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6.xml" ContentType="application/vnd.openxmlformats-officedocument.spreadsheetml.chartsheet+xml"/>
  <Override PartName="/xl/worksheets/sheet10.xml" ContentType="application/vnd.openxmlformats-officedocument.spreadsheetml.worksheet+xml"/>
  <Override PartName="/xl/chartsheets/sheet7.xml" ContentType="application/vnd.openxmlformats-officedocument.spreadsheetml.chartsheet+xml"/>
  <Override PartName="/xl/worksheets/sheet11.xml" ContentType="application/vnd.openxmlformats-officedocument.spreadsheetml.worksheet+xml"/>
  <Override PartName="/xl/chartsheets/sheet8.xml" ContentType="application/vnd.openxmlformats-officedocument.spreadsheetml.chartsheet+xml"/>
  <Override PartName="/xl/worksheets/sheet12.xml" ContentType="application/vnd.openxmlformats-officedocument.spreadsheetml.worksheet+xml"/>
  <Override PartName="/xl/chartsheets/sheet9.xml" ContentType="application/vnd.openxmlformats-officedocument.spreadsheetml.chartsheet+xml"/>
  <Override PartName="/xl/worksheets/sheet13.xml" ContentType="application/vnd.openxmlformats-officedocument.spreadsheetml.worksheet+xml"/>
  <Override PartName="/xl/chartsheets/sheet10.xml" ContentType="application/vnd.openxmlformats-officedocument.spreadsheetml.chartsheet+xml"/>
  <Override PartName="/xl/worksheets/sheet14.xml" ContentType="application/vnd.openxmlformats-officedocument.spreadsheetml.worksheet+xml"/>
  <Override PartName="/xl/chartsheets/sheet11.xml" ContentType="application/vnd.openxmlformats-officedocument.spreadsheetml.chartsheet+xml"/>
  <Override PartName="/xl/worksheets/sheet15.xml" ContentType="application/vnd.openxmlformats-officedocument.spreadsheetml.worksheet+xml"/>
  <Override PartName="/xl/chartsheets/sheet12.xml" ContentType="application/vnd.openxmlformats-officedocument.spreadsheetml.chartsheet+xml"/>
  <Override PartName="/xl/worksheets/sheet16.xml" ContentType="application/vnd.openxmlformats-officedocument.spreadsheetml.worksheet+xml"/>
  <Override PartName="/xl/chartsheets/sheet13.xml" ContentType="application/vnd.openxmlformats-officedocument.spreadsheetml.chartsheet+xml"/>
  <Override PartName="/xl/worksheets/sheet17.xml" ContentType="application/vnd.openxmlformats-officedocument.spreadsheetml.worksheet+xml"/>
  <Override PartName="/xl/chartsheets/sheet14.xml" ContentType="application/vnd.openxmlformats-officedocument.spreadsheetml.chartsheet+xml"/>
  <Override PartName="/xl/worksheets/sheet18.xml" ContentType="application/vnd.openxmlformats-officedocument.spreadsheetml.worksheet+xml"/>
  <Override PartName="/xl/chartsheets/sheet15.xml" ContentType="application/vnd.openxmlformats-officedocument.spreadsheetml.chartsheet+xml"/>
  <Override PartName="/xl/worksheets/sheet19.xml" ContentType="application/vnd.openxmlformats-officedocument.spreadsheetml.worksheet+xml"/>
  <Override PartName="/xl/chartsheets/sheet16.xml" ContentType="application/vnd.openxmlformats-officedocument.spreadsheetml.chartsheet+xml"/>
  <Override PartName="/xl/worksheets/sheet20.xml" ContentType="application/vnd.openxmlformats-officedocument.spreadsheetml.worksheet+xml"/>
  <Override PartName="/xl/chartsheets/sheet17.xml" ContentType="application/vnd.openxmlformats-officedocument.spreadsheetml.chartsheet+xml"/>
  <Override PartName="/xl/worksheets/sheet21.xml" ContentType="application/vnd.openxmlformats-officedocument.spreadsheetml.worksheet+xml"/>
  <Override PartName="/xl/chartsheets/sheet18.xml" ContentType="application/vnd.openxmlformats-officedocument.spreadsheetml.chartsheet+xml"/>
  <Override PartName="/xl/worksheets/sheet22.xml" ContentType="application/vnd.openxmlformats-officedocument.spreadsheetml.worksheet+xml"/>
  <Override PartName="/xl/chartsheets/sheet19.xml" ContentType="application/vnd.openxmlformats-officedocument.spreadsheetml.chartsheet+xml"/>
  <Override PartName="/xl/worksheets/sheet23.xml" ContentType="application/vnd.openxmlformats-officedocument.spreadsheetml.worksheet+xml"/>
  <Override PartName="/xl/chartsheets/sheet20.xml" ContentType="application/vnd.openxmlformats-officedocument.spreadsheetml.chartsheet+xml"/>
  <Override PartName="/xl/worksheets/sheet24.xml" ContentType="application/vnd.openxmlformats-officedocument.spreadsheetml.worksheet+xml"/>
  <Override PartName="/xl/chartsheets/sheet21.xml" ContentType="application/vnd.openxmlformats-officedocument.spreadsheetml.chartsheet+xml"/>
  <Override PartName="/xl/worksheets/sheet25.xml" ContentType="application/vnd.openxmlformats-officedocument.spreadsheetml.worksheet+xml"/>
  <Override PartName="/xl/chartsheets/sheet22.xml" ContentType="application/vnd.openxmlformats-officedocument.spreadsheetml.chartsheet+xml"/>
  <Override PartName="/xl/worksheets/sheet26.xml" ContentType="application/vnd.openxmlformats-officedocument.spreadsheetml.worksheet+xml"/>
  <Override PartName="/xl/chartsheets/sheet23.xml" ContentType="application/vnd.openxmlformats-officedocument.spreadsheetml.chartsheet+xml"/>
  <Override PartName="/xl/worksheets/sheet27.xml" ContentType="application/vnd.openxmlformats-officedocument.spreadsheetml.worksheet+xml"/>
  <Override PartName="/xl/chartsheets/sheet24.xml" ContentType="application/vnd.openxmlformats-officedocument.spreadsheetml.chartsheet+xml"/>
  <Override PartName="/xl/worksheets/sheet28.xml" ContentType="application/vnd.openxmlformats-officedocument.spreadsheetml.worksheet+xml"/>
  <Override PartName="/xl/chartsheets/sheet25.xml" ContentType="application/vnd.openxmlformats-officedocument.spreadsheetml.chartsheet+xml"/>
  <Override PartName="/xl/worksheets/sheet29.xml" ContentType="application/vnd.openxmlformats-officedocument.spreadsheetml.worksheet+xml"/>
  <Override PartName="/xl/chartsheets/sheet26.xml" ContentType="application/vnd.openxmlformats-officedocument.spreadsheetml.chartsheet+xml"/>
  <Override PartName="/xl/worksheets/sheet30.xml" ContentType="application/vnd.openxmlformats-officedocument.spreadsheetml.worksheet+xml"/>
  <Override PartName="/xl/chartsheets/sheet27.xml" ContentType="application/vnd.openxmlformats-officedocument.spreadsheetml.chartsheet+xml"/>
  <Override PartName="/xl/worksheets/sheet31.xml" ContentType="application/vnd.openxmlformats-officedocument.spreadsheetml.worksheet+xml"/>
  <Override PartName="/xl/chartsheets/sheet28.xml" ContentType="application/vnd.openxmlformats-officedocument.spreadsheetml.chartsheet+xml"/>
  <Override PartName="/xl/worksheets/sheet32.xml" ContentType="application/vnd.openxmlformats-officedocument.spreadsheetml.worksheet+xml"/>
  <Override PartName="/xl/chartsheets/sheet29.xml" ContentType="application/vnd.openxmlformats-officedocument.spreadsheetml.chartsheet+xml"/>
  <Override PartName="/xl/worksheets/sheet33.xml" ContentType="application/vnd.openxmlformats-officedocument.spreadsheetml.worksheet+xml"/>
  <Override PartName="/xl/chartsheets/sheet30.xml" ContentType="application/vnd.openxmlformats-officedocument.spreadsheetml.chartsheet+xml"/>
  <Override PartName="/xl/worksheets/sheet34.xml" ContentType="application/vnd.openxmlformats-officedocument.spreadsheetml.worksheet+xml"/>
  <Override PartName="/xl/chartsheets/sheet31.xml" ContentType="application/vnd.openxmlformats-officedocument.spreadsheetml.chartsheet+xml"/>
  <Override PartName="/xl/worksheets/sheet35.xml" ContentType="application/vnd.openxmlformats-officedocument.spreadsheetml.worksheet+xml"/>
  <Override PartName="/xl/chartsheets/sheet32.xml" ContentType="application/vnd.openxmlformats-officedocument.spreadsheetml.chartsheet+xml"/>
  <Override PartName="/xl/worksheets/sheet36.xml" ContentType="application/vnd.openxmlformats-officedocument.spreadsheetml.worksheet+xml"/>
  <Override PartName="/xl/chartsheets/sheet33.xml" ContentType="application/vnd.openxmlformats-officedocument.spreadsheetml.chartsheet+xml"/>
  <Override PartName="/xl/worksheets/sheet37.xml" ContentType="application/vnd.openxmlformats-officedocument.spreadsheetml.worksheet+xml"/>
  <Override PartName="/xl/chartsheets/sheet34.xml" ContentType="application/vnd.openxmlformats-officedocument.spreadsheetml.chartsheet+xml"/>
  <Override PartName="/xl/worksheets/sheet38.xml" ContentType="application/vnd.openxmlformats-officedocument.spreadsheetml.worksheet+xml"/>
  <Override PartName="/xl/chartsheets/sheet35.xml" ContentType="application/vnd.openxmlformats-officedocument.spreadsheetml.chart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chartsheets/sheet36.xml" ContentType="application/vnd.openxmlformats-officedocument.spreadsheetml.chartsheet+xml"/>
  <Override PartName="/xl/worksheets/sheet42.xml" ContentType="application/vnd.openxmlformats-officedocument.spreadsheetml.worksheet+xml"/>
  <Override PartName="/xl/chartsheets/sheet37.xml" ContentType="application/vnd.openxmlformats-officedocument.spreadsheetml.chartsheet+xml"/>
  <Override PartName="/xl/worksheets/sheet43.xml" ContentType="application/vnd.openxmlformats-officedocument.spreadsheetml.worksheet+xml"/>
  <Override PartName="/xl/chartsheets/sheet38.xml" ContentType="application/vnd.openxmlformats-officedocument.spreadsheetml.chartsheet+xml"/>
  <Override PartName="/xl/worksheets/sheet44.xml" ContentType="application/vnd.openxmlformats-officedocument.spreadsheetml.worksheet+xml"/>
  <Override PartName="/xl/chartsheets/sheet39.xml" ContentType="application/vnd.openxmlformats-officedocument.spreadsheetml.chartsheet+xml"/>
  <Override PartName="/xl/worksheets/sheet45.xml" ContentType="application/vnd.openxmlformats-officedocument.spreadsheetml.worksheet+xml"/>
  <Override PartName="/xl/chartsheets/sheet40.xml" ContentType="application/vnd.openxmlformats-officedocument.spreadsheetml.chartsheet+xml"/>
  <Override PartName="/xl/worksheets/sheet46.xml" ContentType="application/vnd.openxmlformats-officedocument.spreadsheetml.worksheet+xml"/>
  <Override PartName="/xl/chartsheets/sheet41.xml" ContentType="application/vnd.openxmlformats-officedocument.spreadsheetml.chartsheet+xml"/>
  <Override PartName="/xl/worksheets/sheet47.xml" ContentType="application/vnd.openxmlformats-officedocument.spreadsheetml.worksheet+xml"/>
  <Override PartName="/xl/chartsheets/sheet42.xml" ContentType="application/vnd.openxmlformats-officedocument.spreadsheetml.chartsheet+xml"/>
  <Override PartName="/xl/worksheets/sheet48.xml" ContentType="application/vnd.openxmlformats-officedocument.spreadsheetml.worksheet+xml"/>
  <Override PartName="/xl/chartsheets/sheet43.xml" ContentType="application/vnd.openxmlformats-officedocument.spreadsheetml.chartsheet+xml"/>
  <Override PartName="/xl/worksheets/sheet49.xml" ContentType="application/vnd.openxmlformats-officedocument.spreadsheetml.worksheet+xml"/>
  <Override PartName="/xl/chartsheets/sheet44.xml" ContentType="application/vnd.openxmlformats-officedocument.spreadsheetml.chartsheet+xml"/>
  <Override PartName="/xl/worksheets/sheet50.xml" ContentType="application/vnd.openxmlformats-officedocument.spreadsheetml.worksheet+xml"/>
  <Override PartName="/xl/chartsheets/sheet45.xml" ContentType="application/vnd.openxmlformats-officedocument.spreadsheetml.chartsheet+xml"/>
  <Override PartName="/xl/worksheets/sheet51.xml" ContentType="application/vnd.openxmlformats-officedocument.spreadsheetml.worksheet+xml"/>
  <Override PartName="/xl/chartsheets/sheet46.xml" ContentType="application/vnd.openxmlformats-officedocument.spreadsheetml.chartsheet+xml"/>
  <Override PartName="/xl/worksheets/sheet52.xml" ContentType="application/vnd.openxmlformats-officedocument.spreadsheetml.worksheet+xml"/>
  <Override PartName="/xl/chartsheets/sheet47.xml" ContentType="application/vnd.openxmlformats-officedocument.spreadsheetml.chartsheet+xml"/>
  <Override PartName="/xl/worksheets/sheet53.xml" ContentType="application/vnd.openxmlformats-officedocument.spreadsheetml.worksheet+xml"/>
  <Override PartName="/xl/chartsheets/sheet48.xml" ContentType="application/vnd.openxmlformats-officedocument.spreadsheetml.chartsheet+xml"/>
  <Override PartName="/xl/worksheets/sheet54.xml" ContentType="application/vnd.openxmlformats-officedocument.spreadsheetml.worksheet+xml"/>
  <Override PartName="/xl/chartsheets/sheet49.xml" ContentType="application/vnd.openxmlformats-officedocument.spreadsheetml.chartsheet+xml"/>
  <Override PartName="/xl/worksheets/sheet55.xml" ContentType="application/vnd.openxmlformats-officedocument.spreadsheetml.worksheet+xml"/>
  <Override PartName="/xl/chartsheets/sheet50.xml" ContentType="application/vnd.openxmlformats-officedocument.spreadsheetml.chartsheet+xml"/>
  <Override PartName="/xl/worksheets/sheet56.xml" ContentType="application/vnd.openxmlformats-officedocument.spreadsheetml.worksheet+xml"/>
  <Override PartName="/xl/chartsheets/sheet51.xml" ContentType="application/vnd.openxmlformats-officedocument.spreadsheetml.chartsheet+xml"/>
  <Override PartName="/xl/worksheets/sheet57.xml" ContentType="application/vnd.openxmlformats-officedocument.spreadsheetml.worksheet+xml"/>
  <Override PartName="/xl/chartsheets/sheet52.xml" ContentType="application/vnd.openxmlformats-officedocument.spreadsheetml.chartsheet+xml"/>
  <Override PartName="/xl/worksheets/sheet58.xml" ContentType="application/vnd.openxmlformats-officedocument.spreadsheetml.worksheet+xml"/>
  <Override PartName="/xl/chartsheets/sheet53.xml" ContentType="application/vnd.openxmlformats-officedocument.spreadsheetml.chartsheet+xml"/>
  <Override PartName="/xl/worksheets/sheet59.xml" ContentType="application/vnd.openxmlformats-officedocument.spreadsheetml.worksheet+xml"/>
  <Override PartName="/xl/chartsheets/sheet54.xml" ContentType="application/vnd.openxmlformats-officedocument.spreadsheetml.chartsheet+xml"/>
  <Override PartName="/xl/worksheets/sheet60.xml" ContentType="application/vnd.openxmlformats-officedocument.spreadsheetml.worksheet+xml"/>
  <Override PartName="/xl/chartsheets/sheet55.xml" ContentType="application/vnd.openxmlformats-officedocument.spreadsheetml.chartsheet+xml"/>
  <Override PartName="/xl/worksheets/sheet61.xml" ContentType="application/vnd.openxmlformats-officedocument.spreadsheetml.worksheet+xml"/>
  <Override PartName="/xl/chartsheets/sheet56.xml" ContentType="application/vnd.openxmlformats-officedocument.spreadsheetml.chartsheet+xml"/>
  <Override PartName="/xl/worksheets/sheet62.xml" ContentType="application/vnd.openxmlformats-officedocument.spreadsheetml.worksheet+xml"/>
  <Override PartName="/xl/chartsheets/sheet57.xml" ContentType="application/vnd.openxmlformats-officedocument.spreadsheetml.chartsheet+xml"/>
  <Override PartName="/xl/worksheets/sheet63.xml" ContentType="application/vnd.openxmlformats-officedocument.spreadsheetml.worksheet+xml"/>
  <Override PartName="/xl/chartsheets/sheet58.xml" ContentType="application/vnd.openxmlformats-officedocument.spreadsheetml.chart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chartsheets/sheet59.xml" ContentType="application/vnd.openxmlformats-officedocument.spreadsheetml.chartsheet+xml"/>
  <Override PartName="/xl/worksheets/sheet67.xml" ContentType="application/vnd.openxmlformats-officedocument.spreadsheetml.worksheet+xml"/>
  <Override PartName="/xl/chartsheets/sheet60.xml" ContentType="application/vnd.openxmlformats-officedocument.spreadsheetml.chartsheet+xml"/>
  <Override PartName="/xl/worksheets/sheet68.xml" ContentType="application/vnd.openxmlformats-officedocument.spreadsheetml.worksheet+xml"/>
  <Override PartName="/xl/worksheets/sheet69.xml" ContentType="application/vnd.openxmlformats-officedocument.spreadsheetml.worksheet+xml"/>
  <Override PartName="/xl/chartsheets/sheet61.xml" ContentType="application/vnd.openxmlformats-officedocument.spreadsheetml.chartsheet+xml"/>
  <Override PartName="/xl/worksheets/sheet70.xml" ContentType="application/vnd.openxmlformats-officedocument.spreadsheetml.worksheet+xml"/>
  <Override PartName="/xl/chartsheets/sheet62.xml" ContentType="application/vnd.openxmlformats-officedocument.spreadsheetml.chartsheet+xml"/>
  <Override PartName="/xl/worksheets/sheet71.xml" ContentType="application/vnd.openxmlformats-officedocument.spreadsheetml.worksheet+xml"/>
  <Override PartName="/xl/chartsheets/sheet63.xml" ContentType="application/vnd.openxmlformats-officedocument.spreadsheetml.chartsheet+xml"/>
  <Override PartName="/xl/worksheets/sheet72.xml" ContentType="application/vnd.openxmlformats-officedocument.spreadsheetml.worksheet+xml"/>
  <Override PartName="/xl/chartsheets/sheet64.xml" ContentType="application/vnd.openxmlformats-officedocument.spreadsheetml.chartsheet+xml"/>
  <Override PartName="/xl/worksheets/sheet73.xml" ContentType="application/vnd.openxmlformats-officedocument.spreadsheetml.worksheet+xml"/>
  <Override PartName="/xl/chartsheets/sheet65.xml" ContentType="application/vnd.openxmlformats-officedocument.spreadsheetml.chartsheet+xml"/>
  <Override PartName="/xl/worksheets/sheet74.xml" ContentType="application/vnd.openxmlformats-officedocument.spreadsheetml.worksheet+xml"/>
  <Override PartName="/xl/chartsheets/sheet66.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theme/themeOverride2.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5.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6.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drawings/drawing71.xml" ContentType="application/vnd.openxmlformats-officedocument.drawing+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8.xml" ContentType="application/vnd.openxmlformats-officedocument.drawing+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9.xml" ContentType="application/vnd.openxmlformats-officedocument.drawingml.chartshapes+xml"/>
  <Override PartName="/xl/drawings/drawing100.xml" ContentType="application/vnd.openxmlformats-officedocument.drawing+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01.xml" ContentType="application/vnd.openxmlformats-officedocument.drawingml.chartshapes+xml"/>
  <Override PartName="/xl/drawings/drawing102.xml" ContentType="application/vnd.openxmlformats-officedocument.drawing+xml"/>
  <Override PartName="/xl/charts/chart52.xml" ContentType="application/vnd.openxmlformats-officedocument.drawingml.chart+xml"/>
  <Override PartName="/xl/drawings/drawing103.xml" ContentType="application/vnd.openxmlformats-officedocument.drawingml.chartshapes+xml"/>
  <Override PartName="/xl/drawings/drawing104.xml" ContentType="application/vnd.openxmlformats-officedocument.drawing+xml"/>
  <Override PartName="/xl/charts/chart53.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5.xml" ContentType="application/vnd.openxmlformats-officedocument.drawing+xml"/>
  <Override PartName="/xl/charts/chart54.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5.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8.xml" ContentType="application/vnd.openxmlformats-officedocument.drawing+xml"/>
  <Override PartName="/xl/charts/chart56.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9.xml" ContentType="application/vnd.openxmlformats-officedocument.drawingml.chartshapes+xml"/>
  <Override PartName="/xl/drawings/drawing110.xml" ContentType="application/vnd.openxmlformats-officedocument.drawing+xml"/>
  <Override PartName="/xl/charts/chart57.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11.xml" ContentType="application/vnd.openxmlformats-officedocument.drawing+xml"/>
  <Override PartName="/xl/charts/chart58.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2.xml" ContentType="application/vnd.openxmlformats-officedocument.drawing+xml"/>
  <Override PartName="/xl/charts/chart59.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3.xml" ContentType="application/vnd.openxmlformats-officedocument.drawingml.chartshapes+xml"/>
  <Override PartName="/xl/drawings/drawing114.xml" ContentType="application/vnd.openxmlformats-officedocument.drawing+xml"/>
  <Override PartName="/xl/charts/chart60.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5.xml" ContentType="application/vnd.openxmlformats-officedocument.drawing+xml"/>
  <Override PartName="/xl/charts/chart61.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62.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3.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xml"/>
  <Override PartName="/xl/charts/chart64.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1.xml" ContentType="application/vnd.openxmlformats-officedocument.drawingml.chartshapes+xml"/>
  <Override PartName="/xl/drawings/drawing122.xml" ContentType="application/vnd.openxmlformats-officedocument.drawing+xml"/>
  <Override PartName="/xl/charts/chart65.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3.xml" ContentType="application/vnd.openxmlformats-officedocument.drawingml.chartshapes+xml"/>
  <Override PartName="/xl/drawings/drawing124.xml" ContentType="application/vnd.openxmlformats-officedocument.drawing+xml"/>
  <Override PartName="/xl/charts/chart66.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P:\TSY\WIP2022\TSY707_Wellbeing Report - Background papers\RITM0053322 Distribution of Advantage in NZ\"/>
    </mc:Choice>
  </mc:AlternateContent>
  <xr:revisionPtr revIDLastSave="0" documentId="13_ncr:1_{93389724-B97F-4FED-9EA1-B1D1438B8C67}" xr6:coauthVersionLast="47" xr6:coauthVersionMax="47" xr10:uidLastSave="{00000000-0000-0000-0000-000000000000}"/>
  <bookViews>
    <workbookView xWindow="-120" yWindow="-120" windowWidth="29040" windowHeight="15840" tabRatio="751" xr2:uid="{41CF6069-991B-4F3E-9CA2-C22D2AEF6C18}"/>
  </bookViews>
  <sheets>
    <sheet name="Notes" sheetId="422" r:id="rId1"/>
    <sheet name="List of Figures" sheetId="2" r:id="rId2"/>
    <sheet name="Fig 2 data" sheetId="435" r:id="rId3"/>
    <sheet name="Fig 2" sheetId="436" r:id="rId4"/>
    <sheet name="Fig 3 data" sheetId="439" r:id="rId5"/>
    <sheet name="Fig 3" sheetId="443" r:id="rId6"/>
    <sheet name="Fig 4 data" sheetId="437" r:id="rId7"/>
    <sheet name="Fig 4" sheetId="438" r:id="rId8"/>
    <sheet name="Fig 5 data" sheetId="467" r:id="rId9"/>
    <sheet name="Fig 5" sheetId="468" r:id="rId10"/>
    <sheet name="Fig 6 data" sheetId="504" r:id="rId11"/>
    <sheet name="Fig 6" sheetId="506" r:id="rId12"/>
    <sheet name="Table 1" sheetId="527" r:id="rId13"/>
    <sheet name="Fig 7 data" sheetId="502" r:id="rId14"/>
    <sheet name="Fig 7" sheetId="503" r:id="rId15"/>
    <sheet name="Fig 8 data" sheetId="492" r:id="rId16"/>
    <sheet name="Fig 8" sheetId="493" r:id="rId17"/>
    <sheet name="Fig 9 data" sheetId="487" r:id="rId18"/>
    <sheet name="Fig 9" sheetId="486" r:id="rId19"/>
    <sheet name="Fig 10 data" sheetId="626" r:id="rId20"/>
    <sheet name="Fig 10" sheetId="627" r:id="rId21"/>
    <sheet name="Fig 11 data" sheetId="608" r:id="rId22"/>
    <sheet name="Fig 11" sheetId="609" r:id="rId23"/>
    <sheet name="Fig 12 data" sheetId="461" r:id="rId24"/>
    <sheet name="Fig 12" sheetId="462" r:id="rId25"/>
    <sheet name="Fig 13 data" sheetId="463" r:id="rId26"/>
    <sheet name="Fig 13" sheetId="464" r:id="rId27"/>
    <sheet name="Fig 14 data" sheetId="610" r:id="rId28"/>
    <sheet name="Fig 14" sheetId="611" r:id="rId29"/>
    <sheet name="Fig 15 data" sheetId="465" r:id="rId30"/>
    <sheet name="Fig 15" sheetId="466" r:id="rId31"/>
    <sheet name="Fig 16 data" sheetId="515" r:id="rId32"/>
    <sheet name="Fig 16" sheetId="516" r:id="rId33"/>
    <sheet name="Fig 19 data" sheetId="433" r:id="rId34"/>
    <sheet name="Fig 19" sheetId="434" r:id="rId35"/>
    <sheet name="Fig 20 data" sheetId="590" r:id="rId36"/>
    <sheet name="Fig 20" sheetId="593" r:id="rId37"/>
    <sheet name="Fig 21 data" sheetId="592" r:id="rId38"/>
    <sheet name="Fig 21" sheetId="594" r:id="rId39"/>
    <sheet name="Fig 23 data" sheetId="444" r:id="rId40"/>
    <sheet name="Fig 23" sheetId="445" r:id="rId41"/>
    <sheet name="Fig 24 data" sheetId="453" r:id="rId42"/>
    <sheet name="Fig 24" sheetId="454" r:id="rId43"/>
    <sheet name="Fig 25 data" sheetId="449" r:id="rId44"/>
    <sheet name="Fig 25" sheetId="450" r:id="rId45"/>
    <sheet name="Fig 26 data" sheetId="447" r:id="rId46"/>
    <sheet name="Fig 26" sheetId="448" r:id="rId47"/>
    <sheet name="Fig 27 data" sheetId="451" r:id="rId48"/>
    <sheet name="Fig 27" sheetId="452" r:id="rId49"/>
    <sheet name="Fig 28 data" sheetId="550" r:id="rId50"/>
    <sheet name="Fig 28" sheetId="553" r:id="rId51"/>
    <sheet name="Fig 29 data" sheetId="459" r:id="rId52"/>
    <sheet name="Fig 29" sheetId="460" r:id="rId53"/>
    <sheet name="Fig 30 data" sheetId="477" r:id="rId54"/>
    <sheet name="Fig 30" sheetId="478" r:id="rId55"/>
    <sheet name="Fig 31 data" sheetId="480" r:id="rId56"/>
    <sheet name="Fig 31" sheetId="481" r:id="rId57"/>
    <sheet name="Fig 32 data" sheetId="482" r:id="rId58"/>
    <sheet name="Fig 32" sheetId="483" r:id="rId59"/>
    <sheet name="Fig 33 data" sheetId="484" r:id="rId60"/>
    <sheet name="Fig 33" sheetId="485" r:id="rId61"/>
    <sheet name="Fig 34 data" sheetId="469" r:id="rId62"/>
    <sheet name="Fig 34" sheetId="470" r:id="rId63"/>
    <sheet name="Fig 35 data" sheetId="471" r:id="rId64"/>
    <sheet name="Fig 35" sheetId="472" r:id="rId65"/>
    <sheet name="Fig 36 data" sheetId="473" r:id="rId66"/>
    <sheet name="Fig 36" sheetId="474" r:id="rId67"/>
    <sheet name="Fig 37 data" sheetId="475" r:id="rId68"/>
    <sheet name="Fig 37" sheetId="476" r:id="rId69"/>
    <sheet name="Fig 38 data" sheetId="494" r:id="rId70"/>
    <sheet name="Fig 38" sheetId="495" r:id="rId71"/>
    <sheet name="Fig 39 data" sheetId="509" r:id="rId72"/>
    <sheet name="Fig 39" sheetId="510" r:id="rId73"/>
    <sheet name="Fig 40 data" sheetId="511" r:id="rId74"/>
    <sheet name="Fig 40" sheetId="568" r:id="rId75"/>
    <sheet name="Fig 41 data" sheetId="513" r:id="rId76"/>
    <sheet name="Fig 41" sheetId="514" r:id="rId77"/>
    <sheet name="Fig 43 data" sheetId="517" r:id="rId78"/>
    <sheet name="Fig 43" sheetId="518" r:id="rId79"/>
    <sheet name="Fig 44 data" sheetId="496" r:id="rId80"/>
    <sheet name="Fig 44" sheetId="497" r:id="rId81"/>
    <sheet name="Fig 45 data" sheetId="519" r:id="rId82"/>
    <sheet name="Fig 45" sheetId="520" r:id="rId83"/>
    <sheet name="Fig 46 data" sheetId="525" r:id="rId84"/>
    <sheet name="Fig 46" sheetId="526" r:id="rId85"/>
    <sheet name="Fig 47 data" sheetId="523" r:id="rId86"/>
    <sheet name="Fig 47" sheetId="524" r:id="rId87"/>
    <sheet name="Fig 49 data" sheetId="612" r:id="rId88"/>
    <sheet name="Fig 49" sheetId="613" r:id="rId89"/>
    <sheet name="Fig 50 data" sheetId="490" r:id="rId90"/>
    <sheet name="Fig 50" sheetId="491" r:id="rId91"/>
    <sheet name="Fig 51 data" sheetId="614" r:id="rId92"/>
    <sheet name="Fig 51" sheetId="615" r:id="rId93"/>
    <sheet name="Fig 52 data" sheetId="423" r:id="rId94"/>
    <sheet name="Fig 52" sheetId="425" r:id="rId95"/>
    <sheet name="Fig 53 data" sheetId="569" r:id="rId96"/>
    <sheet name="Fig 53" sheetId="571" r:id="rId97"/>
    <sheet name="Fig 54 data" sheetId="428" r:id="rId98"/>
    <sheet name="Fig 54" sheetId="427" r:id="rId99"/>
    <sheet name="Fig 55 data" sheetId="500" r:id="rId100"/>
    <sheet name="Fig 55" sheetId="501" r:id="rId101"/>
    <sheet name="Fig 56 data" sheetId="572" r:id="rId102"/>
    <sheet name="Fig 56" sheetId="573" r:id="rId103"/>
    <sheet name="Fig 57 data" sheetId="431" r:id="rId104"/>
    <sheet name="Fig 57" sheetId="432" r:id="rId105"/>
    <sheet name="Fig 58 data" sheetId="546" r:id="rId106"/>
    <sheet name="Fig 58" sheetId="547" r:id="rId107"/>
    <sheet name="Fig 59 data" sheetId="35" r:id="rId108"/>
    <sheet name="Fig 59" sheetId="189" r:id="rId109"/>
    <sheet name="Fig 60 data" sheetId="616" r:id="rId110"/>
    <sheet name="Fig 60" sheetId="617" r:id="rId111"/>
    <sheet name="Fig 61 data" sheetId="618" r:id="rId112"/>
    <sheet name="Fig 61" sheetId="619" r:id="rId113"/>
    <sheet name="Fig 62 data" sheetId="620" r:id="rId114"/>
    <sheet name="Fig 62" sheetId="621" r:id="rId115"/>
    <sheet name="Fig 63 data" sheetId="624" r:id="rId116"/>
    <sheet name="Fig 63" sheetId="625" r:id="rId117"/>
    <sheet name="Fig 64 data" sheetId="566" r:id="rId118"/>
    <sheet name="Fig 64" sheetId="567" r:id="rId119"/>
    <sheet name="Fig 65 data" sheetId="575" r:id="rId120"/>
    <sheet name="Fig 65" sheetId="577" r:id="rId121"/>
    <sheet name="Table 2 data" sheetId="599" r:id="rId122"/>
    <sheet name="Table 3 data" sheetId="600" r:id="rId123"/>
    <sheet name="Fig 66 data" sheetId="498" r:id="rId124"/>
    <sheet name="Fig 66" sheetId="499" r:id="rId125"/>
    <sheet name="Fig 67 data" sheetId="544" r:id="rId126"/>
    <sheet name="Fig 67" sheetId="557" r:id="rId127"/>
    <sheet name="Table 4 data" sheetId="601" r:id="rId128"/>
    <sheet name="Fig 68 data" sheetId="542" r:id="rId129"/>
    <sheet name="Fig 68" sheetId="543" r:id="rId130"/>
    <sheet name="Fig 69 data" sheetId="538" r:id="rId131"/>
    <sheet name="Fig 69" sheetId="539" r:id="rId132"/>
    <sheet name="Fig 70 data" sheetId="622" r:id="rId133"/>
    <sheet name="Fig 70" sheetId="623" r:id="rId134"/>
    <sheet name="Fig 71 data" sheetId="554" r:id="rId135"/>
    <sheet name="Fig 71" sheetId="555" r:id="rId136"/>
    <sheet name="Fig 72 data" sheetId="536" r:id="rId137"/>
    <sheet name="Fig 72" sheetId="537" r:id="rId138"/>
    <sheet name="Fig 73 data" sheetId="540" r:id="rId139"/>
    <sheet name="Fig 73" sheetId="541" r:id="rId140"/>
  </sheets>
  <externalReferences>
    <externalReference r:id="rId141"/>
    <externalReference r:id="rId142"/>
  </externalReferences>
  <definedNames>
    <definedName name="_AMO_UniqueIdentifier" hidden="1">"'34c88094-f24c-4a1f-96c4-f9d09877a636'"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xlnm._FilterDatabase" localSheetId="1" hidden="1">'List of Figures'!$A$1:$C$188</definedName>
    <definedName name="_ftn1" localSheetId="1">'List of Figures'!$C$33</definedName>
    <definedName name="_ftnref1" localSheetId="1">'List of Figures'!$C$14</definedName>
    <definedName name="_xlchart.v1.0" hidden="1">'Fig 3 data'!$B$5</definedName>
    <definedName name="_xlchart.v1.1" hidden="1">'Fig 3 data'!$B$6:$B$35</definedName>
    <definedName name="_xlchart.v1.2" hidden="1">'Fig 3 data'!$C$5</definedName>
    <definedName name="_xlchart.v1.3" hidden="1">'Fig 3 data'!$C$6:$C$35</definedName>
    <definedName name="_xlchart.v1.4" hidden="1">'Fig 3 data'!$D$5</definedName>
    <definedName name="_xlchart.v1.5" hidden="1">'Fig 3 data'!$D$6:$D$35</definedName>
    <definedName name="_xlchart.v1.6" hidden="1">'Fig 3 data'!$E$5</definedName>
    <definedName name="_xlchart.v1.7" hidden="1">'Fig 3 data'!$E$6:$E$35</definedName>
    <definedName name="_xlchart.v1.8" hidden="1">'Fig 3 data'!$F$5</definedName>
    <definedName name="_xlchart.v1.9" hidden="1">'Fig 3 data'!$F$6:$F$35</definedName>
    <definedName name="b" hidden="1">#REF!</definedName>
    <definedName name="C_Port_traffic">'[1]C-Port_traffic'!$G$15:$U$68</definedName>
    <definedName name="C_Port_traffic_x">'[1]C-Port_traffic'!$G$15:$U$15</definedName>
    <definedName name="C_Port_traffic_y">'[1]C-Port_traffic'!$G$15:$G$68</definedName>
    <definedName name="Cell_wksl_err">[2]Index!$D$20</definedName>
    <definedName name="Cell_wksl_rowcount">[2]Index!$G$10</definedName>
    <definedName name="cl_modeltitle">'[2]I-General'!$G$13</definedName>
    <definedName name="cl_wks1_name">[2]Index!$C$20</definedName>
    <definedName name="g" hidden="1">#REF!</definedName>
    <definedName name="Master_Error_check">[2]Index!$G$13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347</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ng_gdp_r">'[2]I-GDP_Revision_Triangles'!$C$10:$E$86</definedName>
    <definedName name="rng_GDP_r_x">'[2]I-GDP_Revision_Triangles'!$C$10:$E$10</definedName>
    <definedName name="rng_GDP_r_y">'[2]I-GDP_Revision_Triangles'!$C$10:$C$86</definedName>
    <definedName name="rng_GVA">'[2]I-MoY CVM SA GVA Growth'!$C$10:$E$238</definedName>
    <definedName name="rng_GVA_x">'[2]I-MoY CVM SA GVA Growth'!$C$10:$E$10</definedName>
    <definedName name="rng_GVA_y">'[2]I-MoY CVM SA GVA Growth'!$E$10:$E$238</definedName>
    <definedName name="rng_mdi">'[2]I-VAT-monthly_d_i'!$C$10:$LK$240</definedName>
    <definedName name="rng_mdi_x">'[2]I-VAT-monthly_d_i'!$C$10:$LK$10</definedName>
    <definedName name="rng_mdi_y">'[2]I-VAT-monthly_d_i'!$C$10:$C$240</definedName>
    <definedName name="rng_qdi">'[2]I-VAT_quarterly_d_i'!$C$10:$II$92</definedName>
    <definedName name="rng_qdi_x">'[2]I-VAT_quarterly_d_i'!$C$10:$II$10</definedName>
    <definedName name="rng_qdi_y">'[2]I-VAT_quarterly_d_i'!$C$10:$C$92</definedName>
    <definedName name="rng_QoQ_GDP">'[2]I-QoQ CP SA GDP Growth'!$C$10:$D$86</definedName>
    <definedName name="rng_QoQ_GDP_x">'[2]I-QoQ CP SA GDP Growth'!$C$10:$D$10</definedName>
    <definedName name="rng_QoQ_GDP_y">'[2]I-QoQ CP SA GDP Growth'!$C$10:$C$86</definedName>
    <definedName name="rng_QoY_GDP">'[2]I-QoY_CP_SA_GDP_Growth'!$C$10:$D$85</definedName>
    <definedName name="rng_QoY_GDP_x">'[2]I-QoY_CP_SA_GDP_Growth'!$C$10:$D$10</definedName>
    <definedName name="rng_QoY_GDP_y">'[2]I-QoY_CP_SA_GDP_Growth'!$C$10:$C$85</definedName>
    <definedName name="rng_rbi">'[2]I-VAT_reporting_d_i'!$C$10:$IU$254</definedName>
    <definedName name="rng_rbi_x">'[2]I-VAT_reporting_d_i'!$C$10:$IU$10</definedName>
    <definedName name="rng_rbi_y">'[2]I-VAT_reporting_d_i'!$C$10:$C$254</definedName>
    <definedName name="rng_version">[2]Log!$C$12:$C$24</definedName>
    <definedName name="rng_wksl_tabgroups">OFFSET([2]Index!$E$8,1,,COUNTA([2]Index!$E$8:$E$14)-1)</definedName>
    <definedName name="table1P">#REF!</definedName>
    <definedName name="table1T">#REF!</definedName>
    <definedName name="table3P">#REF!</definedName>
    <definedName name="table3T">#REF!</definedName>
    <definedName name="table5P">#REF!</definedName>
    <definedName name="table5T">#REF!</definedName>
    <definedName name="table7P">#REF!</definedName>
    <definedName name="table7T">#REF!</definedName>
    <definedName name="Unique" hidden="1">"'aa08379a-9000-4c21-8ad6-09fd9ad29150'"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620" l="1"/>
  <c r="G11" i="620"/>
  <c r="G10" i="620"/>
  <c r="G9" i="620"/>
  <c r="G8" i="620"/>
  <c r="G7" i="620"/>
  <c r="G6" i="620"/>
  <c r="D10" i="550" l="1"/>
  <c r="C8" i="550"/>
  <c r="D8" i="550"/>
  <c r="B9" i="550"/>
  <c r="C9" i="550"/>
  <c r="D9" i="550"/>
  <c r="B10" i="550"/>
  <c r="C10" i="550"/>
  <c r="D11" i="482" l="1"/>
  <c r="D16" i="482"/>
  <c r="D7" i="482"/>
  <c r="D18" i="482"/>
  <c r="D17" i="482"/>
  <c r="D10" i="482"/>
  <c r="D8" i="482"/>
  <c r="D15" i="482"/>
  <c r="D12" i="482"/>
  <c r="D9" i="482"/>
  <c r="D13" i="482"/>
  <c r="D19" i="482"/>
  <c r="D20" i="482"/>
  <c r="D14" i="482"/>
  <c r="U118" i="449"/>
  <c r="X116" i="449"/>
  <c r="W116" i="449"/>
  <c r="V116" i="449"/>
  <c r="U116" i="449"/>
  <c r="X114" i="449"/>
  <c r="W114" i="449"/>
  <c r="V114" i="449"/>
  <c r="U114" i="449"/>
  <c r="X113" i="449"/>
  <c r="W113" i="449"/>
  <c r="V113" i="449"/>
  <c r="U113" i="449"/>
  <c r="X112" i="449"/>
  <c r="W112" i="449"/>
  <c r="V112" i="449"/>
  <c r="U112" i="449"/>
  <c r="X111" i="449"/>
  <c r="W111" i="449"/>
  <c r="V111" i="449"/>
  <c r="U111" i="449"/>
  <c r="X110" i="449"/>
  <c r="W110" i="449"/>
  <c r="V110" i="449"/>
  <c r="U110" i="449"/>
  <c r="X109" i="449"/>
  <c r="W109" i="449"/>
  <c r="V109" i="449"/>
  <c r="U109" i="449"/>
  <c r="X108" i="449"/>
  <c r="W108" i="449"/>
  <c r="V108" i="449"/>
  <c r="U108" i="449"/>
  <c r="X107" i="449"/>
  <c r="W107" i="449"/>
  <c r="V107" i="449"/>
  <c r="U107" i="449"/>
  <c r="X106" i="449"/>
  <c r="W106" i="449"/>
  <c r="V106" i="449"/>
  <c r="U106" i="449"/>
  <c r="X105" i="449"/>
  <c r="W105" i="449"/>
  <c r="V105" i="449"/>
  <c r="U105" i="449"/>
  <c r="X104" i="449"/>
  <c r="W104" i="449"/>
  <c r="V104" i="449"/>
  <c r="U104" i="449"/>
  <c r="X103" i="449"/>
  <c r="W103" i="449"/>
  <c r="V103" i="449"/>
  <c r="U103" i="449"/>
  <c r="X102" i="449"/>
  <c r="W102" i="449"/>
  <c r="V102" i="449"/>
  <c r="U102" i="449"/>
  <c r="X101" i="449"/>
  <c r="W101" i="449"/>
  <c r="V101" i="449"/>
  <c r="U101" i="449"/>
  <c r="X100" i="449"/>
  <c r="W100" i="449"/>
  <c r="V100" i="449"/>
  <c r="U100" i="449"/>
  <c r="X99" i="449"/>
  <c r="W99" i="449"/>
  <c r="V99" i="449"/>
  <c r="U99" i="449"/>
  <c r="X98" i="449"/>
  <c r="W98" i="449"/>
  <c r="V98" i="449"/>
  <c r="U98" i="449"/>
  <c r="X97" i="449"/>
  <c r="W97" i="449"/>
  <c r="V97" i="449"/>
  <c r="U97" i="449"/>
  <c r="X96" i="449"/>
  <c r="W96" i="449"/>
  <c r="V96" i="449"/>
  <c r="U96" i="449"/>
  <c r="X95" i="449"/>
  <c r="W95" i="449"/>
  <c r="V95" i="449"/>
  <c r="U95" i="449"/>
  <c r="X94" i="449"/>
  <c r="W94" i="449"/>
  <c r="V94" i="449"/>
  <c r="U94" i="449"/>
  <c r="X93" i="449"/>
  <c r="W93" i="449"/>
  <c r="V93" i="449"/>
  <c r="U93" i="449"/>
  <c r="X92" i="449"/>
  <c r="W92" i="449"/>
  <c r="V92" i="449"/>
  <c r="U92" i="449"/>
  <c r="X91" i="449"/>
  <c r="W91" i="449"/>
  <c r="V91" i="449"/>
  <c r="U91" i="449"/>
  <c r="X90" i="449"/>
  <c r="W90" i="449"/>
  <c r="V90" i="449"/>
  <c r="U90" i="449"/>
  <c r="X89" i="449"/>
  <c r="W89" i="449"/>
  <c r="V89" i="449"/>
  <c r="U89" i="449"/>
  <c r="X88" i="449"/>
  <c r="W88" i="449"/>
  <c r="V88" i="449"/>
  <c r="U88" i="449"/>
  <c r="X87" i="449"/>
  <c r="W87" i="449"/>
  <c r="V87" i="449"/>
  <c r="U87" i="449"/>
  <c r="X86" i="449"/>
  <c r="W86" i="449"/>
  <c r="V86" i="449"/>
  <c r="U86" i="449"/>
  <c r="X85" i="449"/>
  <c r="X121" i="449"/>
  <c r="W85" i="449"/>
  <c r="W121" i="449"/>
  <c r="V85" i="449"/>
  <c r="V121" i="449"/>
  <c r="U85" i="449"/>
  <c r="U121" i="449"/>
  <c r="J9" i="444"/>
  <c r="K9" i="444"/>
  <c r="J10" i="444"/>
  <c r="K10" i="444"/>
  <c r="J11" i="444"/>
  <c r="K11" i="444"/>
  <c r="J12" i="444"/>
  <c r="K12" i="444"/>
  <c r="J13" i="444"/>
  <c r="K13" i="444"/>
  <c r="J14" i="444"/>
  <c r="K14" i="444"/>
  <c r="J15" i="444"/>
  <c r="K15" i="444"/>
  <c r="J16" i="444"/>
  <c r="K16" i="444"/>
  <c r="J17" i="444"/>
  <c r="K17" i="444"/>
  <c r="J18" i="444"/>
  <c r="K18" i="444"/>
  <c r="J19" i="444"/>
  <c r="K19" i="444"/>
  <c r="J20" i="444"/>
  <c r="K20" i="444"/>
  <c r="J21" i="444"/>
  <c r="K21" i="444"/>
  <c r="J22" i="444"/>
  <c r="K22" i="444"/>
  <c r="J23" i="444"/>
  <c r="K23" i="444"/>
  <c r="J24" i="444"/>
  <c r="K24" i="444"/>
  <c r="J25" i="444"/>
  <c r="K25" i="444"/>
  <c r="J26" i="444"/>
  <c r="K26" i="444"/>
  <c r="J27" i="444"/>
  <c r="K27" i="444"/>
  <c r="J28" i="444"/>
  <c r="K28" i="444"/>
  <c r="J29" i="444"/>
  <c r="K29" i="444"/>
  <c r="J30" i="444"/>
  <c r="K30" i="444"/>
  <c r="J31" i="444"/>
  <c r="K31" i="444"/>
  <c r="J32" i="444"/>
  <c r="K32" i="444"/>
  <c r="J33" i="444"/>
  <c r="K33" i="444"/>
  <c r="J34" i="444"/>
  <c r="K34" i="444"/>
  <c r="K8" i="444"/>
  <c r="J8" i="444"/>
  <c r="K7" i="444"/>
  <c r="J7" i="444"/>
  <c r="V118" i="449"/>
  <c r="V120" i="449"/>
  <c r="W118" i="449"/>
  <c r="W120" i="449"/>
  <c r="U120" i="449"/>
  <c r="X118" i="449"/>
  <c r="X120" i="449"/>
  <c r="U117" i="449"/>
  <c r="U119" i="449"/>
  <c r="V117" i="449"/>
  <c r="V119" i="449"/>
  <c r="W117" i="449"/>
  <c r="W119" i="449"/>
  <c r="X117" i="449"/>
  <c r="X119" i="449"/>
</calcChain>
</file>

<file path=xl/sharedStrings.xml><?xml version="1.0" encoding="utf-8"?>
<sst xmlns="http://schemas.openxmlformats.org/spreadsheetml/2006/main" count="1194" uniqueCount="819">
  <si>
    <t>Source</t>
  </si>
  <si>
    <t>Error</t>
  </si>
  <si>
    <t xml:space="preserve">Title </t>
  </si>
  <si>
    <t>Household net worth statistics: Year ended June 2021 | Stats NZ</t>
  </si>
  <si>
    <t>Published by the New Zealand Treasury at:</t>
  </si>
  <si>
    <t>Crown copyright ©</t>
  </si>
  <si>
    <t>This copyright work is licensed under the Creative Commons Attribution 4.0 International licence. In essence, you are free to copy, distribute and adapt the work, as long as you attribute the work to the Crown and abide by the other licence terms.</t>
  </si>
  <si>
    <t>To view a copy of this licence, visit http://creativecommons.org/licenses/by/4.0/.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</si>
  <si>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t>Back to List of Figures</t>
  </si>
  <si>
    <t>Top 50 percent</t>
  </si>
  <si>
    <t>Top 10 percent</t>
  </si>
  <si>
    <t>Top 5 percent</t>
  </si>
  <si>
    <t>Top 1 percent</t>
  </si>
  <si>
    <t>Proportion of wealth</t>
  </si>
  <si>
    <t>Individuals</t>
  </si>
  <si>
    <t>Households</t>
  </si>
  <si>
    <t>Australia</t>
  </si>
  <si>
    <t>2005</t>
  </si>
  <si>
    <t>Men</t>
  </si>
  <si>
    <t>Women</t>
  </si>
  <si>
    <t>2006</t>
  </si>
  <si>
    <t>2007</t>
  </si>
  <si>
    <t>2008</t>
  </si>
  <si>
    <t>2009</t>
  </si>
  <si>
    <t>2010</t>
  </si>
  <si>
    <t>2011</t>
  </si>
  <si>
    <t>2012</t>
  </si>
  <si>
    <t>2013</t>
  </si>
  <si>
    <t>2014</t>
  </si>
  <si>
    <t>2015</t>
  </si>
  <si>
    <t>2016</t>
  </si>
  <si>
    <t>2017</t>
  </si>
  <si>
    <t>2018</t>
  </si>
  <si>
    <t>2019</t>
  </si>
  <si>
    <t>2020</t>
  </si>
  <si>
    <t>Austria</t>
  </si>
  <si>
    <t>Belgium</t>
  </si>
  <si>
    <t>Canada</t>
  </si>
  <si>
    <t>Chile</t>
  </si>
  <si>
    <t>Czech Republic</t>
  </si>
  <si>
    <t>Denmark</t>
  </si>
  <si>
    <t>Estonia</t>
  </si>
  <si>
    <t>Finland</t>
  </si>
  <si>
    <t>France</t>
  </si>
  <si>
    <t>Germany</t>
  </si>
  <si>
    <t>Greece</t>
  </si>
  <si>
    <t>Hungary</t>
  </si>
  <si>
    <t>Ireland</t>
  </si>
  <si>
    <t>Israel</t>
  </si>
  <si>
    <t>Italy</t>
  </si>
  <si>
    <t>Korea</t>
  </si>
  <si>
    <t>Latvia</t>
  </si>
  <si>
    <t>Lithuania</t>
  </si>
  <si>
    <t>Luxembourg</t>
  </si>
  <si>
    <t>Netherlands</t>
  </si>
  <si>
    <t>New Zealand</t>
  </si>
  <si>
    <t>Norway</t>
  </si>
  <si>
    <t>Poland</t>
  </si>
  <si>
    <t>Portugal</t>
  </si>
  <si>
    <t>Slovak Republic</t>
  </si>
  <si>
    <t>Slovenia</t>
  </si>
  <si>
    <t>Spain</t>
  </si>
  <si>
    <t>Sweden</t>
  </si>
  <si>
    <t>Switzerland</t>
  </si>
  <si>
    <t>Turkey</t>
  </si>
  <si>
    <t>United Kingdom</t>
  </si>
  <si>
    <t>United States</t>
  </si>
  <si>
    <t>Bulgaria</t>
  </si>
  <si>
    <t>Croatia</t>
  </si>
  <si>
    <t>Cyprus</t>
  </si>
  <si>
    <t>Malta</t>
  </si>
  <si>
    <t>Romania</t>
  </si>
  <si>
    <t>Decile ratios of gross earnings (oecd.org)</t>
  </si>
  <si>
    <t>P90/P10 ratio of annual earnings for full time employees</t>
  </si>
  <si>
    <t>OECD maximum</t>
  </si>
  <si>
    <t>OECD median</t>
  </si>
  <si>
    <t>OECD minimum</t>
  </si>
  <si>
    <t>Year</t>
  </si>
  <si>
    <t>Tertiary certificate or diploma</t>
  </si>
  <si>
    <t>Postgraduate</t>
  </si>
  <si>
    <t>Total</t>
  </si>
  <si>
    <t>Tertiary Achievement and Attainment | Education Counts</t>
  </si>
  <si>
    <t>School qualification</t>
  </si>
  <si>
    <t>None</t>
  </si>
  <si>
    <t>2004</t>
  </si>
  <si>
    <t>Household composition over time</t>
  </si>
  <si>
    <t>NZ.Stat</t>
  </si>
  <si>
    <t>Couple only</t>
  </si>
  <si>
    <t>Couple only and other person(s)</t>
  </si>
  <si>
    <t>Couple with child(ren)</t>
  </si>
  <si>
    <t>Couple with child(ren) and other person(s)</t>
  </si>
  <si>
    <t>One parent with child(ren)</t>
  </si>
  <si>
    <t>One parent with child(ren) and other person(s)</t>
  </si>
  <si>
    <t>Two-family household (with or without other people)</t>
  </si>
  <si>
    <t>Three or more family household (with or without other people)</t>
  </si>
  <si>
    <t>Other multi-person household</t>
  </si>
  <si>
    <t>One-person household</t>
  </si>
  <si>
    <t>Q1</t>
  </si>
  <si>
    <t>Q2</t>
  </si>
  <si>
    <t>Q3</t>
  </si>
  <si>
    <t>% of households in material hardship (6+ on DEP-17)</t>
  </si>
  <si>
    <t>Income quintile</t>
  </si>
  <si>
    <t>Low liquid assets</t>
  </si>
  <si>
    <t>Medium liquid assets</t>
  </si>
  <si>
    <t>High liquid assets</t>
  </si>
  <si>
    <t>https://www.msd.govt.nz/documents/about-msd-and-our-work/publications-resources/monitoring/household-income-report/2021/non-incomes-report-2021.docx</t>
  </si>
  <si>
    <t>0-17</t>
  </si>
  <si>
    <t>65+</t>
  </si>
  <si>
    <t>% of people in hardship</t>
  </si>
  <si>
    <r>
      <t xml:space="preserve">MWI </t>
    </r>
    <r>
      <rPr>
        <sz val="11"/>
        <color theme="1"/>
        <rFont val="Calibri"/>
        <family val="2"/>
        <scheme val="minor"/>
      </rPr>
      <t xml:space="preserve">≤ </t>
    </r>
    <r>
      <rPr>
        <sz val="9.35"/>
        <color theme="1"/>
        <rFont val="Calibri"/>
        <family val="2"/>
        <scheme val="minor"/>
      </rPr>
      <t>12</t>
    </r>
  </si>
  <si>
    <r>
      <t xml:space="preserve">MWI </t>
    </r>
    <r>
      <rPr>
        <sz val="11"/>
        <color theme="1"/>
        <rFont val="Calibri"/>
        <family val="2"/>
        <scheme val="minor"/>
      </rPr>
      <t>≤ 6</t>
    </r>
  </si>
  <si>
    <t>18-24</t>
  </si>
  <si>
    <t>25-44</t>
  </si>
  <si>
    <t>45-64</t>
  </si>
  <si>
    <t>% of people in material hardship (EU-13 5+)</t>
  </si>
  <si>
    <t>Sole parent</t>
  </si>
  <si>
    <t>Couple only (Oldest member &lt;65)</t>
  </si>
  <si>
    <t>Non-family households</t>
  </si>
  <si>
    <t>Single (65+)</t>
  </si>
  <si>
    <t>Single (&lt;65)</t>
  </si>
  <si>
    <t>Couple with children</t>
  </si>
  <si>
    <t>Couple only (Oldest member 65+)</t>
  </si>
  <si>
    <t>UK</t>
  </si>
  <si>
    <t>NZ</t>
  </si>
  <si>
    <t>Slovakia</t>
  </si>
  <si>
    <t>Sole parents</t>
  </si>
  <si>
    <t>One adult under 65</t>
  </si>
  <si>
    <t>Under 18</t>
  </si>
  <si>
    <t>Whole population</t>
  </si>
  <si>
    <t>Min</t>
  </si>
  <si>
    <t>Number of waves in low income</t>
  </si>
  <si>
    <t>NZ European</t>
  </si>
  <si>
    <t>Other</t>
  </si>
  <si>
    <t>Degree or higher</t>
  </si>
  <si>
    <t>Post school vocation</t>
  </si>
  <si>
    <t>No qualification</t>
  </si>
  <si>
    <t>Sole parent family</t>
  </si>
  <si>
    <t>Not in a family nucleus</t>
  </si>
  <si>
    <t>Auckland</t>
  </si>
  <si>
    <t>Waikato</t>
  </si>
  <si>
    <t>Wellington</t>
  </si>
  <si>
    <t>Rest of North Island</t>
  </si>
  <si>
    <t>Canterbury</t>
  </si>
  <si>
    <t>Rest of South Island</t>
  </si>
  <si>
    <t>Main urban area</t>
  </si>
  <si>
    <t>Not main urban area</t>
  </si>
  <si>
    <t>Not in low income</t>
  </si>
  <si>
    <t>In low income</t>
  </si>
  <si>
    <t>Income Mobility in New Zealand: A Descriptive Analysis (WP 14/15) (treasury.govt.nz)</t>
  </si>
  <si>
    <t>Following year</t>
  </si>
  <si>
    <t>Seven years later</t>
  </si>
  <si>
    <t>Previous year</t>
  </si>
  <si>
    <t>Seven years earlier</t>
  </si>
  <si>
    <t>1 (lowest)</t>
  </si>
  <si>
    <t>5 (highest)</t>
  </si>
  <si>
    <t>2002-2009</t>
  </si>
  <si>
    <t>2007-2013</t>
  </si>
  <si>
    <t>2013-2019</t>
  </si>
  <si>
    <t>Male</t>
  </si>
  <si>
    <t>Female</t>
  </si>
  <si>
    <t>European</t>
  </si>
  <si>
    <t>Māori</t>
  </si>
  <si>
    <t>Asian</t>
  </si>
  <si>
    <t>https://www.treasury.govt.nz/publications/ap/using-integrated-administrative-data-understand-children-risk-poor-outcomes-young-adults-ap-15-01</t>
  </si>
  <si>
    <t>&lt;25%</t>
  </si>
  <si>
    <t>50%-&lt;75%</t>
  </si>
  <si>
    <t>25%-&lt;50%</t>
  </si>
  <si>
    <t>&gt;75%</t>
  </si>
  <si>
    <t>Received benefit</t>
  </si>
  <si>
    <t>Custodial or community sentence</t>
  </si>
  <si>
    <t>On benefit for more than two years</t>
  </si>
  <si>
    <t>Received benefit while supporting a child</t>
  </si>
  <si>
    <t>50% of 2007 median</t>
  </si>
  <si>
    <t>Before Housing Costs</t>
  </si>
  <si>
    <t>After Housing Costs</t>
  </si>
  <si>
    <t xml:space="preserve">50% of contemporary median  </t>
  </si>
  <si>
    <t xml:space="preserve">60% of contemporary median  </t>
  </si>
  <si>
    <t>Czechia</t>
  </si>
  <si>
    <t>Proportion of children living in workless households</t>
  </si>
  <si>
    <t>Headline material hardship over time (two MWI thresholds)</t>
  </si>
  <si>
    <t>Section</t>
  </si>
  <si>
    <t>Material hardship by household type in comparison to 23 EU countries, 2018</t>
  </si>
  <si>
    <t>Material hardship rates by selected household type, 2020</t>
  </si>
  <si>
    <t>Children living in workless households in comparison to EU countries, 2019</t>
  </si>
  <si>
    <t>Poverty rates over time (50% of 2007 median income)</t>
  </si>
  <si>
    <t>Poverty rates over time (50% of contemporaneous median income)</t>
  </si>
  <si>
    <t>Poverty rates over time (60% of contemporaneous median income)</t>
  </si>
  <si>
    <t>Health and educational disadvantage</t>
  </si>
  <si>
    <t>Multiple disadvantage and social exclusion</t>
  </si>
  <si>
    <t>Persistence in poverty, 2002-2009</t>
  </si>
  <si>
    <t>Transitions out of low household income over three 6-7 year windows</t>
  </si>
  <si>
    <t>Transitions out of low personal taxable income</t>
  </si>
  <si>
    <t>Adult outcomes at age 21 by proportion of time spent on benefit before age 5, people born in 1990/91</t>
  </si>
  <si>
    <t>Wealth distribution across individuals and households, 2021</t>
  </si>
  <si>
    <t>Wealth distribution by age group, 2015</t>
  </si>
  <si>
    <t>P90/P10 ratio of full-time earnings</t>
  </si>
  <si>
    <t>Qualification distribution over time</t>
  </si>
  <si>
    <t>Consumption vs income distributions</t>
  </si>
  <si>
    <t>Table 1</t>
  </si>
  <si>
    <t>Table 2</t>
  </si>
  <si>
    <t>Table 3</t>
  </si>
  <si>
    <t>Intergenerational mobility</t>
  </si>
  <si>
    <t>Father-son intergenerational mobility estimates for New Zealand</t>
  </si>
  <si>
    <t>Probability of reaching top income quintile at age 26, by parent income quintile</t>
  </si>
  <si>
    <t>Table 4</t>
  </si>
  <si>
    <t>Absolute upward mobility in each region (higher numbers mean more mobility)</t>
  </si>
  <si>
    <t>Education GPS - Survey of Adult Skills (PIAAC): Full selection of indicators (oecd.org)</t>
  </si>
  <si>
    <t>Low literacy</t>
  </si>
  <si>
    <t>Low numeracy</t>
  </si>
  <si>
    <t>Both</t>
  </si>
  <si>
    <t>OECD average</t>
  </si>
  <si>
    <t>% of people aged 25-64</t>
  </si>
  <si>
    <t>OECD</t>
  </si>
  <si>
    <t>5f07c754-en.pdf (oecd-ilibrary.org)</t>
  </si>
  <si>
    <t>% of students</t>
  </si>
  <si>
    <t>Low science</t>
  </si>
  <si>
    <t>Low literacy among 15-year olds by gender and socio-economic status, 2018</t>
  </si>
  <si>
    <t>https://doi.org/10.1787/888934037944</t>
  </si>
  <si>
    <t>Low SES girls</t>
  </si>
  <si>
    <t>Low SES boys</t>
  </si>
  <si>
    <t>High SES girls</t>
  </si>
  <si>
    <t>High SES boys</t>
  </si>
  <si>
    <t>1+</t>
  </si>
  <si>
    <t>MELAA</t>
  </si>
  <si>
    <t>European/Pākehā</t>
  </si>
  <si>
    <t>https://www.educationcounts.govt.nz/__data/assets/excel_doc/0016/182014/Pivot-Table-School-leaver-2010-2020.xlsx</t>
  </si>
  <si>
    <t>Unqualified school leaver rates by ethnicity over time</t>
  </si>
  <si>
    <t>Rates of low adult literacy and numeracy in NZ and OECD, 2018</t>
  </si>
  <si>
    <t>Rates of low maths, science and reading skills at age 15, NZ and OECD over time</t>
  </si>
  <si>
    <t>Low literacy among 15-year olds by gender and socioeconomic status, 2018</t>
  </si>
  <si>
    <t>VizHub - GBD Results (healthdata.org)</t>
  </si>
  <si>
    <t>15-49 years</t>
  </si>
  <si>
    <t>50-69 years</t>
  </si>
  <si>
    <t>70+ years</t>
  </si>
  <si>
    <t>0-14 years</t>
  </si>
  <si>
    <t>Injuries</t>
  </si>
  <si>
    <t>Communicable, maternal, neonatal, and nutritional diseases</t>
  </si>
  <si>
    <t>Mental disorders</t>
  </si>
  <si>
    <t>Chronic respiratory diseases</t>
  </si>
  <si>
    <t>Neoplasms</t>
  </si>
  <si>
    <t>Digestive diseases</t>
  </si>
  <si>
    <t>Sense organ diseases</t>
  </si>
  <si>
    <t>Cardiovascular diseases</t>
  </si>
  <si>
    <t>Neurological disorders</t>
  </si>
  <si>
    <t>Musculoskeletal disorders</t>
  </si>
  <si>
    <t>Other non-communicable diseases</t>
  </si>
  <si>
    <t>Skin and subcutaneous diseases</t>
  </si>
  <si>
    <t>Diabetes and kidney diseases</t>
  </si>
  <si>
    <t>Age-standardized</t>
  </si>
  <si>
    <t>% change</t>
  </si>
  <si>
    <t>0–14</t>
  </si>
  <si>
    <t>15–44</t>
  </si>
  <si>
    <t>45–64</t>
  </si>
  <si>
    <t>Disease or illness</t>
  </si>
  <si>
    <t>Accident or injury</t>
  </si>
  <si>
    <t>Existed at birth</t>
  </si>
  <si>
    <t>Disability survey: 2013 | Stats NZ</t>
  </si>
  <si>
    <t>Ageing</t>
  </si>
  <si>
    <t>Child poverty statistics: Year ended June 2021 | Stats NZ</t>
  </si>
  <si>
    <t>Level sampling error</t>
  </si>
  <si>
    <t>Disabled children</t>
  </si>
  <si>
    <t>Non-disabled children</t>
  </si>
  <si>
    <t>Children in disabled household</t>
  </si>
  <si>
    <t>Children in non-disabled household</t>
  </si>
  <si>
    <t>Data - WID - World Inequality Database</t>
  </si>
  <si>
    <t>USA</t>
  </si>
  <si>
    <t>Disabled</t>
  </si>
  <si>
    <t>Employment rate</t>
  </si>
  <si>
    <t>Non-disabled</t>
  </si>
  <si>
    <t>Employment rate by age and disability status, 2013</t>
  </si>
  <si>
    <t>15-44</t>
  </si>
  <si>
    <t>Wellbeing statistics: 2021 | Stats NZ</t>
  </si>
  <si>
    <t>Health</t>
  </si>
  <si>
    <t>Housing</t>
  </si>
  <si>
    <t>Was a different ethnicity to you</t>
  </si>
  <si>
    <t>Had a mental illness</t>
  </si>
  <si>
    <t>Used a different language to you</t>
  </si>
  <si>
    <t>Had a disability or long-term health condition</t>
  </si>
  <si>
    <t>Discrimination by ethnicity, 2021</t>
  </si>
  <si>
    <t>Pacific peoples</t>
  </si>
  <si>
    <t>% experiencing of discrimination in last 12 months</t>
  </si>
  <si>
    <r>
      <t>M</t>
    </r>
    <r>
      <rPr>
        <sz val="11"/>
        <color theme="1"/>
        <rFont val="Calibri"/>
        <family val="2"/>
      </rPr>
      <t>ā</t>
    </r>
    <r>
      <rPr>
        <sz val="11"/>
        <color theme="1"/>
        <rFont val="Calibri"/>
        <family val="2"/>
        <scheme val="minor"/>
      </rPr>
      <t>ori</t>
    </r>
  </si>
  <si>
    <t>Parent percentile</t>
  </si>
  <si>
    <t>Average child percentile at age 30</t>
  </si>
  <si>
    <t>Parent income percentile</t>
  </si>
  <si>
    <t>Percentage of children with bachelor's degree or higher by age 23</t>
  </si>
  <si>
    <t>2021</t>
  </si>
  <si>
    <t>(PDF) Shrinking portions to low and middle-income earners: Inequality in Wages &amp; Self-Employment 1998-2015 (researchgate.net)</t>
  </si>
  <si>
    <t>View table - Infoshare - Statistics New Zealand (stats.govt.nz)</t>
  </si>
  <si>
    <t>Earnings decile</t>
  </si>
  <si>
    <t>% change in real hourly earnings, 1998-2016</t>
  </si>
  <si>
    <t>Wage growth by earnings decile, 1998-2016</t>
  </si>
  <si>
    <t>Hours worked</t>
  </si>
  <si>
    <t>Disposable income after childcare costs and childcare subsidy</t>
  </si>
  <si>
    <t>Two parents, two children, low wage</t>
  </si>
  <si>
    <t>Sole parent, one child, minimum wage</t>
  </si>
  <si>
    <t>Number of people experiencing multiple disadvantage, 2014</t>
  </si>
  <si>
    <t>https://thehub.swa.govt.nz/assets/Uploads/Familes-and-Whanau-2017-Multiple-disadvantage-reportf.pdf</t>
  </si>
  <si>
    <t>Number of domains in disadvantage</t>
  </si>
  <si>
    <t>Number of people</t>
  </si>
  <si>
    <t>Percent of total sample</t>
  </si>
  <si>
    <t>2+</t>
  </si>
  <si>
    <t>3+</t>
  </si>
  <si>
    <t>4+</t>
  </si>
  <si>
    <t>5+</t>
  </si>
  <si>
    <t>6+</t>
  </si>
  <si>
    <t>7+</t>
  </si>
  <si>
    <t>Multiple disadvantage by disadvantage type</t>
  </si>
  <si>
    <t>% of people with disadvantage who have 4+ disadvantages</t>
  </si>
  <si>
    <t>Education</t>
  </si>
  <si>
    <t>Safety</t>
  </si>
  <si>
    <t>Connectedness</t>
  </si>
  <si>
    <t>Income</t>
  </si>
  <si>
    <t>Material wellbeing</t>
  </si>
  <si>
    <t>Employment</t>
  </si>
  <si>
    <t>% of people with 3+ disadvantages who have specific disadvantage type</t>
  </si>
  <si>
    <t>Couple, both under 50</t>
  </si>
  <si>
    <t>Couple with at least one child under 18</t>
  </si>
  <si>
    <t>Single parent with at least one child under 18</t>
  </si>
  <si>
    <t>Couple, one/both 50 years or older</t>
  </si>
  <si>
    <t>% of 15+ population</t>
  </si>
  <si>
    <t>Cross-domain wellbeing score</t>
  </si>
  <si>
    <t>Our people - Multidimensional wellbeing in New Zealand (AP 18/04) (treasury.govt.nz)</t>
  </si>
  <si>
    <t>Data supplied direct by MSD</t>
  </si>
  <si>
    <t>DPB / SPS (+1ch)</t>
  </si>
  <si>
    <t>DPB / SPS (+2ch)</t>
  </si>
  <si>
    <t>Invalids / SLP (Single)</t>
  </si>
  <si>
    <t>Invalids / SLP (Married)</t>
  </si>
  <si>
    <t>Sickness / JS-HCD (Single)</t>
  </si>
  <si>
    <t>Sickness / JS-HCD (Married)</t>
  </si>
  <si>
    <t>UB / JS (Single)</t>
  </si>
  <si>
    <t>UB / JS (Married)</t>
  </si>
  <si>
    <t>Change in YLD by condition over time</t>
  </si>
  <si>
    <t>Cause of impairment by age group, 2013</t>
  </si>
  <si>
    <t>Discrimination by disability status over time</t>
  </si>
  <si>
    <t>Interpersonal trust by ethnicity, 2019</t>
  </si>
  <si>
    <t>Comfort with difference, 2021</t>
  </si>
  <si>
    <t>https://statisticsnz.shinyapps.io/wellbeingindicators/_w_c36c1ab4/?page=indicators&amp;class=Social&amp;type=Safety&amp;indicator=Experience of discrimination</t>
  </si>
  <si>
    <t>Northland</t>
  </si>
  <si>
    <t>Bay of Plenty</t>
  </si>
  <si>
    <t>Taranaki</t>
  </si>
  <si>
    <t>Otago</t>
  </si>
  <si>
    <t>Southland</t>
  </si>
  <si>
    <t>% of people aged 15+ who would feel comfortable or very comfortable with a new neighbour who:</t>
  </si>
  <si>
    <t>trust-publication-2019.pdf (vuw.ac.nz)</t>
  </si>
  <si>
    <t>% with some, lots, or complete trust</t>
  </si>
  <si>
    <t>Pākehā</t>
  </si>
  <si>
    <t>Trusted by others of same ethnic group</t>
  </si>
  <si>
    <t>Trusted by others of different ethnic group</t>
  </si>
  <si>
    <t>% of people with some, lots or complete trust in religious group</t>
  </si>
  <si>
    <t>Buddhists</t>
  </si>
  <si>
    <t>Jews</t>
  </si>
  <si>
    <t>Hindus</t>
  </si>
  <si>
    <t>Atheists/agnostics</t>
  </si>
  <si>
    <t>Protestants</t>
  </si>
  <si>
    <t>Muslims</t>
  </si>
  <si>
    <t>Catholics</t>
  </si>
  <si>
    <t>Evangelicals</t>
  </si>
  <si>
    <t>Material hardship by primary income source, 2021</t>
  </si>
  <si>
    <t>Market</t>
  </si>
  <si>
    <t>Government</t>
  </si>
  <si>
    <t>1-3 years</t>
  </si>
  <si>
    <t>3-5 years</t>
  </si>
  <si>
    <t>5-10 years</t>
  </si>
  <si>
    <t>Over 10 yrs</t>
  </si>
  <si>
    <t>Number of people on main benefit</t>
  </si>
  <si>
    <t>Continuous duration</t>
  </si>
  <si>
    <t>Long-term benefit receipt, 2022</t>
  </si>
  <si>
    <t>Income decile</t>
  </si>
  <si>
    <t>WVS Database (worldvaluessurvey.org)</t>
  </si>
  <si>
    <t>Most people can be trusted</t>
  </si>
  <si>
    <t>Need to be very careful</t>
  </si>
  <si>
    <t>Don't know</t>
  </si>
  <si>
    <t>No answer</t>
  </si>
  <si>
    <t>b35a14e5-en.pdf (oecd-ilibrary.org)</t>
  </si>
  <si>
    <t>Private and public returns to eduction across the OECD, 2018</t>
  </si>
  <si>
    <t>Private - men</t>
  </si>
  <si>
    <t>Private - women</t>
  </si>
  <si>
    <t>Public - men</t>
  </si>
  <si>
    <t>Public - women</t>
  </si>
  <si>
    <t>https://statisticsnz.shinyapps.io/wellbeingindicators/_w_00081204/?page=indicators&amp;class=Social&amp;type=Social capital&amp;indicator=Generalised trust</t>
  </si>
  <si>
    <t>% of people who rate their trust in most people in NZ at 7 or more out of 10</t>
  </si>
  <si>
    <t>Educational attainment by parental income</t>
  </si>
  <si>
    <t>% of people achieving level 7+ qualification by age 23 by parental income quintile</t>
  </si>
  <si>
    <t>Parent Q2</t>
  </si>
  <si>
    <t>Parent Q3</t>
  </si>
  <si>
    <t>Parent Q4</t>
  </si>
  <si>
    <t>Parent Q1 (Lowest)</t>
  </si>
  <si>
    <t>Parent Q5 (Highest)</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</si>
  <si>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</si>
  <si>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</si>
  <si>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</si>
  <si>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</si>
  <si>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</si>
  <si>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</si>
  <si>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</si>
  <si>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</si>
  <si>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</si>
  <si>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</si>
  <si>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</si>
  <si>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</si>
  <si>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</si>
  <si>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</si>
  <si>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</si>
  <si>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</si>
  <si>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</si>
  <si>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</si>
  <si>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</si>
  <si>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</si>
  <si>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</si>
  <si>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</si>
  <si>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</si>
  <si>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</si>
  <si>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Median age at first marriage/civil union</t>
  </si>
  <si>
    <t>Land</t>
  </si>
  <si>
    <t>Equity</t>
  </si>
  <si>
    <t>Personal taxable income</t>
  </si>
  <si>
    <t>Household income inequality, consumption and labour markets</t>
  </si>
  <si>
    <t>Returns to higher education over time</t>
  </si>
  <si>
    <t>Public funding levels for education over time</t>
  </si>
  <si>
    <t>Age at first marriage or civil union over time</t>
  </si>
  <si>
    <t>Extractive land rents in major centres, 2015</t>
  </si>
  <si>
    <t>Annual increase in household assets by type, and personal taxable income, over time</t>
  </si>
  <si>
    <t>Wealth and capital income</t>
  </si>
  <si>
    <t>Rent share of economy over time</t>
  </si>
  <si>
    <t>Child income percentile at age 30 versus parent income percentile, for children born in 1985/6 to 1987/8</t>
  </si>
  <si>
    <t>Higher qualification rates by parental income, for children born in 1986-1995</t>
  </si>
  <si>
    <t>Level 7+ qualification rates by age 23, by parent income quintile and year of birth</t>
  </si>
  <si>
    <t>Intergenerational income elasticity by gender</t>
  </si>
  <si>
    <t>Spillover effects of inequality</t>
  </si>
  <si>
    <t>Private and public returns to higher education</t>
  </si>
  <si>
    <t>Average household incomes over time</t>
  </si>
  <si>
    <t>Average life satisfaction over time</t>
  </si>
  <si>
    <t>Interpersonal trust over time (GSS)</t>
  </si>
  <si>
    <t>https://www.wgtn.ac.nz/cpf/publications/working-papers/2022-working-papers/WP04-Inter-Decile-Movements-of-Individuals.pdf</t>
  </si>
  <si>
    <t>Inter-Decile Income Movements of Individuals in NZ: Evidence from Administrative Data</t>
  </si>
  <si>
    <t>% of people in same  or adjacent decile</t>
  </si>
  <si>
    <t>Initial income decile</t>
  </si>
  <si>
    <t>15 years later</t>
  </si>
  <si>
    <t>10 years later</t>
  </si>
  <si>
    <t>Average life satisfaction over time (World Values Survey)</t>
  </si>
  <si>
    <t>Average life satisfaction score (on a 0-10 scale), World Values Survey</t>
  </si>
  <si>
    <t>Mean</t>
  </si>
  <si>
    <t>Positive error</t>
  </si>
  <si>
    <t>Negative error</t>
  </si>
  <si>
    <t>1994-1998</t>
  </si>
  <si>
    <t>2005-2009</t>
  </si>
  <si>
    <t>2010-2014</t>
  </si>
  <si>
    <t>2017-2020</t>
  </si>
  <si>
    <t>Vi</t>
  </si>
  <si>
    <t>Multi-adult</t>
  </si>
  <si>
    <t>Multi-adult with children</t>
  </si>
  <si>
    <t>Multi-adult, 65+</t>
  </si>
  <si>
    <t>Single</t>
  </si>
  <si>
    <t>Single with children</t>
  </si>
  <si>
    <t>Single, 65+</t>
  </si>
  <si>
    <t>min</t>
  </si>
  <si>
    <t>max</t>
  </si>
  <si>
    <t>Income_band</t>
  </si>
  <si>
    <t>&lt;$2,000</t>
  </si>
  <si>
    <t>$2,000-$4,000</t>
  </si>
  <si>
    <t>$4,000-$6,000</t>
  </si>
  <si>
    <t>$6,000-$8,000</t>
  </si>
  <si>
    <t>$8,000-$10,000</t>
  </si>
  <si>
    <t>$10,000-$12,000</t>
  </si>
  <si>
    <t>$12,000-$14,000</t>
  </si>
  <si>
    <t>$14,000-$16,000</t>
  </si>
  <si>
    <t>$16,000-$18,000</t>
  </si>
  <si>
    <t>$18,000-$20,000</t>
  </si>
  <si>
    <t>$20,000-$22,000</t>
  </si>
  <si>
    <t>$22,000-$24,000</t>
  </si>
  <si>
    <t>$24,000-$26,000</t>
  </si>
  <si>
    <t>$26,000-$28,000</t>
  </si>
  <si>
    <t>$28,000-$30,000</t>
  </si>
  <si>
    <t>$30,000-$32,000</t>
  </si>
  <si>
    <t>$32,000-$34,000</t>
  </si>
  <si>
    <t>$34,000-$36,000</t>
  </si>
  <si>
    <t>$36,000-$38,000</t>
  </si>
  <si>
    <t>$38,000-$40,000</t>
  </si>
  <si>
    <t>$40,000-$42,000</t>
  </si>
  <si>
    <t>$42,000-$44,000</t>
  </si>
  <si>
    <t>$44,000-$46,000</t>
  </si>
  <si>
    <t>$46,000-$48,000</t>
  </si>
  <si>
    <t>$48,000-$50,000</t>
  </si>
  <si>
    <t>$50,000-$52,000</t>
  </si>
  <si>
    <t>$52,000-$54,000</t>
  </si>
  <si>
    <t>$54,000-$56,000</t>
  </si>
  <si>
    <t>$56,000-$58,000</t>
  </si>
  <si>
    <t>$58,000-$60,000</t>
  </si>
  <si>
    <t>$60,000-$62,000</t>
  </si>
  <si>
    <t>$62,000-$64,000</t>
  </si>
  <si>
    <t>$64,000-$66,000</t>
  </si>
  <si>
    <t>$66,000-$68,000</t>
  </si>
  <si>
    <t>$68,000-$70,000</t>
  </si>
  <si>
    <t>$70,000-$72,000</t>
  </si>
  <si>
    <t>$72,000-$74,000</t>
  </si>
  <si>
    <t>$74,000-$76,000</t>
  </si>
  <si>
    <t>$76,000-$78,000</t>
  </si>
  <si>
    <t>$78,000-$80,000</t>
  </si>
  <si>
    <t>$80,000-$82,000</t>
  </si>
  <si>
    <t>$82,000-$84,000</t>
  </si>
  <si>
    <t>$84,000-$86,000</t>
  </si>
  <si>
    <t>$86,000-$88,000</t>
  </si>
  <si>
    <t>$88,000-$90,000</t>
  </si>
  <si>
    <t>$90,000-$92,000</t>
  </si>
  <si>
    <t>$92,000-$94,000</t>
  </si>
  <si>
    <t>$94,000-$96,000</t>
  </si>
  <si>
    <t>$96,000-$98,000</t>
  </si>
  <si>
    <t>$98,000-$100,000</t>
  </si>
  <si>
    <t>$100,000-$102,000</t>
  </si>
  <si>
    <t>$102,000-$104,000</t>
  </si>
  <si>
    <t>$104,000-$106,000</t>
  </si>
  <si>
    <t>$106,000-$108,000</t>
  </si>
  <si>
    <t>$108,000-$110,000</t>
  </si>
  <si>
    <t>$110,000-$112,000</t>
  </si>
  <si>
    <t>$112,000-$114,000</t>
  </si>
  <si>
    <t>$114,000-$116,000</t>
  </si>
  <si>
    <t>$116,000-$118,000</t>
  </si>
  <si>
    <t>$118,000-$120,000</t>
  </si>
  <si>
    <t>$120,000-$122,000</t>
  </si>
  <si>
    <t>$122,000-$124,000</t>
  </si>
  <si>
    <t>$124,000-$126,000</t>
  </si>
  <si>
    <t>$126,000-$128,000</t>
  </si>
  <si>
    <t>$128,000-$130,000</t>
  </si>
  <si>
    <t>$130,000-$132,000</t>
  </si>
  <si>
    <t>$132,000-$134,000</t>
  </si>
  <si>
    <t>$134,000-$136,000</t>
  </si>
  <si>
    <t>$136,000-$138,000</t>
  </si>
  <si>
    <t>$138,000-$140,000</t>
  </si>
  <si>
    <t>$140,000-$142,000</t>
  </si>
  <si>
    <t>$142,000-$144,000</t>
  </si>
  <si>
    <t>$144,000-$146,000</t>
  </si>
  <si>
    <t>$146,000-$148,000</t>
  </si>
  <si>
    <t>$148,000-$150,000</t>
  </si>
  <si>
    <t>$150,000-$152,000</t>
  </si>
  <si>
    <t>$152,000-$154,000</t>
  </si>
  <si>
    <t>$154,000-$156,000</t>
  </si>
  <si>
    <t>$156,000-$158,000</t>
  </si>
  <si>
    <t>$158,000-$160,000</t>
  </si>
  <si>
    <t>Normal profit on invested capital</t>
  </si>
  <si>
    <t>Gross surplus excluding owner-occupied premises and non-market Govt.</t>
  </si>
  <si>
    <t>Broadly-defined rent</t>
  </si>
  <si>
    <t>Weekly income premium</t>
  </si>
  <si>
    <t>All adults aged 25 to 64</t>
  </si>
  <si>
    <t>No qualifications</t>
  </si>
  <si>
    <t>Public ECE</t>
  </si>
  <si>
    <t>In $2020</t>
  </si>
  <si>
    <t>Public expenditure per FTE student by sector</t>
  </si>
  <si>
    <t>Grocery retailing</t>
  </si>
  <si>
    <t>Hospitality</t>
  </si>
  <si>
    <t>Other retailing</t>
  </si>
  <si>
    <t>Vehicle &amp; fuel retailing</t>
  </si>
  <si>
    <t>Other services</t>
  </si>
  <si>
    <t>Printing etc</t>
  </si>
  <si>
    <t>Textile &amp; clothing manu</t>
  </si>
  <si>
    <t>Horticulture</t>
  </si>
  <si>
    <t>Furniture manu</t>
  </si>
  <si>
    <t>Services to primary sector</t>
  </si>
  <si>
    <t>Postal &amp; courier</t>
  </si>
  <si>
    <t>Construction services</t>
  </si>
  <si>
    <t>Admin &amp; support</t>
  </si>
  <si>
    <t>Heavy &amp; civil construction</t>
  </si>
  <si>
    <t>Wood &amp; paper manu</t>
  </si>
  <si>
    <t>Transport equipment manu</t>
  </si>
  <si>
    <t>Other livestock</t>
  </si>
  <si>
    <t>Road transport</t>
  </si>
  <si>
    <t>Machinery manu</t>
  </si>
  <si>
    <t>Forestry &amp; logging</t>
  </si>
  <si>
    <t>Metals manu</t>
  </si>
  <si>
    <t>Rental &amp; hiring</t>
  </si>
  <si>
    <t>Arts &amp; recreation</t>
  </si>
  <si>
    <t>Building construction</t>
  </si>
  <si>
    <t>Wholesale trade</t>
  </si>
  <si>
    <t>Other transport</t>
  </si>
  <si>
    <t>Food &amp; beverage manu</t>
  </si>
  <si>
    <t>Mineral products manu</t>
  </si>
  <si>
    <t>Prof &amp; technical services</t>
  </si>
  <si>
    <t>Petrol, chemicals &amp; plastics manu</t>
  </si>
  <si>
    <t>Utilities</t>
  </si>
  <si>
    <t>Dairy farming</t>
  </si>
  <si>
    <t>Info media</t>
  </si>
  <si>
    <t>Sheep, beef &amp; grain</t>
  </si>
  <si>
    <t>Fishing &amp; aquaculture</t>
  </si>
  <si>
    <t>Auxiliary finance</t>
  </si>
  <si>
    <t>Telecomms &amp; internet</t>
  </si>
  <si>
    <t>Mining</t>
  </si>
  <si>
    <t>Finance &amp; insurance</t>
  </si>
  <si>
    <t>Excess quasi-rents per worker per industry</t>
  </si>
  <si>
    <t>Excess quasi-rents per worker</t>
  </si>
  <si>
    <t>Data supplied by MSD</t>
  </si>
  <si>
    <t>Figure</t>
  </si>
  <si>
    <t>Net worth quantile</t>
  </si>
  <si>
    <t>Housing wealth</t>
  </si>
  <si>
    <t>Non-housing wealth</t>
  </si>
  <si>
    <t>Non-owner, not in MH</t>
  </si>
  <si>
    <t>Non-owner, in MH</t>
  </si>
  <si>
    <t>Owner not in MH</t>
  </si>
  <si>
    <t>Owner in MH</t>
  </si>
  <si>
    <t>City</t>
  </si>
  <si>
    <t>Sale price</t>
  </si>
  <si>
    <t>Construction Costs</t>
  </si>
  <si>
    <t>Pre-development land value</t>
  </si>
  <si>
    <t xml:space="preserve">Land use regulation impact </t>
  </si>
  <si>
    <t>Fraction</t>
  </si>
  <si>
    <t>Land value</t>
  </si>
  <si>
    <t>Queenstown</t>
  </si>
  <si>
    <t xml:space="preserve">Wellington </t>
  </si>
  <si>
    <t>Tauranga</t>
  </si>
  <si>
    <t>Christchurch</t>
  </si>
  <si>
    <t xml:space="preserve">Hamilton </t>
  </si>
  <si>
    <t>Palmerston 
North</t>
  </si>
  <si>
    <t>Household Incomes in New Zealand: trends in indicators of inequality and hardship 1982 to 2018 - Ministry of Social Development (msd.govt.nz)</t>
  </si>
  <si>
    <t>Study</t>
  </si>
  <si>
    <t>Data Source</t>
  </si>
  <si>
    <t>Intergenerational income elasticity</t>
  </si>
  <si>
    <t>Lognitidinal census</t>
  </si>
  <si>
    <t>Christchurch Health and Decelopment study</t>
  </si>
  <si>
    <t>Gibbons 2010</t>
  </si>
  <si>
    <t>Dunedin Interdisciplinary Health and Development Study</t>
  </si>
  <si>
    <t>Andrews and Leigh 2008</t>
  </si>
  <si>
    <t>Father-son</t>
  </si>
  <si>
    <t>Mother-son</t>
  </si>
  <si>
    <t>Moher-daugher</t>
  </si>
  <si>
    <t>Father-daughter</t>
  </si>
  <si>
    <t>Longitudinal census</t>
  </si>
  <si>
    <t>Christchurch health and development study</t>
  </si>
  <si>
    <t>Region</t>
  </si>
  <si>
    <t>West Coast/Tasman/Nelson/Marlborough</t>
  </si>
  <si>
    <t>Manawatu-Wanganui</t>
  </si>
  <si>
    <t>Gisborne/Hawkes Bay</t>
  </si>
  <si>
    <t>Absolute upward mobility</t>
  </si>
  <si>
    <t>Household Equivalised Disposable Income</t>
  </si>
  <si>
    <t>Household Equivalised Expenditure</t>
  </si>
  <si>
    <t>EU-27 median</t>
  </si>
  <si>
    <t>BHC and AHC distributions, 2021</t>
  </si>
  <si>
    <t>Treasury analysis of HES</t>
  </si>
  <si>
    <t>Before housing costs</t>
  </si>
  <si>
    <t>After housing costs</t>
  </si>
  <si>
    <t>Figure 3</t>
  </si>
  <si>
    <t>Figure 4</t>
  </si>
  <si>
    <t>Children living in workless households in comparison to EU countries, 2020</t>
  </si>
  <si>
    <t>https://msd.govt.nz/documents/about-msd-and-our-work/publications-resources/research/child-poverty-in-nz/2022-child-poverty-report.pdf</t>
  </si>
  <si>
    <t>MSD (data supplied directly)</t>
  </si>
  <si>
    <t>Number of people under 65 in hardship</t>
  </si>
  <si>
    <t>Primary household income source over past 12 months</t>
  </si>
  <si>
    <t>Material hardship (DP-17 6+) by primary income source, 2021</t>
  </si>
  <si>
    <t>Figure 7</t>
  </si>
  <si>
    <t>Figure 8</t>
  </si>
  <si>
    <t>Figure 9</t>
  </si>
  <si>
    <t>Material hardship rates by disability status of child and household, 2021</t>
  </si>
  <si>
    <t>% of children in material hardship (DEP-17 score 6+)</t>
  </si>
  <si>
    <t>Material hardship by income quintile and liquid assets, 2018</t>
  </si>
  <si>
    <t>Figure 19</t>
  </si>
  <si>
    <t>Figure 16</t>
  </si>
  <si>
    <t>Distribution of annual income before housing costs by household type, 2021</t>
  </si>
  <si>
    <t>Treasury analysis of Household Economic Survey</t>
  </si>
  <si>
    <t>Figure 11</t>
  </si>
  <si>
    <t>Figure 12</t>
  </si>
  <si>
    <t>Poverty rates over time (50% of 2007 median)</t>
  </si>
  <si>
    <t>Figure 13</t>
  </si>
  <si>
    <t>Poverty rates over time (50% of contemporaneous median)</t>
  </si>
  <si>
    <t>Figure 14</t>
  </si>
  <si>
    <t>Figure 15</t>
  </si>
  <si>
    <t>Poverty rates over time (60% of contemporaneous median)</t>
  </si>
  <si>
    <t>Transitions out of low household income, 2002-2009</t>
  </si>
  <si>
    <t>Figure 23</t>
  </si>
  <si>
    <t>Transitions into low household income, 2002-2009</t>
  </si>
  <si>
    <t>Figure 24</t>
  </si>
  <si>
    <t>Transitions out of low income over three 6-7 year windows</t>
  </si>
  <si>
    <t>Figure 25</t>
  </si>
  <si>
    <t>Figure 20</t>
  </si>
  <si>
    <t>Material hardship rates for people who don't own their home by wealth quantile, 2018</t>
  </si>
  <si>
    <t>Figure 21</t>
  </si>
  <si>
    <t>Material hardship rates for people who own their home by wealth quantile, 2018</t>
  </si>
  <si>
    <t>Figure 26</t>
  </si>
  <si>
    <t>Figure 28</t>
  </si>
  <si>
    <t>Figure 29</t>
  </si>
  <si>
    <t>Years lived with disability by age group and gender over time</t>
  </si>
  <si>
    <t>Years lived with disability by age group and condition, 2019</t>
  </si>
  <si>
    <t>Figure 30</t>
  </si>
  <si>
    <t>Change in years lived with disability by condition over time</t>
  </si>
  <si>
    <t>Figure 31</t>
  </si>
  <si>
    <t>Figure 32</t>
  </si>
  <si>
    <t>Figure 33</t>
  </si>
  <si>
    <t>Figure 34</t>
  </si>
  <si>
    <t>Figure 35</t>
  </si>
  <si>
    <t>Figure 36</t>
  </si>
  <si>
    <t>Figure 37</t>
  </si>
  <si>
    <t>Figure 38</t>
  </si>
  <si>
    <t>Figure 39</t>
  </si>
  <si>
    <t>Figure 40</t>
  </si>
  <si>
    <t>Figure 43</t>
  </si>
  <si>
    <t>Figure 44</t>
  </si>
  <si>
    <t>Figure 45</t>
  </si>
  <si>
    <t>Figure 46</t>
  </si>
  <si>
    <t>Figure 49</t>
  </si>
  <si>
    <t>Top income share over time, selected countries</t>
  </si>
  <si>
    <t>Gini coefficient of equivalised household disposable income over time</t>
  </si>
  <si>
    <t>Household income and housing-cost statistics: Year ended June 2021 | Stats NZ</t>
  </si>
  <si>
    <t>Household income and housing-cost statistics: Year ended June 2019 | Stats NZ</t>
  </si>
  <si>
    <t>BHC - Perry 2019</t>
  </si>
  <si>
    <t>AHC - Perry 2019</t>
  </si>
  <si>
    <t>BHC - Stats NZ</t>
  </si>
  <si>
    <t>AHC - Stats NZ</t>
  </si>
  <si>
    <t>Figure 50</t>
  </si>
  <si>
    <t>Saving propensity by income level, 2019</t>
  </si>
  <si>
    <t>Figure 52</t>
  </si>
  <si>
    <t>https://www.educationcounts.govt.nz/publications/tertiary_education/beyond-study/income-and-earnings/education,-income-and-earnings</t>
  </si>
  <si>
    <t>https://ojs.victoria.ac.nz/pq/article/view/7712/6862</t>
  </si>
  <si>
    <t>Figure 56</t>
  </si>
  <si>
    <t>Figure 54</t>
  </si>
  <si>
    <t>Figure 55</t>
  </si>
  <si>
    <t>Data supplied by Ministry of Education</t>
  </si>
  <si>
    <t>Stats NZ - infoshare</t>
  </si>
  <si>
    <t>Figure 57</t>
  </si>
  <si>
    <t>Age group 65 and over</t>
  </si>
  <si>
    <t>Age group 45 - 64</t>
  </si>
  <si>
    <t>Age group 25 - 44</t>
  </si>
  <si>
    <t>Age group 15 - 24</t>
  </si>
  <si>
    <t>Quintile 5</t>
  </si>
  <si>
    <t>Quintile 4</t>
  </si>
  <si>
    <t>Quintile 3</t>
  </si>
  <si>
    <t>Quintile 2</t>
  </si>
  <si>
    <t>Quintile 1</t>
  </si>
  <si>
    <t>Average net worth</t>
  </si>
  <si>
    <t>Figure 59</t>
  </si>
  <si>
    <t>Symes (2021)</t>
  </si>
  <si>
    <t>The Wealth Ladder: House Prices and Wealth Inequality in New Zealand (AN 21/01) (treasury.govt.nz)</t>
  </si>
  <si>
    <t>Figure 61</t>
  </si>
  <si>
    <t>Lees (2017)</t>
  </si>
  <si>
    <t>Figure 64</t>
  </si>
  <si>
    <t>Allan and Mare (2022)</t>
  </si>
  <si>
    <t>Rents per worker by sector, 2018</t>
  </si>
  <si>
    <t>Figure 62</t>
  </si>
  <si>
    <t>Figure 63</t>
  </si>
  <si>
    <t>Bertram and Rosenberg (2022)</t>
  </si>
  <si>
    <t>Figure 65</t>
  </si>
  <si>
    <t>Brown (2022)</t>
  </si>
  <si>
    <t>Figure 66</t>
  </si>
  <si>
    <t>Absolute upward mobility in each region</t>
  </si>
  <si>
    <t>Iusitini 2022</t>
  </si>
  <si>
    <t>Iusitini (2022), Gibbons (2010), Andrews and Leigh (2008)</t>
  </si>
  <si>
    <t>International Social Survey Programme</t>
  </si>
  <si>
    <t>Iusitini (2022)</t>
  </si>
  <si>
    <t>Figure 67</t>
  </si>
  <si>
    <t>Figure 68</t>
  </si>
  <si>
    <t>Figure 69</t>
  </si>
  <si>
    <t>Figure 72</t>
  </si>
  <si>
    <t>Interpersonal trust over time (WVS)</t>
  </si>
  <si>
    <t>Figure 71</t>
  </si>
  <si>
    <t>Figure 73</t>
  </si>
  <si>
    <t>Perry (2019), data provided directly; Treasury analysis of Household Economic Survey</t>
  </si>
  <si>
    <t>Treasury calculations</t>
  </si>
  <si>
    <t>HES year</t>
  </si>
  <si>
    <t>Before housing costs (mean) - Perry (2019)</t>
  </si>
  <si>
    <t>Before housing costs (median) - Perry (2019)</t>
  </si>
  <si>
    <t>After housing costs (median) - Perry (2019)</t>
  </si>
  <si>
    <t>After housing costs (median) - Stats NZ</t>
  </si>
  <si>
    <t>Before housing costs (mean) - Stats NZ</t>
  </si>
  <si>
    <t>Before housing costs (median) - Stats NZ</t>
  </si>
  <si>
    <t>Distribution of annual income before housing costs, by household type, 2021</t>
  </si>
  <si>
    <t>Before housing cost and after housing cost income distributions, 2021</t>
  </si>
  <si>
    <t>Income distributions before housing costs, 2007 and 2021</t>
  </si>
  <si>
    <t>Material hardship rates by income quintile and liquid assets, 2018</t>
  </si>
  <si>
    <t>Material hardship and income poverty</t>
  </si>
  <si>
    <t>Multiple disadvantage by disadvantage type, 2014</t>
  </si>
  <si>
    <t>ASE</t>
  </si>
  <si>
    <t>Buildings</t>
  </si>
  <si>
    <t>Income distribution of customers (ird.govt.nz)</t>
  </si>
  <si>
    <t>Percentage change in number of people (RHS)</t>
  </si>
  <si>
    <r>
      <t>M</t>
    </r>
    <r>
      <rPr>
        <sz val="11"/>
        <color theme="1"/>
        <rFont val="Calibri"/>
        <family val="2"/>
      </rPr>
      <t>āori</t>
    </r>
  </si>
  <si>
    <t>Expenditure as percentage of disposable income (Median) (RHS)</t>
  </si>
  <si>
    <t>Level 4-6 tertiary qualifications</t>
  </si>
  <si>
    <t>Level 1-3 tertiary qualifications</t>
  </si>
  <si>
    <t>Up to 1 yr</t>
  </si>
  <si>
    <t>Change in number of people, (thousands) (LHS)</t>
  </si>
  <si>
    <t>More than $160,000</t>
  </si>
  <si>
    <t>Industry</t>
  </si>
  <si>
    <t>Public tertiary (excluding student loans)</t>
  </si>
  <si>
    <t>Was of a different religion to you</t>
  </si>
  <si>
    <t>Was of a different sexual orientation to you</t>
  </si>
  <si>
    <t>Level 1-6 qualifications</t>
  </si>
  <si>
    <t>Figure 60</t>
  </si>
  <si>
    <t>Substance-use disorders</t>
  </si>
  <si>
    <t>10 (highest)</t>
  </si>
  <si>
    <t>Bachelor's or higher</t>
  </si>
  <si>
    <t>Bachelor's degree</t>
  </si>
  <si>
    <t>Public schooling</t>
  </si>
  <si>
    <t>Figure 47</t>
  </si>
  <si>
    <t>Figure 10</t>
  </si>
  <si>
    <t>Figure 6</t>
  </si>
  <si>
    <t>Figure 5</t>
  </si>
  <si>
    <t>Figure 2</t>
  </si>
  <si>
    <t>Published December 2022</t>
  </si>
  <si>
    <t>Dynamics of Low Income and Deprivation in New Zealand, 2002-2009 (otago.ac.nz)</t>
  </si>
  <si>
    <t xml:space="preserve">https://www.wgtn.ac.nz/cpf/publications/working-papers/2022-working-papers/WP12-2022-Family_Income_dynamics_HLFS_May-2022.pdf </t>
  </si>
  <si>
    <t>Data supplied by Stats NZ</t>
  </si>
  <si>
    <t>Figure 41</t>
  </si>
  <si>
    <t>Figure 51</t>
  </si>
  <si>
    <t>Figure 53</t>
  </si>
  <si>
    <t>Figure 58</t>
  </si>
  <si>
    <t>Figure 70</t>
  </si>
  <si>
    <t>https://www.treasury.govt.nz/publications/tp/distribution-advantage-aotearoa-new-zealand-exploring-evidence</t>
  </si>
  <si>
    <t>Data and Charts – Background paper to Te Tai Waiora: Wellbeing in Aotearoa New Zealand 2022: 
The distribution of advantage in Aotearoa New Zealand: Exploring the evidence</t>
  </si>
  <si>
    <t>This spreadsheet contains the tables, charts and the data used to generate the charts that appear in Background paper to Te Tai Waiora: Wellbeing in Aotearoa New Zealand 2022: 
The distribution of advantage in Aotearoa New Zealand: Exploring the evidence</t>
  </si>
  <si>
    <t>Budget constraint for low-earning parents by hours of work</t>
  </si>
  <si>
    <t>Selected benefit rates as a proportion of average wage, 1952 to 2022</t>
  </si>
  <si>
    <t>Figure 27</t>
  </si>
  <si>
    <t>YLD rate by age group and gender over time</t>
  </si>
  <si>
    <t>YLD by age group and condition over time</t>
  </si>
  <si>
    <t>Prevalence of domain disadvantage faced by families experiencing three or more types of disadvantage</t>
  </si>
  <si>
    <t>Net advantage, combined 2014/2016 data</t>
  </si>
  <si>
    <t>% experiencing discrimination in last 12 months</t>
  </si>
  <si>
    <t>Interpersonal trust by religious group, 2019</t>
  </si>
  <si>
    <t>Income Gini over time</t>
  </si>
  <si>
    <t>Top income shares over time, selected countries</t>
  </si>
  <si>
    <t>Returns to education over time</t>
  </si>
  <si>
    <t>Distribution of housing and other non-housing assets, 2018</t>
  </si>
  <si>
    <t>Impact of land use regulation on house prices in major centres,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</si>
</sst>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quot;$&quot;#,##0_);[Red]\(&quot;$&quot;#,##0\)"/>
    <numFmt numFmtId="165" formatCode="_(&quot;$&quot;* #,##0.00_);_(&quot;$&quot;* \(#,##0.00\);_(&quot;$&quot;* &quot;-&quot;??_);_(@_)"/>
    <numFmt numFmtId="166" formatCode="_(* #,##0.00_);_(* \(#,##0.00\);_(* &quot;-&quot;??_);_(@_)"/>
    <numFmt numFmtId="167" formatCode="0.0"/>
    <numFmt numFmtId="168" formatCode="&quot;&quot;"/>
    <numFmt numFmtId="169" formatCode="#,##0.0"/>
    <numFmt numFmtId="170" formatCode="&quot;*&quot;;&quot;**&quot;;&quot;S&quot;"/>
    <numFmt numFmtId="171" formatCode="0.000"/>
    <numFmt numFmtId="172" formatCode="_-* #,##0_-;\-* #,##0_-;_-* &quot;-&quot;??_-;_-@_-"/>
    <numFmt numFmtId="173" formatCode="_(* #,##0_);_(* \(#,##0\);_(* &quot;-&quot;??_);_(@_)"/>
    <numFmt numFmtId="174" formatCode="[=0]&quot;-&quot;_);dd\-mmm\-yy"/>
    <numFmt numFmtId="175" formatCode="&quot;$&quot;#,##0.00_);\(&quot;$&quot;#,##0.00\);\-_)"/>
    <numFmt numFmtId="176" formatCode="#,##0.00_);\(#,##0.00\);\-_)"/>
    <numFmt numFmtId="177" formatCode="###########0"/>
    <numFmt numFmtId="178" formatCode="&quot;$&quot;#,##0"/>
    <numFmt numFmtId="179" formatCode="&quot;$&quot;#,##0.00"/>
  </numFmts>
  <fonts count="57">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sz val="11"/>
      <color theme="1"/>
      <name val="Arial Mäori"/>
      <family val="2"/>
    </font>
    <font>
      <sz val="10"/>
      <color theme="1"/>
      <name val="Arial Mäori"/>
      <family val="2"/>
    </font>
    <font>
      <b/>
      <sz val="11"/>
      <color theme="1"/>
      <name val="Calibri"/>
      <family val="2"/>
      <scheme val="minor"/>
    </font>
    <font>
      <sz val="10"/>
      <name val="Arial"/>
      <family val="2"/>
    </font>
    <font>
      <sz val="10"/>
      <color indexed="8"/>
      <name val="Arial"/>
      <family val="2"/>
    </font>
    <font>
      <sz val="12"/>
      <name val="Arial"/>
      <family val="2"/>
    </font>
    <font>
      <sz val="10"/>
      <color theme="1"/>
      <name val="Arial"/>
      <family val="2"/>
    </font>
    <font>
      <b/>
      <sz val="10"/>
      <color theme="1"/>
      <name val="Arial"/>
      <family val="2"/>
    </font>
    <font>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0"/>
      <color indexed="12"/>
      <name val="Arial"/>
      <family val="2"/>
    </font>
    <font>
      <sz val="8"/>
      <color indexed="8"/>
      <name val="Myriad Pro Cond"/>
      <family val="2"/>
    </font>
    <font>
      <sz val="7"/>
      <color indexed="8"/>
      <name val="ArrowsPlain"/>
    </font>
    <font>
      <sz val="8"/>
      <color indexed="9"/>
      <name val="Myriad Pro Semibold"/>
    </font>
    <font>
      <sz val="7"/>
      <name val="Footnote  Cn"/>
    </font>
    <font>
      <u/>
      <sz val="10"/>
      <color theme="10"/>
      <name val="Arial"/>
      <family val="2"/>
    </font>
    <font>
      <sz val="10"/>
      <name val="Arial"/>
      <family val="2"/>
    </font>
    <font>
      <sz val="10"/>
      <name val="System"/>
      <family val="2"/>
    </font>
    <font>
      <u/>
      <sz val="11"/>
      <color theme="10"/>
      <name val="Arial Mäori"/>
      <family val="2"/>
    </font>
    <font>
      <sz val="9"/>
      <color rgb="FF000000"/>
      <name val="Arial Mäori"/>
      <family val="2"/>
    </font>
    <font>
      <b/>
      <sz val="14"/>
      <name val="Arial"/>
      <family val="2"/>
    </font>
    <font>
      <u/>
      <sz val="10"/>
      <color rgb="FF0083AC"/>
      <name val="Arial"/>
      <family val="2"/>
    </font>
    <font>
      <sz val="8"/>
      <color rgb="FF000000"/>
      <name val="Arial Mäori"/>
      <family val="2"/>
    </font>
    <font>
      <sz val="9.35"/>
      <color theme="1"/>
      <name val="Calibri"/>
      <family val="2"/>
      <scheme val="minor"/>
    </font>
    <font>
      <sz val="8"/>
      <name val="Arial Mäori"/>
    </font>
    <font>
      <sz val="10"/>
      <color rgb="FF000000"/>
      <name val="Arial Mäori"/>
    </font>
    <font>
      <sz val="8"/>
      <color theme="1"/>
      <name val="Arial"/>
      <family val="2"/>
    </font>
    <font>
      <sz val="11"/>
      <color theme="1"/>
      <name val="Calibri"/>
      <family val="2"/>
    </font>
    <font>
      <sz val="18"/>
      <color theme="0"/>
      <name val="Georgia"/>
      <family val="1"/>
    </font>
    <font>
      <sz val="10"/>
      <name val="Calibri"/>
      <family val="2"/>
    </font>
    <font>
      <b/>
      <sz val="11"/>
      <color rgb="FFFFFFFF"/>
      <name val="Georgia"/>
      <family val="1"/>
    </font>
    <font>
      <i/>
      <sz val="9"/>
      <color rgb="FF7F7F7F"/>
      <name val="Calibri"/>
      <family val="2"/>
    </font>
    <font>
      <b/>
      <sz val="10"/>
      <color rgb="FF121F6B"/>
      <name val="Calibri"/>
      <family val="2"/>
    </font>
    <font>
      <sz val="10"/>
      <color indexed="12"/>
      <name val="Calibri"/>
      <family val="2"/>
    </font>
    <font>
      <sz val="11"/>
      <name val="Calibri"/>
      <family val="2"/>
    </font>
    <font>
      <u/>
      <sz val="11"/>
      <color rgb="FF7F7F7F"/>
      <name val="Calibri"/>
      <family val="2"/>
      <scheme val="minor"/>
    </font>
    <font>
      <sz val="11"/>
      <color rgb="FF000000"/>
      <name val="Calibri"/>
      <family val="2"/>
      <scheme val="minor"/>
    </font>
    <font>
      <sz val="11"/>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rgb="FF121F6B"/>
        <bgColor indexed="64"/>
      </patternFill>
    </fill>
    <fill>
      <patternFill patternType="solid">
        <fgColor rgb="FFFFFFCC"/>
        <bgColor indexed="9"/>
      </patternFill>
    </fill>
    <fill>
      <patternFill patternType="solid">
        <fgColor indexed="43"/>
        <bgColor indexed="64"/>
      </patternFill>
    </fill>
    <fill>
      <patternFill patternType="solid">
        <fgColor theme="7" tint="0.59999389629810485"/>
        <bgColor indexed="64"/>
      </patternFill>
    </fill>
    <fill>
      <patternFill patternType="solid">
        <fgColor theme="0" tint="-0.14999847407452621"/>
        <bgColor rgb="FF000000"/>
      </patternFill>
    </fill>
  </fills>
  <borders count="16">
    <border>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9"/>
      </right>
      <top/>
      <bottom/>
      <diagonal/>
    </border>
    <border>
      <left style="thin">
        <color indexed="9"/>
      </left>
      <right style="thin">
        <color indexed="9"/>
      </right>
      <top/>
      <bottom/>
      <diagonal/>
    </border>
    <border>
      <left/>
      <right/>
      <top style="dotted">
        <color indexed="43"/>
      </top>
      <bottom style="dotted">
        <color indexed="43"/>
      </bottom>
      <diagonal/>
    </border>
    <border>
      <left/>
      <right/>
      <top/>
      <bottom style="medium">
        <color theme="3" tint="-0.24994659260841701"/>
      </bottom>
      <diagonal/>
    </border>
    <border>
      <left style="hair">
        <color indexed="55"/>
      </left>
      <right style="hair">
        <color indexed="55"/>
      </right>
      <top style="hair">
        <color indexed="55"/>
      </top>
      <bottom style="hair">
        <color indexed="55"/>
      </bottom>
      <diagonal/>
    </border>
  </borders>
  <cellStyleXfs count="127">
    <xf numFmtId="0" fontId="0" fillId="0" borderId="0"/>
    <xf numFmtId="0" fontId="1" fillId="0" borderId="0" applyNumberFormat="0" applyFill="0" applyBorder="0" applyAlignment="0" applyProtection="0"/>
    <xf numFmtId="0" fontId="2" fillId="0" borderId="0"/>
    <xf numFmtId="0" fontId="5" fillId="0" borderId="0"/>
    <xf numFmtId="0" fontId="7" fillId="0" borderId="0"/>
    <xf numFmtId="0" fontId="9" fillId="0" borderId="0"/>
    <xf numFmtId="0" fontId="7"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5" applyNumberFormat="0" applyAlignment="0" applyProtection="0"/>
    <xf numFmtId="0" fontId="21" fillId="7" borderId="6" applyNumberFormat="0" applyAlignment="0" applyProtection="0"/>
    <xf numFmtId="0" fontId="22" fillId="7" borderId="5" applyNumberFormat="0" applyAlignment="0" applyProtection="0"/>
    <xf numFmtId="0" fontId="23" fillId="0" borderId="7" applyNumberFormat="0" applyFill="0" applyAlignment="0" applyProtection="0"/>
    <xf numFmtId="0" fontId="24" fillId="8" borderId="8" applyNumberFormat="0" applyAlignment="0" applyProtection="0"/>
    <xf numFmtId="0" fontId="25" fillId="0" borderId="0" applyNumberFormat="0" applyFill="0" applyBorder="0" applyAlignment="0" applyProtection="0"/>
    <xf numFmtId="0" fontId="3" fillId="9" borderId="9" applyNumberFormat="0" applyFont="0" applyAlignment="0" applyProtection="0"/>
    <xf numFmtId="0" fontId="26" fillId="0" borderId="0" applyNumberFormat="0" applyFill="0" applyBorder="0" applyAlignment="0" applyProtection="0"/>
    <xf numFmtId="0" fontId="6" fillId="0" borderId="10" applyNumberFormat="0" applyFill="0" applyAlignment="0" applyProtection="0"/>
    <xf numFmtId="0" fontId="2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8" fillId="0" borderId="0"/>
    <xf numFmtId="0" fontId="29" fillId="0" borderId="0" applyNumberFormat="0" applyFill="0" applyBorder="0" applyAlignment="0" applyProtection="0">
      <alignment vertical="top"/>
      <protection locked="0"/>
    </xf>
    <xf numFmtId="166" fontId="3" fillId="0" borderId="0" applyFont="0" applyFill="0" applyBorder="0" applyAlignment="0" applyProtection="0"/>
    <xf numFmtId="168" fontId="31" fillId="0" borderId="0" applyFill="0">
      <alignment horizontal="center" vertical="center"/>
    </xf>
    <xf numFmtId="9" fontId="3" fillId="0" borderId="0" applyFont="0" applyFill="0" applyBorder="0" applyAlignment="0" applyProtection="0"/>
    <xf numFmtId="0" fontId="33" fillId="0" borderId="13">
      <alignment horizontal="right" vertical="top"/>
    </xf>
    <xf numFmtId="0" fontId="2" fillId="0" borderId="0"/>
    <xf numFmtId="0" fontId="2" fillId="0" borderId="0"/>
    <xf numFmtId="0" fontId="2" fillId="0" borderId="0"/>
    <xf numFmtId="0" fontId="3" fillId="0" borderId="0"/>
    <xf numFmtId="0" fontId="2" fillId="0" borderId="0"/>
    <xf numFmtId="1" fontId="30" fillId="0" borderId="0" applyFill="0">
      <alignment horizontal="right" vertical="center"/>
    </xf>
    <xf numFmtId="0" fontId="32" fillId="34" borderId="12">
      <alignment horizontal="center" vertical="center" wrapText="1"/>
    </xf>
    <xf numFmtId="0" fontId="34" fillId="0" borderId="0" applyNumberFormat="0" applyFill="0" applyBorder="0" applyAlignment="0" applyProtection="0"/>
    <xf numFmtId="0" fontId="32" fillId="34" borderId="11">
      <alignment horizontal="left" vertical="center" wrapText="1"/>
    </xf>
    <xf numFmtId="166" fontId="3" fillId="0" borderId="0" applyFont="0" applyFill="0" applyBorder="0" applyAlignment="0" applyProtection="0"/>
    <xf numFmtId="0" fontId="2" fillId="0" borderId="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5" fillId="0" borderId="0"/>
    <xf numFmtId="166" fontId="3" fillId="0" borderId="0" applyFont="0" applyFill="0" applyBorder="0" applyAlignment="0" applyProtection="0"/>
    <xf numFmtId="166" fontId="3" fillId="0" borderId="0" applyFont="0" applyFill="0" applyBorder="0" applyAlignment="0" applyProtection="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34" fillId="0" borderId="0" applyNumberFormat="0" applyFill="0" applyBorder="0" applyAlignment="0" applyProtection="0">
      <alignment vertical="top"/>
      <protection locked="0"/>
    </xf>
    <xf numFmtId="0" fontId="36" fillId="0" borderId="0"/>
    <xf numFmtId="166" fontId="3" fillId="0" borderId="0" applyFont="0" applyFill="0" applyBorder="0" applyAlignment="0" applyProtection="0"/>
    <xf numFmtId="9" fontId="10" fillId="0" borderId="0" applyFont="0" applyFill="0" applyBorder="0" applyAlignment="0" applyProtection="0"/>
    <xf numFmtId="166" fontId="3" fillId="0" borderId="0" applyFont="0" applyFill="0" applyBorder="0" applyAlignment="0" applyProtection="0"/>
    <xf numFmtId="0" fontId="4" fillId="0" borderId="0"/>
    <xf numFmtId="0" fontId="37" fillId="0" borderId="0" applyNumberFormat="0" applyFill="0" applyBorder="0" applyAlignment="0" applyProtection="0"/>
    <xf numFmtId="9" fontId="4" fillId="0" borderId="0" applyFont="0" applyFill="0" applyBorder="0" applyAlignment="0" applyProtection="0"/>
    <xf numFmtId="0" fontId="38" fillId="0" borderId="0"/>
    <xf numFmtId="0" fontId="2" fillId="0" borderId="0"/>
    <xf numFmtId="0" fontId="8" fillId="0" borderId="0"/>
    <xf numFmtId="0" fontId="4" fillId="0" borderId="0"/>
    <xf numFmtId="9" fontId="4" fillId="0" borderId="0" applyFont="0" applyFill="0" applyBorder="0" applyAlignment="0" applyProtection="0"/>
    <xf numFmtId="0" fontId="4"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44" fillId="0" borderId="0"/>
    <xf numFmtId="0" fontId="47" fillId="35" borderId="0" applyAlignment="0" applyProtection="0">
      <alignment horizontal="right" vertical="center"/>
      <protection locked="0"/>
    </xf>
    <xf numFmtId="0" fontId="48" fillId="0" borderId="0">
      <protection locked="0"/>
    </xf>
    <xf numFmtId="0" fontId="49" fillId="35" borderId="0" applyAlignment="0" applyProtection="0">
      <alignment horizontal="right" vertical="center"/>
      <protection locked="0"/>
    </xf>
    <xf numFmtId="0" fontId="50" fillId="0" borderId="0" applyNumberFormat="0" applyFill="0" applyBorder="0" applyAlignment="0" applyProtection="0"/>
    <xf numFmtId="0" fontId="51" fillId="0" borderId="14" applyAlignment="0" applyProtection="0">
      <alignment horizontal="right" vertical="center"/>
      <protection locked="0"/>
    </xf>
    <xf numFmtId="174" fontId="48" fillId="36" borderId="15">
      <alignment horizontal="right" vertical="top"/>
    </xf>
    <xf numFmtId="175" fontId="48" fillId="37" borderId="15">
      <alignment horizontal="right" vertical="top"/>
      <protection locked="0"/>
    </xf>
    <xf numFmtId="176" fontId="52" fillId="0" borderId="15">
      <alignment vertical="center"/>
    </xf>
    <xf numFmtId="174" fontId="48" fillId="0" borderId="15">
      <alignment horizontal="right" vertical="top"/>
    </xf>
    <xf numFmtId="175" fontId="48" fillId="0" borderId="15">
      <alignment horizontal="right" vertical="top"/>
    </xf>
    <xf numFmtId="175" fontId="52" fillId="0" borderId="15">
      <alignment horizontal="right" vertical="top"/>
    </xf>
    <xf numFmtId="0" fontId="10" fillId="0" borderId="0"/>
    <xf numFmtId="166" fontId="3" fillId="0" borderId="0" applyFont="0" applyFill="0" applyBorder="0" applyAlignment="0" applyProtection="0"/>
    <xf numFmtId="0" fontId="2" fillId="0" borderId="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cellStyleXfs>
  <cellXfs count="16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7" fontId="0" fillId="0" borderId="0" xfId="0" applyNumberFormat="1"/>
    <xf numFmtId="0" fontId="1" fillId="0" borderId="0" xfId="1"/>
    <xf numFmtId="0" fontId="0" fillId="0" borderId="0" xfId="0"/>
    <xf numFmtId="0" fontId="0" fillId="0" borderId="0" xfId="0"/>
    <xf numFmtId="0" fontId="0" fillId="0" borderId="0" xfId="0"/>
    <xf numFmtId="0" fontId="0" fillId="0" borderId="0" xfId="0"/>
    <xf numFmtId="0" fontId="0" fillId="0" borderId="0" xfId="0"/>
    <xf numFmtId="0" fontId="2" fillId="0" borderId="0" xfId="65" applyFont="1" applyAlignment="1">
      <alignment wrapText="1"/>
    </xf>
    <xf numFmtId="0" fontId="40" fillId="0" borderId="0" xfId="1" applyFont="1" applyFill="1" applyAlignment="1" applyProtection="1">
      <alignment wrapText="1"/>
    </xf>
    <xf numFmtId="0" fontId="12"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10" fillId="0" borderId="0" xfId="0" applyFont="1" applyAlignment="1">
      <alignment vertical="top" wrapText="1"/>
    </xf>
    <xf numFmtId="0" fontId="0" fillId="2" borderId="0" xfId="0" applyFill="1"/>
    <xf numFmtId="0" fontId="1" fillId="2" borderId="0" xfId="1" applyFill="1"/>
    <xf numFmtId="0" fontId="2" fillId="0" borderId="0" xfId="65" applyFont="1" applyFill="1" applyAlignment="1">
      <alignment wrapText="1"/>
    </xf>
    <xf numFmtId="0" fontId="39" fillId="0" borderId="0" xfId="65" applyFont="1" applyAlignment="1">
      <alignment horizontal="left" vertical="center" wrapText="1"/>
    </xf>
    <xf numFmtId="0" fontId="0" fillId="0" borderId="0" xfId="0"/>
    <xf numFmtId="0" fontId="0" fillId="0" borderId="0" xfId="0"/>
    <xf numFmtId="0" fontId="0" fillId="2" borderId="1" xfId="0" applyFill="1" applyBorder="1"/>
    <xf numFmtId="169" fontId="41" fillId="0" borderId="0" xfId="0" applyNumberFormat="1" applyFont="1" applyAlignment="1">
      <alignment horizontal="right" indent="1"/>
    </xf>
    <xf numFmtId="0" fontId="0" fillId="0" borderId="0" xfId="0"/>
    <xf numFmtId="0" fontId="0" fillId="0" borderId="0" xfId="0" applyAlignment="1">
      <alignment horizontal="left"/>
    </xf>
    <xf numFmtId="0" fontId="0" fillId="0" borderId="0" xfId="0" applyNumberFormat="1"/>
    <xf numFmtId="0" fontId="0" fillId="0" borderId="0" xfId="0"/>
    <xf numFmtId="0" fontId="0" fillId="0" borderId="0" xfId="0"/>
    <xf numFmtId="0" fontId="0" fillId="0" borderId="0" xfId="0"/>
    <xf numFmtId="167" fontId="0" fillId="0" borderId="0" xfId="0" applyNumberFormat="1" applyAlignment="1">
      <alignment horizontal="left"/>
    </xf>
    <xf numFmtId="0" fontId="0" fillId="0" borderId="0" xfId="0"/>
    <xf numFmtId="1" fontId="0" fillId="0" borderId="0" xfId="0" applyNumberFormat="1" applyAlignment="1">
      <alignment horizontal="left"/>
    </xf>
    <xf numFmtId="0" fontId="0" fillId="2" borderId="0" xfId="0" applyFont="1" applyFill="1"/>
    <xf numFmtId="0" fontId="0" fillId="0" borderId="0" xfId="0"/>
    <xf numFmtId="0" fontId="0" fillId="0" borderId="0" xfId="0" applyFill="1" applyBorder="1"/>
    <xf numFmtId="0" fontId="0" fillId="0" borderId="0" xfId="0" applyAlignment="1">
      <alignment horizontal="right"/>
    </xf>
    <xf numFmtId="1" fontId="0" fillId="0" borderId="0" xfId="0" applyNumberFormat="1" applyAlignment="1">
      <alignment horizontal="right"/>
    </xf>
    <xf numFmtId="1" fontId="0" fillId="0" borderId="0" xfId="0" applyNumberFormat="1"/>
    <xf numFmtId="1" fontId="0" fillId="0" borderId="0" xfId="0" applyNumberFormat="1"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0" fillId="0" borderId="0" xfId="0" applyNumberFormat="1" applyFill="1" applyBorder="1" applyAlignment="1">
      <alignment horizontal="left"/>
    </xf>
    <xf numFmtId="0" fontId="0" fillId="0" borderId="0" xfId="0" applyFill="1" applyBorder="1" applyAlignment="1">
      <alignment horizontal="left"/>
    </xf>
    <xf numFmtId="0" fontId="0" fillId="0" borderId="0" xfId="0"/>
    <xf numFmtId="1" fontId="0" fillId="0" borderId="0" xfId="0" applyNumberFormat="1" applyAlignment="1"/>
    <xf numFmtId="0" fontId="0" fillId="0" borderId="0" xfId="0"/>
    <xf numFmtId="0" fontId="0" fillId="0" borderId="0" xfId="0"/>
    <xf numFmtId="169" fontId="0" fillId="0" borderId="0" xfId="0" applyNumberFormat="1" applyAlignment="1">
      <alignment horizontal="right"/>
    </xf>
    <xf numFmtId="2" fontId="0" fillId="0" borderId="0" xfId="0" applyNumberFormat="1"/>
    <xf numFmtId="171" fontId="0" fillId="0" borderId="0" xfId="0" applyNumberFormat="1"/>
    <xf numFmtId="0" fontId="0" fillId="0" borderId="0" xfId="0"/>
    <xf numFmtId="0" fontId="0" fillId="0" borderId="0" xfId="0"/>
    <xf numFmtId="0" fontId="43" fillId="0" borderId="0" xfId="0" applyFont="1"/>
    <xf numFmtId="172" fontId="0" fillId="0" borderId="0" xfId="0" applyNumberFormat="1"/>
    <xf numFmtId="0" fontId="0" fillId="0" borderId="0" xfId="0"/>
    <xf numFmtId="167" fontId="45" fillId="0" borderId="0" xfId="0" applyNumberFormat="1" applyFont="1" applyAlignment="1">
      <alignment horizontal="right" vertical="center"/>
    </xf>
    <xf numFmtId="170" fontId="45" fillId="0" borderId="0" xfId="0" applyNumberFormat="1" applyFont="1" applyAlignment="1">
      <alignment horizontal="right" vertical="center"/>
    </xf>
    <xf numFmtId="173" fontId="45" fillId="0" borderId="0" xfId="100" applyNumberFormat="1" applyFont="1" applyAlignment="1">
      <alignment horizontal="right" vertical="center"/>
    </xf>
    <xf numFmtId="0" fontId="0" fillId="0" borderId="0" xfId="0"/>
    <xf numFmtId="0" fontId="0" fillId="0" borderId="0" xfId="0"/>
    <xf numFmtId="0" fontId="0" fillId="0" borderId="0" xfId="0"/>
    <xf numFmtId="0" fontId="0" fillId="0" borderId="0" xfId="0" applyBorder="1"/>
    <xf numFmtId="0" fontId="0" fillId="0" borderId="0" xfId="0" applyFont="1" applyFill="1" applyBorder="1"/>
    <xf numFmtId="0" fontId="1" fillId="0" borderId="0" xfId="1" applyBorder="1"/>
    <xf numFmtId="0" fontId="6" fillId="0" borderId="0" xfId="0" applyFont="1" applyBorder="1"/>
    <xf numFmtId="1" fontId="0" fillId="0" borderId="0" xfId="0" applyNumberFormat="1" applyBorder="1" applyAlignment="1">
      <alignment horizontal="right"/>
    </xf>
    <xf numFmtId="0" fontId="0" fillId="0" borderId="0" xfId="0" applyBorder="1" applyAlignment="1">
      <alignment horizontal="left"/>
    </xf>
    <xf numFmtId="173" fontId="0" fillId="0" borderId="0" xfId="100" applyNumberFormat="1" applyFont="1" applyBorder="1"/>
    <xf numFmtId="1" fontId="0" fillId="0" borderId="0" xfId="100" applyNumberFormat="1" applyFont="1" applyBorder="1"/>
    <xf numFmtId="1" fontId="0" fillId="0" borderId="0" xfId="0" applyNumberFormat="1" applyBorder="1"/>
    <xf numFmtId="1" fontId="0" fillId="0" borderId="0" xfId="0" applyNumberFormat="1" applyFill="1" applyBorder="1"/>
    <xf numFmtId="166" fontId="0" fillId="0" borderId="0" xfId="0" applyNumberFormat="1" applyBorder="1"/>
    <xf numFmtId="0" fontId="0" fillId="0" borderId="0" xfId="0"/>
    <xf numFmtId="0" fontId="0" fillId="0" borderId="0" xfId="0"/>
    <xf numFmtId="0" fontId="0" fillId="0" borderId="0" xfId="0" applyFont="1" applyFill="1"/>
    <xf numFmtId="1" fontId="0" fillId="0" borderId="0" xfId="0" applyNumberFormat="1" applyFont="1" applyAlignment="1">
      <alignment horizontal="right"/>
    </xf>
    <xf numFmtId="1" fontId="0" fillId="0" borderId="0" xfId="0" applyNumberFormat="1" applyFont="1" applyAlignment="1">
      <alignment horizontal="left"/>
    </xf>
    <xf numFmtId="0" fontId="0" fillId="0" borderId="0" xfId="0" applyFont="1"/>
    <xf numFmtId="1" fontId="0" fillId="0" borderId="0" xfId="0" applyNumberFormat="1" applyFont="1" applyAlignment="1">
      <alignment horizontal="right" vertical="center"/>
    </xf>
    <xf numFmtId="0" fontId="0" fillId="2" borderId="0" xfId="0" applyFill="1" applyBorder="1"/>
    <xf numFmtId="177" fontId="0" fillId="0" borderId="0" xfId="0" applyNumberFormat="1"/>
    <xf numFmtId="0" fontId="0" fillId="0" borderId="0" xfId="0"/>
    <xf numFmtId="0" fontId="0" fillId="0" borderId="0" xfId="0"/>
    <xf numFmtId="0" fontId="0" fillId="0" borderId="0" xfId="0"/>
    <xf numFmtId="49" fontId="0" fillId="0" borderId="0" xfId="0" applyNumberFormat="1"/>
    <xf numFmtId="0" fontId="6" fillId="0" borderId="0" xfId="0" applyFont="1"/>
    <xf numFmtId="3" fontId="0" fillId="0" borderId="0" xfId="0" applyNumberFormat="1"/>
    <xf numFmtId="0" fontId="0" fillId="0" borderId="0" xfId="0" applyFill="1"/>
    <xf numFmtId="0" fontId="0" fillId="0" borderId="0" xfId="0"/>
    <xf numFmtId="0" fontId="0" fillId="0" borderId="0" xfId="0"/>
    <xf numFmtId="1" fontId="0" fillId="0" borderId="0" xfId="0" applyNumberFormat="1" applyAlignment="1">
      <alignment horizontal="right" wrapText="1"/>
    </xf>
    <xf numFmtId="1" fontId="0" fillId="0" borderId="0" xfId="0" applyNumberFormat="1" applyAlignment="1">
      <alignment horizontal="left" vertical="top" wrapText="1"/>
    </xf>
    <xf numFmtId="1" fontId="0" fillId="0" borderId="0" xfId="0" applyNumberFormat="1" applyAlignment="1">
      <alignment wrapText="1"/>
    </xf>
    <xf numFmtId="0" fontId="0" fillId="0" borderId="0" xfId="0"/>
    <xf numFmtId="0" fontId="0" fillId="0" borderId="0" xfId="0"/>
    <xf numFmtId="167" fontId="0" fillId="0" borderId="0" xfId="0" applyNumberFormat="1" applyAlignment="1">
      <alignment horizontal="right"/>
    </xf>
    <xf numFmtId="0" fontId="0" fillId="0" borderId="0" xfId="0"/>
    <xf numFmtId="0" fontId="0" fillId="38" borderId="0" xfId="0" applyFill="1"/>
    <xf numFmtId="178" fontId="0" fillId="0" borderId="0" xfId="0" applyNumberFormat="1"/>
    <xf numFmtId="178" fontId="0" fillId="0" borderId="0" xfId="73" applyNumberFormat="1" applyFont="1"/>
    <xf numFmtId="0" fontId="0" fillId="0" borderId="0" xfId="0"/>
    <xf numFmtId="0" fontId="0" fillId="0" borderId="0" xfId="0"/>
    <xf numFmtId="0" fontId="0" fillId="0" borderId="0" xfId="0"/>
    <xf numFmtId="179" fontId="0" fillId="0" borderId="0" xfId="0" applyNumberFormat="1"/>
    <xf numFmtId="1" fontId="0" fillId="0" borderId="0" xfId="100" applyNumberFormat="1" applyFont="1"/>
    <xf numFmtId="0" fontId="53" fillId="0" borderId="0" xfId="0" applyFont="1"/>
    <xf numFmtId="0" fontId="0" fillId="0" borderId="0" xfId="0"/>
    <xf numFmtId="9" fontId="0" fillId="0" borderId="0" xfId="101" applyFont="1"/>
    <xf numFmtId="165" fontId="0" fillId="0" borderId="0" xfId="73" applyFont="1"/>
    <xf numFmtId="3" fontId="0" fillId="0" borderId="0" xfId="100" applyNumberFormat="1" applyFont="1"/>
    <xf numFmtId="0" fontId="0" fillId="0" borderId="0" xfId="0"/>
    <xf numFmtId="0" fontId="1" fillId="0" borderId="0" xfId="1"/>
    <xf numFmtId="2" fontId="0" fillId="0" borderId="0" xfId="0" applyNumberFormat="1"/>
    <xf numFmtId="0" fontId="1" fillId="2" borderId="0" xfId="1" applyFill="1"/>
    <xf numFmtId="0" fontId="0" fillId="0" borderId="0" xfId="0"/>
    <xf numFmtId="0" fontId="0" fillId="0" borderId="0" xfId="0"/>
    <xf numFmtId="0" fontId="0" fillId="0" borderId="0" xfId="0"/>
    <xf numFmtId="173" fontId="0" fillId="0" borderId="0" xfId="100" applyNumberFormat="1" applyFont="1"/>
    <xf numFmtId="164" fontId="0" fillId="0" borderId="0" xfId="0" applyNumberFormat="1"/>
    <xf numFmtId="0" fontId="0" fillId="0" borderId="0" xfId="0"/>
    <xf numFmtId="0" fontId="0" fillId="0" borderId="0" xfId="0" applyAlignment="1">
      <alignment horizontal="center"/>
    </xf>
    <xf numFmtId="0" fontId="12" fillId="2" borderId="0" xfId="0" applyFont="1" applyFill="1"/>
    <xf numFmtId="0" fontId="54" fillId="2" borderId="0" xfId="0" applyFont="1" applyFill="1"/>
    <xf numFmtId="0" fontId="55" fillId="39" borderId="0" xfId="0" applyFont="1" applyFill="1"/>
    <xf numFmtId="0" fontId="55" fillId="2" borderId="0" xfId="0" applyFont="1" applyFill="1"/>
    <xf numFmtId="0" fontId="55" fillId="0" borderId="0" xfId="0" applyFont="1"/>
    <xf numFmtId="0" fontId="2" fillId="39" borderId="0" xfId="0" applyFont="1" applyFill="1"/>
    <xf numFmtId="0" fontId="1" fillId="39" borderId="0" xfId="1" applyFill="1"/>
    <xf numFmtId="0" fontId="54" fillId="39" borderId="0" xfId="0" applyFont="1" applyFill="1"/>
    <xf numFmtId="4" fontId="55" fillId="0" borderId="0" xfId="0" applyNumberFormat="1" applyFont="1"/>
    <xf numFmtId="0" fontId="0" fillId="0" borderId="0" xfId="0" applyAlignment="1">
      <alignment vertical="center" wrapText="1"/>
    </xf>
    <xf numFmtId="0" fontId="1" fillId="0" borderId="0" xfId="1" applyFill="1" applyBorder="1"/>
    <xf numFmtId="0" fontId="1" fillId="0" borderId="0" xfId="1" quotePrefix="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Border="1"/>
    <xf numFmtId="2" fontId="55" fillId="0" borderId="0" xfId="0" applyNumberFormat="1" applyFont="1"/>
    <xf numFmtId="1" fontId="0" fillId="0" borderId="0" xfId="0" applyNumberFormat="1" applyFont="1" applyFill="1" applyAlignment="1">
      <alignment horizontal="right"/>
    </xf>
    <xf numFmtId="0" fontId="0" fillId="0" borderId="0" xfId="0"/>
    <xf numFmtId="0" fontId="56" fillId="0" borderId="0" xfId="0" applyFont="1"/>
    <xf numFmtId="0" fontId="0" fillId="0" borderId="0" xfId="0" applyFont="1" applyBorder="1" applyAlignment="1">
      <alignment horizontal="center" vertical="center" wrapText="1"/>
    </xf>
    <xf numFmtId="0" fontId="0" fillId="0" borderId="0" xfId="0" applyFont="1" applyBorder="1" applyAlignment="1">
      <alignment horizontal="left"/>
    </xf>
    <xf numFmtId="0" fontId="56" fillId="0" borderId="0" xfId="0" applyFont="1" applyBorder="1" applyAlignment="1">
      <alignment horizontal="center" vertical="center" wrapText="1"/>
    </xf>
    <xf numFmtId="0" fontId="56" fillId="0" borderId="0" xfId="0" applyFont="1" applyBorder="1" applyAlignment="1">
      <alignment horizontal="left"/>
    </xf>
    <xf numFmtId="3" fontId="56" fillId="0" borderId="0" xfId="100" applyNumberFormat="1" applyFont="1" applyBorder="1" applyAlignment="1">
      <alignment horizontal="right" vertical="center"/>
    </xf>
    <xf numFmtId="3" fontId="56" fillId="0" borderId="0" xfId="0" applyNumberFormat="1" applyFont="1" applyBorder="1"/>
    <xf numFmtId="0" fontId="40" fillId="0" borderId="0" xfId="1" applyFont="1" applyFill="1"/>
    <xf numFmtId="1" fontId="0" fillId="0" borderId="0" xfId="0" applyNumberFormat="1" applyAlignment="1">
      <alignment horizontal="center" wrapText="1"/>
    </xf>
    <xf numFmtId="0" fontId="0" fillId="0" borderId="0" xfId="0" applyAlignment="1">
      <alignment horizontal="center"/>
    </xf>
  </cellXfs>
  <cellStyles count="12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 xfId="113" xr:uid="{0E4CA187-1434-4D60-BCFB-548F3BC84335}"/>
    <cellStyle name="CalcDate" xfId="112" xr:uid="{9D997DC4-30D1-47EC-98D8-65096C5B2522}"/>
    <cellStyle name="Calculation" xfId="24" builtinId="22" customBuiltin="1"/>
    <cellStyle name="Check Cell" xfId="26" builtinId="23" customBuiltin="1"/>
    <cellStyle name="Comma" xfId="100" builtinId="3"/>
    <cellStyle name="Comma 2" xfId="58" xr:uid="{0CBFF543-7EA4-4FBC-A822-DF807E8983D6}"/>
    <cellStyle name="Comma 2 2" xfId="74" xr:uid="{75F549A5-B0BE-45D1-BF23-1A00941B9E93}"/>
    <cellStyle name="Comma 2 2 2" xfId="121" xr:uid="{AC010FAA-E139-4436-81A5-CF51807F04D8}"/>
    <cellStyle name="Comma 2 3" xfId="118" xr:uid="{55934751-B1AE-436C-89C2-61979331AEBF}"/>
    <cellStyle name="Comma 3" xfId="71" xr:uid="{758484FB-4315-4745-A87C-E7EFA03A7445}"/>
    <cellStyle name="Comma 3 2" xfId="119" xr:uid="{84AA1CF8-DC69-4FF2-B554-FD648FC37597}"/>
    <cellStyle name="Comma 4" xfId="75" xr:uid="{B5EE4450-95C5-40B3-BB9C-FA768A8BC25A}"/>
    <cellStyle name="Comma 4 2" xfId="122" xr:uid="{5CA6EF64-AF18-49A8-8716-B451EFE1B8C4}"/>
    <cellStyle name="Comma 5" xfId="77" xr:uid="{55661877-9CC6-4FA3-BE00-CDDADEF3E00D}"/>
    <cellStyle name="Comma 5 2" xfId="123" xr:uid="{961CAF93-860F-4368-AEB3-ACF4AE897841}"/>
    <cellStyle name="Comma 6" xfId="78" xr:uid="{62F7B5AD-403F-4BC9-8DB3-32302DD6BF11}"/>
    <cellStyle name="Comma 6 2" xfId="124" xr:uid="{5438C5F5-1C7A-42A7-891A-3E1EDB8A2907}"/>
    <cellStyle name="Comma 7" xfId="88" xr:uid="{056C180D-1859-49C8-A31A-A20BF03584F9}"/>
    <cellStyle name="Comma 7 2" xfId="125" xr:uid="{69E214C7-8555-4970-8FCB-251D874F49BC}"/>
    <cellStyle name="Comma 8" xfId="90" xr:uid="{C1F0BAE9-2666-4EEA-9903-28062DC0C8D3}"/>
    <cellStyle name="Comma 8 2" xfId="126" xr:uid="{E0E80B21-C067-4689-9E4E-459DBBCF2047}"/>
    <cellStyle name="Comma 9" xfId="116" xr:uid="{CADC5BA1-0A65-481C-9A03-2AB64A1B3853}"/>
    <cellStyle name="Countries" xfId="70" xr:uid="{8F397EA5-CB68-4A46-B577-E453770EB476}"/>
    <cellStyle name="Currency 2" xfId="73" xr:uid="{AAF90512-F84A-4B77-B458-9DD72F812BA8}"/>
    <cellStyle name="Currency 2 2" xfId="120" xr:uid="{AC36AA61-931B-467B-9C3F-7987C3AA3EE7}"/>
    <cellStyle name="Explanatory Text" xfId="29" builtinId="53" customBuiltin="1"/>
    <cellStyle name="Explanatory Text 2" xfId="107" xr:uid="{665283A4-6DD3-4F42-ADF0-2926D4200FDE}"/>
    <cellStyle name="Footnote_Top_Marker" xfId="61" xr:uid="{973EA936-EC16-4079-BC31-80016469D145}"/>
    <cellStyle name="From#.##" xfId="111" xr:uid="{0F423745-9DD3-40E4-9C2E-2F75A3D531C2}"/>
    <cellStyle name="From$#.##" xfId="114" xr:uid="{98AD6C42-A416-4055-9BD3-47DBC5742D4E}"/>
    <cellStyle name="Good" xfId="19" builtinId="26" customBuiltin="1"/>
    <cellStyle name="Head_8_Cent" xfId="68" xr:uid="{B8569E54-CDFD-44D0-BE56-78CDE9AF94A4}"/>
    <cellStyle name="Header2" xfId="106" xr:uid="{137B9F3F-39D0-4926-B40E-9B69F97B2629}"/>
    <cellStyle name="Header3" xfId="108" xr:uid="{7B924D12-BF8D-40F2-BD6B-E379AC1FCD21}"/>
    <cellStyle name="Heading 1" xfId="15" builtinId="16" customBuiltin="1"/>
    <cellStyle name="Heading 2" xfId="16" builtinId="17" customBuiltin="1"/>
    <cellStyle name="Heading 3" xfId="17" builtinId="18" customBuiltin="1"/>
    <cellStyle name="Heading 4" xfId="18" builtinId="19" customBuiltin="1"/>
    <cellStyle name="Hyperlink" xfId="1" builtinId="8"/>
    <cellStyle name="Hyperlink 2" xfId="57" xr:uid="{E2A53519-6299-41FD-B45B-AD178E58EFE4}"/>
    <cellStyle name="Hyperlink 3" xfId="69" xr:uid="{2C60119F-02B6-4675-AAAD-2CDA85ACCBD8}"/>
    <cellStyle name="Hyperlink 4" xfId="86" xr:uid="{C2C03DD7-5CB8-40A6-9A9F-DE91FC337F90}"/>
    <cellStyle name="Hyperlink 5" xfId="92" xr:uid="{D7730168-2F38-43A3-9749-AC6074C2E641}"/>
    <cellStyle name="Input" xfId="22" builtinId="20" customBuiltin="1"/>
    <cellStyle name="Input$#.##" xfId="110" xr:uid="{1F0E674F-EDB6-4202-9FFB-70B38402C10F}"/>
    <cellStyle name="Linked Cell" xfId="25" builtinId="24" customBuiltin="1"/>
    <cellStyle name="Neutral" xfId="21" builtinId="28" customBuiltin="1"/>
    <cellStyle name="Normal" xfId="0" builtinId="0"/>
    <cellStyle name="Normal 10" xfId="63" xr:uid="{01DC3E2D-8DE6-4784-B391-C12C26EE3DA5}"/>
    <cellStyle name="Normal 10 2" xfId="83" xr:uid="{04D732E0-3D87-4041-9DF7-123FC7F6F976}"/>
    <cellStyle name="Normal 11" xfId="103" xr:uid="{3E492605-D858-47A8-BE11-7B10A311C269}"/>
    <cellStyle name="Normal 11 2" xfId="9" xr:uid="{B53DF225-7A99-4D10-AFCE-0ED4EED13E57}"/>
    <cellStyle name="Normal 11 2 2" xfId="85" xr:uid="{0D5D96CC-EBD0-4EEF-8BFC-5427105E7C46}"/>
    <cellStyle name="Normal 12" xfId="4" xr:uid="{82DF0F7E-514D-4811-BF65-8FB24D641CD9}"/>
    <cellStyle name="Normal 12 2" xfId="72" xr:uid="{E15FD37B-5064-4F74-B79B-E14D35D2B697}"/>
    <cellStyle name="Normal 13" xfId="3" xr:uid="{1D0439CF-9E2F-4BEB-85E4-90A23FE6CDE9}"/>
    <cellStyle name="Normal 13 2" xfId="64" xr:uid="{16795089-A014-46F9-8C9B-81205C35C307}"/>
    <cellStyle name="Normal 14 2 10" xfId="102" xr:uid="{6F725DC1-2AE0-411E-93C1-879110D4565D}"/>
    <cellStyle name="Normal 14 2 4 2" xfId="11" xr:uid="{434ADFC2-C316-47E6-90B1-250BEE02CC99}"/>
    <cellStyle name="Normal 17" xfId="84" xr:uid="{25CAA7AC-01FD-4325-A4ED-F9B2B89E600A}"/>
    <cellStyle name="Normal 18" xfId="12" xr:uid="{A1432B58-F607-4880-803F-63DCD078509C}"/>
    <cellStyle name="Normal 19" xfId="95" xr:uid="{71B80373-F1BE-4C91-BDB6-A15005D884CC}"/>
    <cellStyle name="Normal 2" xfId="2" xr:uid="{A8F31532-E6FE-4643-B89C-061103C72221}"/>
    <cellStyle name="Normal 2 10 3" xfId="115" xr:uid="{EAA4CCDB-1B79-4426-B984-45F05ACFC162}"/>
    <cellStyle name="Normal 2 2" xfId="8" xr:uid="{4B1A2AE6-8D58-44E8-966A-401D5D004C49}"/>
    <cellStyle name="Normal 2 3" xfId="96" xr:uid="{ED4D3D4D-3A3A-4650-B6C0-374BA64BD687}"/>
    <cellStyle name="Normal 2 3 2 2" xfId="13" xr:uid="{FD2D5618-DF65-49DD-9DE9-1F191527399C}"/>
    <cellStyle name="Normal 2 4" xfId="94" xr:uid="{48D60A6A-F68C-47E4-8229-C9470472042A}"/>
    <cellStyle name="Normal 2 5" xfId="105" xr:uid="{D5F06760-DA72-494E-8F83-D309C589476A}"/>
    <cellStyle name="Normal 3" xfId="5" xr:uid="{07C11008-901E-40EA-ABFA-1161B443E5B5}"/>
    <cellStyle name="Normal 3 2" xfId="56" xr:uid="{E01FA0BA-3F91-4B16-9409-C302A14329A2}"/>
    <cellStyle name="Normal 3 2 2" xfId="117" xr:uid="{87345265-5A2C-4B57-AE19-B3CE8836C9B7}"/>
    <cellStyle name="Normal 3 3" xfId="66" xr:uid="{A8E7120D-D3DC-4C4C-B6D2-669AD72E77C1}"/>
    <cellStyle name="Normal 3 3 2" xfId="87" xr:uid="{EC04D06C-E351-4DA7-AEFC-D4D3A100824B}"/>
    <cellStyle name="Normal 3 4" xfId="97" xr:uid="{F5DF01F6-45AE-4D98-A793-09E691561DDE}"/>
    <cellStyle name="Normal 32 2 3" xfId="65" xr:uid="{DDDE4C9F-F1DB-47EA-9470-2B2A79DC682F}"/>
    <cellStyle name="Normal 33" xfId="10" xr:uid="{5468FC59-990A-444D-B864-4BBB1EAE2726}"/>
    <cellStyle name="Normal 4" xfId="55" xr:uid="{8D352A92-8BFF-4A72-8B01-C1413FB85034}"/>
    <cellStyle name="Normal 4 2" xfId="6" xr:uid="{35C9688F-9CE2-4489-B239-F50BC809A09B}"/>
    <cellStyle name="Normal 4 2 2" xfId="7" xr:uid="{5B33506C-0D53-41DD-8291-78D5E71C9623}"/>
    <cellStyle name="Normal 4 3" xfId="99" xr:uid="{439EC14B-CD9E-4DCE-B04D-FFA81A673115}"/>
    <cellStyle name="Normal 5" xfId="76" xr:uid="{713BF96E-3A3E-455F-AA18-4A1FCA83BC82}"/>
    <cellStyle name="Normal 5 2" xfId="81" xr:uid="{B4D55805-3ECF-4AB3-B8A1-36E7CD8EB3F3}"/>
    <cellStyle name="Normal 6" xfId="80" xr:uid="{A90BA8F0-FAC7-431E-BA71-1CF1CC2C35C9}"/>
    <cellStyle name="Normal 7" xfId="79" xr:uid="{DD063EDD-A744-43D7-9D15-3EBEF82F0D77}"/>
    <cellStyle name="Normal 7 2" xfId="82" xr:uid="{31A34DCD-C498-4622-8A8E-26B476027B84}"/>
    <cellStyle name="Normal 8" xfId="62" xr:uid="{D7549904-AC48-44D2-8C55-D8CC4B387610}"/>
    <cellStyle name="Normal 9" xfId="91" xr:uid="{3A58911F-7BE2-48AB-8296-3AA335A4CA31}"/>
    <cellStyle name="Note" xfId="28" builtinId="10" customBuiltin="1"/>
    <cellStyle name="Numbers_Right" xfId="67" xr:uid="{F016E6E6-6CBD-4F0E-843D-F23983023C3A}"/>
    <cellStyle name="Output" xfId="23" builtinId="21" customBuiltin="1"/>
    <cellStyle name="ParameterDate" xfId="109" xr:uid="{6E2746B2-2219-47C3-BFC6-33BBAE9DBEB1}"/>
    <cellStyle name="Percent" xfId="101" builtinId="5"/>
    <cellStyle name="Percent 2" xfId="89" xr:uid="{2AAE9CB0-46AC-46A0-A43C-930BA222F840}"/>
    <cellStyle name="Percent 2 2" xfId="98" xr:uid="{E497813E-02E7-4606-8DFF-AFDE2730DB14}"/>
    <cellStyle name="Percent 2 2 22" xfId="60" xr:uid="{589099CA-CF3C-44F6-8A2E-80CE782EDA48}"/>
    <cellStyle name="Percent 3" xfId="93" xr:uid="{47B4950B-C40F-4D0B-86FF-BC52A53BAF71}"/>
    <cellStyle name="Significance_Arrows" xfId="59" xr:uid="{1CF68902-151D-4382-B40D-A42BA516A9F1}"/>
    <cellStyle name="Title" xfId="14" builtinId="15" customBuiltin="1"/>
    <cellStyle name="Title Main Header" xfId="104" xr:uid="{7F7541B2-91C3-40B8-AD3C-930D653DE998}"/>
    <cellStyle name="Total" xfId="30" builtinId="25" customBuiltin="1"/>
    <cellStyle name="Warning Text" xfId="27" builtinId="11" customBuiltin="1"/>
  </cellStyles>
  <dxfs count="0"/>
  <tableStyles count="0" defaultTableStyle="TableStyleMedium2" defaultPivotStyle="PivotStyleLight16"/>
  <colors>
    <mruColors>
      <color rgb="FFA9A7A5"/>
      <color rgb="FF0083AC"/>
      <color rgb="FF67A854"/>
      <color rgb="FF7F7F7F"/>
      <color rgb="FFB3D3AA"/>
      <color rgb="FF3E403A"/>
      <color rgb="FF00B5E4"/>
      <color rgb="FF637E58"/>
      <color rgb="FFF1A42D"/>
      <color rgb="FF2D62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15.xml"/><Relationship Id="rId117" Type="http://schemas.openxmlformats.org/officeDocument/2006/relationships/chartsheet" Target="chartsheets/sheet56.xml"/><Relationship Id="rId21" Type="http://schemas.openxmlformats.org/officeDocument/2006/relationships/chartsheet" Target="chartsheets/sheet9.xml"/><Relationship Id="rId42" Type="http://schemas.openxmlformats.org/officeDocument/2006/relationships/worksheet" Target="worksheets/sheet23.xml"/><Relationship Id="rId47" Type="http://schemas.openxmlformats.org/officeDocument/2006/relationships/chartsheet" Target="chartsheets/sheet22.xml"/><Relationship Id="rId63" Type="http://schemas.openxmlformats.org/officeDocument/2006/relationships/chartsheet" Target="chartsheets/sheet30.xml"/><Relationship Id="rId68" Type="http://schemas.openxmlformats.org/officeDocument/2006/relationships/worksheet" Target="worksheets/sheet36.xml"/><Relationship Id="rId84" Type="http://schemas.openxmlformats.org/officeDocument/2006/relationships/worksheet" Target="worksheets/sheet45.xml"/><Relationship Id="rId89" Type="http://schemas.openxmlformats.org/officeDocument/2006/relationships/chartsheet" Target="chartsheets/sheet42.xml"/><Relationship Id="rId112" Type="http://schemas.openxmlformats.org/officeDocument/2006/relationships/worksheet" Target="worksheets/sheet59.xml"/><Relationship Id="rId133" Type="http://schemas.openxmlformats.org/officeDocument/2006/relationships/worksheet" Target="worksheets/sheet71.xml"/><Relationship Id="rId138" Type="http://schemas.openxmlformats.org/officeDocument/2006/relationships/chartsheet" Target="chartsheets/sheet65.xml"/><Relationship Id="rId16" Type="http://schemas.openxmlformats.org/officeDocument/2006/relationships/worksheet" Target="worksheets/sheet10.xml"/><Relationship Id="rId107" Type="http://schemas.openxmlformats.org/officeDocument/2006/relationships/chartsheet" Target="chartsheets/sheet51.xml"/><Relationship Id="rId11" Type="http://schemas.openxmlformats.org/officeDocument/2006/relationships/worksheet" Target="worksheets/sheet7.xml"/><Relationship Id="rId32" Type="http://schemas.openxmlformats.org/officeDocument/2006/relationships/worksheet" Target="worksheets/sheet18.xml"/><Relationship Id="rId37" Type="http://schemas.openxmlformats.org/officeDocument/2006/relationships/chartsheet" Target="chartsheets/sheet17.xml"/><Relationship Id="rId53" Type="http://schemas.openxmlformats.org/officeDocument/2006/relationships/chartsheet" Target="chartsheets/sheet25.xml"/><Relationship Id="rId58" Type="http://schemas.openxmlformats.org/officeDocument/2006/relationships/worksheet" Target="worksheets/sheet31.xml"/><Relationship Id="rId74" Type="http://schemas.openxmlformats.org/officeDocument/2006/relationships/worksheet" Target="worksheets/sheet39.xml"/><Relationship Id="rId79" Type="http://schemas.openxmlformats.org/officeDocument/2006/relationships/chartsheet" Target="chartsheets/sheet37.xml"/><Relationship Id="rId102" Type="http://schemas.openxmlformats.org/officeDocument/2006/relationships/worksheet" Target="worksheets/sheet54.xml"/><Relationship Id="rId123" Type="http://schemas.openxmlformats.org/officeDocument/2006/relationships/worksheet" Target="worksheets/sheet65.xml"/><Relationship Id="rId128" Type="http://schemas.openxmlformats.org/officeDocument/2006/relationships/worksheet" Target="worksheets/sheet68.xml"/><Relationship Id="rId144" Type="http://schemas.openxmlformats.org/officeDocument/2006/relationships/styles" Target="styles.xml"/><Relationship Id="rId5" Type="http://schemas.openxmlformats.org/officeDocument/2006/relationships/worksheet" Target="worksheets/sheet4.xml"/><Relationship Id="rId90" Type="http://schemas.openxmlformats.org/officeDocument/2006/relationships/worksheet" Target="worksheets/sheet48.xml"/><Relationship Id="rId95" Type="http://schemas.openxmlformats.org/officeDocument/2006/relationships/chartsheet" Target="chartsheets/sheet45.xml"/><Relationship Id="rId22" Type="http://schemas.openxmlformats.org/officeDocument/2006/relationships/worksheet" Target="worksheets/sheet13.xml"/><Relationship Id="rId27" Type="http://schemas.openxmlformats.org/officeDocument/2006/relationships/chartsheet" Target="chartsheets/sheet12.xml"/><Relationship Id="rId43" Type="http://schemas.openxmlformats.org/officeDocument/2006/relationships/chartsheet" Target="chartsheets/sheet20.xml"/><Relationship Id="rId48" Type="http://schemas.openxmlformats.org/officeDocument/2006/relationships/worksheet" Target="worksheets/sheet26.xml"/><Relationship Id="rId64" Type="http://schemas.openxmlformats.org/officeDocument/2006/relationships/worksheet" Target="worksheets/sheet34.xml"/><Relationship Id="rId69" Type="http://schemas.openxmlformats.org/officeDocument/2006/relationships/chartsheet" Target="chartsheets/sheet33.xml"/><Relationship Id="rId113" Type="http://schemas.openxmlformats.org/officeDocument/2006/relationships/chartsheet" Target="chartsheets/sheet54.xml"/><Relationship Id="rId118" Type="http://schemas.openxmlformats.org/officeDocument/2006/relationships/worksheet" Target="worksheets/sheet62.xml"/><Relationship Id="rId134" Type="http://schemas.openxmlformats.org/officeDocument/2006/relationships/chartsheet" Target="chartsheets/sheet63.xml"/><Relationship Id="rId139" Type="http://schemas.openxmlformats.org/officeDocument/2006/relationships/worksheet" Target="worksheets/sheet74.xml"/><Relationship Id="rId80" Type="http://schemas.openxmlformats.org/officeDocument/2006/relationships/worksheet" Target="worksheets/sheet43.xml"/><Relationship Id="rId85" Type="http://schemas.openxmlformats.org/officeDocument/2006/relationships/chartsheet" Target="chartsheets/sheet40.xml"/><Relationship Id="rId3" Type="http://schemas.openxmlformats.org/officeDocument/2006/relationships/worksheet" Target="worksheets/sheet3.xml"/><Relationship Id="rId12" Type="http://schemas.openxmlformats.org/officeDocument/2006/relationships/chartsheet" Target="chartsheets/sheet5.xml"/><Relationship Id="rId17" Type="http://schemas.openxmlformats.org/officeDocument/2006/relationships/chartsheet" Target="chartsheets/sheet7.xml"/><Relationship Id="rId25" Type="http://schemas.openxmlformats.org/officeDocument/2006/relationships/chartsheet" Target="chartsheets/sheet11.xml"/><Relationship Id="rId33" Type="http://schemas.openxmlformats.org/officeDocument/2006/relationships/chartsheet" Target="chartsheets/sheet15.xml"/><Relationship Id="rId38" Type="http://schemas.openxmlformats.org/officeDocument/2006/relationships/worksheet" Target="worksheets/sheet21.xml"/><Relationship Id="rId46" Type="http://schemas.openxmlformats.org/officeDocument/2006/relationships/worksheet" Target="worksheets/sheet25.xml"/><Relationship Id="rId59" Type="http://schemas.openxmlformats.org/officeDocument/2006/relationships/chartsheet" Target="chartsheets/sheet28.xml"/><Relationship Id="rId67" Type="http://schemas.openxmlformats.org/officeDocument/2006/relationships/chartsheet" Target="chartsheets/sheet32.xml"/><Relationship Id="rId103" Type="http://schemas.openxmlformats.org/officeDocument/2006/relationships/chartsheet" Target="chartsheets/sheet49.xml"/><Relationship Id="rId108" Type="http://schemas.openxmlformats.org/officeDocument/2006/relationships/worksheet" Target="worksheets/sheet57.xml"/><Relationship Id="rId116" Type="http://schemas.openxmlformats.org/officeDocument/2006/relationships/worksheet" Target="worksheets/sheet61.xml"/><Relationship Id="rId124" Type="http://schemas.openxmlformats.org/officeDocument/2006/relationships/worksheet" Target="worksheets/sheet66.xml"/><Relationship Id="rId129" Type="http://schemas.openxmlformats.org/officeDocument/2006/relationships/worksheet" Target="worksheets/sheet69.xml"/><Relationship Id="rId137" Type="http://schemas.openxmlformats.org/officeDocument/2006/relationships/worksheet" Target="worksheets/sheet73.xml"/><Relationship Id="rId20" Type="http://schemas.openxmlformats.org/officeDocument/2006/relationships/worksheet" Target="worksheets/sheet12.xml"/><Relationship Id="rId41" Type="http://schemas.openxmlformats.org/officeDocument/2006/relationships/chartsheet" Target="chartsheets/sheet19.xml"/><Relationship Id="rId54" Type="http://schemas.openxmlformats.org/officeDocument/2006/relationships/worksheet" Target="worksheets/sheet29.xml"/><Relationship Id="rId62" Type="http://schemas.openxmlformats.org/officeDocument/2006/relationships/worksheet" Target="worksheets/sheet33.xml"/><Relationship Id="rId70" Type="http://schemas.openxmlformats.org/officeDocument/2006/relationships/worksheet" Target="worksheets/sheet37.xml"/><Relationship Id="rId75" Type="http://schemas.openxmlformats.org/officeDocument/2006/relationships/worksheet" Target="worksheets/sheet40.xml"/><Relationship Id="rId83" Type="http://schemas.openxmlformats.org/officeDocument/2006/relationships/chartsheet" Target="chartsheets/sheet39.xml"/><Relationship Id="rId88" Type="http://schemas.openxmlformats.org/officeDocument/2006/relationships/worksheet" Target="worksheets/sheet47.xml"/><Relationship Id="rId91" Type="http://schemas.openxmlformats.org/officeDocument/2006/relationships/chartsheet" Target="chartsheets/sheet43.xml"/><Relationship Id="rId96" Type="http://schemas.openxmlformats.org/officeDocument/2006/relationships/worksheet" Target="worksheets/sheet51.xml"/><Relationship Id="rId111" Type="http://schemas.openxmlformats.org/officeDocument/2006/relationships/chartsheet" Target="chartsheets/sheet53.xml"/><Relationship Id="rId132" Type="http://schemas.openxmlformats.org/officeDocument/2006/relationships/chartsheet" Target="chartsheets/sheet62.xml"/><Relationship Id="rId140" Type="http://schemas.openxmlformats.org/officeDocument/2006/relationships/chartsheet" Target="chartsheets/sheet66.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5" Type="http://schemas.openxmlformats.org/officeDocument/2006/relationships/chartsheet" Target="chartsheets/sheet6.xml"/><Relationship Id="rId23" Type="http://schemas.openxmlformats.org/officeDocument/2006/relationships/chartsheet" Target="chartsheets/sheet10.xml"/><Relationship Id="rId28" Type="http://schemas.openxmlformats.org/officeDocument/2006/relationships/worksheet" Target="worksheets/sheet16.xml"/><Relationship Id="rId36" Type="http://schemas.openxmlformats.org/officeDocument/2006/relationships/worksheet" Target="worksheets/sheet20.xml"/><Relationship Id="rId49" Type="http://schemas.openxmlformats.org/officeDocument/2006/relationships/chartsheet" Target="chartsheets/sheet23.xml"/><Relationship Id="rId57" Type="http://schemas.openxmlformats.org/officeDocument/2006/relationships/chartsheet" Target="chartsheets/sheet27.xml"/><Relationship Id="rId106" Type="http://schemas.openxmlformats.org/officeDocument/2006/relationships/worksheet" Target="worksheets/sheet56.xml"/><Relationship Id="rId114" Type="http://schemas.openxmlformats.org/officeDocument/2006/relationships/worksheet" Target="worksheets/sheet60.xml"/><Relationship Id="rId119" Type="http://schemas.openxmlformats.org/officeDocument/2006/relationships/chartsheet" Target="chartsheets/sheet57.xml"/><Relationship Id="rId127" Type="http://schemas.openxmlformats.org/officeDocument/2006/relationships/chartsheet" Target="chartsheets/sheet60.xml"/><Relationship Id="rId10" Type="http://schemas.openxmlformats.org/officeDocument/2006/relationships/chartsheet" Target="chartsheets/sheet4.xml"/><Relationship Id="rId31" Type="http://schemas.openxmlformats.org/officeDocument/2006/relationships/chartsheet" Target="chartsheets/sheet14.xml"/><Relationship Id="rId44" Type="http://schemas.openxmlformats.org/officeDocument/2006/relationships/worksheet" Target="worksheets/sheet24.xml"/><Relationship Id="rId52" Type="http://schemas.openxmlformats.org/officeDocument/2006/relationships/worksheet" Target="worksheets/sheet28.xml"/><Relationship Id="rId60" Type="http://schemas.openxmlformats.org/officeDocument/2006/relationships/worksheet" Target="worksheets/sheet32.xml"/><Relationship Id="rId65" Type="http://schemas.openxmlformats.org/officeDocument/2006/relationships/chartsheet" Target="chartsheets/sheet31.xml"/><Relationship Id="rId73" Type="http://schemas.openxmlformats.org/officeDocument/2006/relationships/chartsheet" Target="chartsheets/sheet35.xml"/><Relationship Id="rId78" Type="http://schemas.openxmlformats.org/officeDocument/2006/relationships/worksheet" Target="worksheets/sheet42.xml"/><Relationship Id="rId81" Type="http://schemas.openxmlformats.org/officeDocument/2006/relationships/chartsheet" Target="chartsheets/sheet38.xml"/><Relationship Id="rId86" Type="http://schemas.openxmlformats.org/officeDocument/2006/relationships/worksheet" Target="worksheets/sheet46.xml"/><Relationship Id="rId94" Type="http://schemas.openxmlformats.org/officeDocument/2006/relationships/worksheet" Target="worksheets/sheet50.xml"/><Relationship Id="rId99" Type="http://schemas.openxmlformats.org/officeDocument/2006/relationships/chartsheet" Target="chartsheets/sheet47.xml"/><Relationship Id="rId101" Type="http://schemas.openxmlformats.org/officeDocument/2006/relationships/chartsheet" Target="chartsheets/sheet48.xml"/><Relationship Id="rId122" Type="http://schemas.openxmlformats.org/officeDocument/2006/relationships/worksheet" Target="worksheets/sheet64.xml"/><Relationship Id="rId130" Type="http://schemas.openxmlformats.org/officeDocument/2006/relationships/chartsheet" Target="chartsheets/sheet61.xml"/><Relationship Id="rId135" Type="http://schemas.openxmlformats.org/officeDocument/2006/relationships/worksheet" Target="worksheets/sheet72.xml"/><Relationship Id="rId143"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6.xml"/><Relationship Id="rId13" Type="http://schemas.openxmlformats.org/officeDocument/2006/relationships/worksheet" Target="worksheets/sheet8.xml"/><Relationship Id="rId18" Type="http://schemas.openxmlformats.org/officeDocument/2006/relationships/worksheet" Target="worksheets/sheet11.xml"/><Relationship Id="rId39" Type="http://schemas.openxmlformats.org/officeDocument/2006/relationships/chartsheet" Target="chartsheets/sheet18.xml"/><Relationship Id="rId109" Type="http://schemas.openxmlformats.org/officeDocument/2006/relationships/chartsheet" Target="chartsheets/sheet52.xml"/><Relationship Id="rId34" Type="http://schemas.openxmlformats.org/officeDocument/2006/relationships/worksheet" Target="worksheets/sheet19.xml"/><Relationship Id="rId50" Type="http://schemas.openxmlformats.org/officeDocument/2006/relationships/worksheet" Target="worksheets/sheet27.xml"/><Relationship Id="rId55" Type="http://schemas.openxmlformats.org/officeDocument/2006/relationships/chartsheet" Target="chartsheets/sheet26.xml"/><Relationship Id="rId76" Type="http://schemas.openxmlformats.org/officeDocument/2006/relationships/worksheet" Target="worksheets/sheet41.xml"/><Relationship Id="rId97" Type="http://schemas.openxmlformats.org/officeDocument/2006/relationships/chartsheet" Target="chartsheets/sheet46.xml"/><Relationship Id="rId104" Type="http://schemas.openxmlformats.org/officeDocument/2006/relationships/worksheet" Target="worksheets/sheet55.xml"/><Relationship Id="rId120" Type="http://schemas.openxmlformats.org/officeDocument/2006/relationships/worksheet" Target="worksheets/sheet63.xml"/><Relationship Id="rId125" Type="http://schemas.openxmlformats.org/officeDocument/2006/relationships/chartsheet" Target="chartsheets/sheet59.xml"/><Relationship Id="rId141" Type="http://schemas.openxmlformats.org/officeDocument/2006/relationships/externalLink" Target="externalLinks/externalLink1.xml"/><Relationship Id="rId146" Type="http://schemas.openxmlformats.org/officeDocument/2006/relationships/calcChain" Target="calcChain.xml"/><Relationship Id="rId7" Type="http://schemas.openxmlformats.org/officeDocument/2006/relationships/worksheet" Target="worksheets/sheet5.xml"/><Relationship Id="rId71" Type="http://schemas.openxmlformats.org/officeDocument/2006/relationships/chartsheet" Target="chartsheets/sheet34.xml"/><Relationship Id="rId92" Type="http://schemas.openxmlformats.org/officeDocument/2006/relationships/worksheet" Target="worksheets/sheet49.xml"/><Relationship Id="rId2" Type="http://schemas.openxmlformats.org/officeDocument/2006/relationships/worksheet" Target="worksheets/sheet2.xml"/><Relationship Id="rId29" Type="http://schemas.openxmlformats.org/officeDocument/2006/relationships/chartsheet" Target="chartsheets/sheet13.xml"/><Relationship Id="rId24" Type="http://schemas.openxmlformats.org/officeDocument/2006/relationships/worksheet" Target="worksheets/sheet14.xml"/><Relationship Id="rId40" Type="http://schemas.openxmlformats.org/officeDocument/2006/relationships/worksheet" Target="worksheets/sheet22.xml"/><Relationship Id="rId45" Type="http://schemas.openxmlformats.org/officeDocument/2006/relationships/chartsheet" Target="chartsheets/sheet21.xml"/><Relationship Id="rId66" Type="http://schemas.openxmlformats.org/officeDocument/2006/relationships/worksheet" Target="worksheets/sheet35.xml"/><Relationship Id="rId87" Type="http://schemas.openxmlformats.org/officeDocument/2006/relationships/chartsheet" Target="chartsheets/sheet41.xml"/><Relationship Id="rId110" Type="http://schemas.openxmlformats.org/officeDocument/2006/relationships/worksheet" Target="worksheets/sheet58.xml"/><Relationship Id="rId115" Type="http://schemas.openxmlformats.org/officeDocument/2006/relationships/chartsheet" Target="chartsheets/sheet55.xml"/><Relationship Id="rId131" Type="http://schemas.openxmlformats.org/officeDocument/2006/relationships/worksheet" Target="worksheets/sheet70.xml"/><Relationship Id="rId136" Type="http://schemas.openxmlformats.org/officeDocument/2006/relationships/chartsheet" Target="chartsheets/sheet64.xml"/><Relationship Id="rId61" Type="http://schemas.openxmlformats.org/officeDocument/2006/relationships/chartsheet" Target="chartsheets/sheet29.xml"/><Relationship Id="rId82" Type="http://schemas.openxmlformats.org/officeDocument/2006/relationships/worksheet" Target="worksheets/sheet44.xml"/><Relationship Id="rId19" Type="http://schemas.openxmlformats.org/officeDocument/2006/relationships/chartsheet" Target="chartsheets/sheet8.xml"/><Relationship Id="rId14" Type="http://schemas.openxmlformats.org/officeDocument/2006/relationships/worksheet" Target="worksheets/sheet9.xml"/><Relationship Id="rId30" Type="http://schemas.openxmlformats.org/officeDocument/2006/relationships/worksheet" Target="worksheets/sheet17.xml"/><Relationship Id="rId35" Type="http://schemas.openxmlformats.org/officeDocument/2006/relationships/chartsheet" Target="chartsheets/sheet16.xml"/><Relationship Id="rId56" Type="http://schemas.openxmlformats.org/officeDocument/2006/relationships/worksheet" Target="worksheets/sheet30.xml"/><Relationship Id="rId77" Type="http://schemas.openxmlformats.org/officeDocument/2006/relationships/chartsheet" Target="chartsheets/sheet36.xml"/><Relationship Id="rId100" Type="http://schemas.openxmlformats.org/officeDocument/2006/relationships/worksheet" Target="worksheets/sheet53.xml"/><Relationship Id="rId105" Type="http://schemas.openxmlformats.org/officeDocument/2006/relationships/chartsheet" Target="chartsheets/sheet50.xml"/><Relationship Id="rId126" Type="http://schemas.openxmlformats.org/officeDocument/2006/relationships/worksheet" Target="worksheets/sheet67.xml"/><Relationship Id="rId147" Type="http://schemas.openxmlformats.org/officeDocument/2006/relationships/customXml" Target="../customXml/item1.xml"/><Relationship Id="rId8" Type="http://schemas.openxmlformats.org/officeDocument/2006/relationships/chartsheet" Target="chartsheets/sheet3.xml"/><Relationship Id="rId51" Type="http://schemas.openxmlformats.org/officeDocument/2006/relationships/chartsheet" Target="chartsheets/sheet24.xml"/><Relationship Id="rId72" Type="http://schemas.openxmlformats.org/officeDocument/2006/relationships/worksheet" Target="worksheets/sheet38.xml"/><Relationship Id="rId93" Type="http://schemas.openxmlformats.org/officeDocument/2006/relationships/chartsheet" Target="chartsheets/sheet44.xml"/><Relationship Id="rId98" Type="http://schemas.openxmlformats.org/officeDocument/2006/relationships/worksheet" Target="worksheets/sheet52.xml"/><Relationship Id="rId121" Type="http://schemas.openxmlformats.org/officeDocument/2006/relationships/chartsheet" Target="chartsheets/sheet58.xml"/><Relationship Id="rId142"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6.xml"/><Relationship Id="rId1" Type="http://schemas.microsoft.com/office/2011/relationships/chartStyle" Target="style36.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99.xml"/><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1.xml"/><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53.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1.xml"/><Relationship Id="rId1" Type="http://schemas.microsoft.com/office/2011/relationships/chartStyle" Target="style51.xml"/></Relationships>
</file>

<file path=xl/charts/_rels/chart55.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09.xml"/><Relationship Id="rId2" Type="http://schemas.microsoft.com/office/2011/relationships/chartColorStyle" Target="colors53.xml"/><Relationship Id="rId1" Type="http://schemas.microsoft.com/office/2011/relationships/chartStyle" Target="style53.xml"/></Relationships>
</file>

<file path=xl/charts/_rels/chart57.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8.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3.xml"/><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3.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1.xml"/><Relationship Id="rId2" Type="http://schemas.microsoft.com/office/2011/relationships/chartColorStyle" Target="colors61.xml"/><Relationship Id="rId1" Type="http://schemas.microsoft.com/office/2011/relationships/chartStyle" Target="style61.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23.xml"/><Relationship Id="rId2" Type="http://schemas.microsoft.com/office/2011/relationships/chartColorStyle" Target="colors62.xml"/><Relationship Id="rId1" Type="http://schemas.microsoft.com/office/2011/relationships/chartStyle" Target="style62.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25.xml"/><Relationship Id="rId2" Type="http://schemas.microsoft.com/office/2011/relationships/chartColorStyle" Target="colors63.xml"/><Relationship Id="rId1" Type="http://schemas.microsoft.com/office/2011/relationships/chartStyle" Target="style6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4292391829873388"/>
          <c:w val="0.92744009929243898"/>
          <c:h val="0.6685807383543122"/>
        </c:manualLayout>
      </c:layout>
      <c:lineChart>
        <c:grouping val="standard"/>
        <c:varyColors val="0"/>
        <c:ser>
          <c:idx val="1"/>
          <c:order val="0"/>
          <c:tx>
            <c:strRef>
              <c:f>'Fig 2 data'!$B$6</c:f>
              <c:strCache>
                <c:ptCount val="1"/>
                <c:pt idx="0">
                  <c:v>MWI ≤ 12</c:v>
                </c:pt>
              </c:strCache>
            </c:strRef>
          </c:tx>
          <c:spPr>
            <a:ln w="38100" cap="rnd">
              <a:solidFill>
                <a:srgbClr val="0083AC"/>
              </a:solidFill>
              <a:round/>
            </a:ln>
            <a:effectLst/>
          </c:spPr>
          <c:marker>
            <c:symbol val="none"/>
          </c:marker>
          <c:cat>
            <c:numRef>
              <c:f>'Fig 2 data'!$A$7:$A$21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 2 data'!$B$7:$B$21</c:f>
              <c:numCache>
                <c:formatCode>0.0</c:formatCode>
                <c:ptCount val="15"/>
                <c:pt idx="0">
                  <c:v>12.594999999999999</c:v>
                </c:pt>
                <c:pt idx="1">
                  <c:v>13.454999999999998</c:v>
                </c:pt>
                <c:pt idx="2">
                  <c:v>14.077500000000001</c:v>
                </c:pt>
                <c:pt idx="3">
                  <c:v>14.8575</c:v>
                </c:pt>
                <c:pt idx="4">
                  <c:v>16.024999999999999</c:v>
                </c:pt>
                <c:pt idx="5">
                  <c:v>15.237500000000001</c:v>
                </c:pt>
                <c:pt idx="6">
                  <c:v>13.61</c:v>
                </c:pt>
                <c:pt idx="7">
                  <c:v>11.844999999999999</c:v>
                </c:pt>
                <c:pt idx="8">
                  <c:v>11.01</c:v>
                </c:pt>
                <c:pt idx="9">
                  <c:v>10.6425</c:v>
                </c:pt>
                <c:pt idx="10">
                  <c:v>9.4275000000000002</c:v>
                </c:pt>
                <c:pt idx="11">
                  <c:v>8.4250000000000007</c:v>
                </c:pt>
                <c:pt idx="12">
                  <c:v>8.7949999999999999</c:v>
                </c:pt>
                <c:pt idx="13">
                  <c:v>8.4400000000000013</c:v>
                </c:pt>
                <c:pt idx="14">
                  <c:v>7.0050000000000008</c:v>
                </c:pt>
              </c:numCache>
            </c:numRef>
          </c:val>
          <c:smooth val="0"/>
          <c:extLst>
            <c:ext xmlns:c16="http://schemas.microsoft.com/office/drawing/2014/chart" uri="{C3380CC4-5D6E-409C-BE32-E72D297353CC}">
              <c16:uniqueId val="{00000000-3275-4672-9487-3D7E0EF58E5E}"/>
            </c:ext>
          </c:extLst>
        </c:ser>
        <c:ser>
          <c:idx val="2"/>
          <c:order val="1"/>
          <c:tx>
            <c:strRef>
              <c:f>'Fig 2 data'!$C$6</c:f>
              <c:strCache>
                <c:ptCount val="1"/>
                <c:pt idx="0">
                  <c:v>MWI ≤ 6</c:v>
                </c:pt>
              </c:strCache>
            </c:strRef>
          </c:tx>
          <c:spPr>
            <a:ln w="38100" cap="rnd">
              <a:solidFill>
                <a:srgbClr val="67A854"/>
              </a:solidFill>
              <a:round/>
            </a:ln>
            <a:effectLst/>
          </c:spPr>
          <c:marker>
            <c:symbol val="none"/>
          </c:marker>
          <c:cat>
            <c:numRef>
              <c:f>'Fig 2 data'!$A$7:$A$21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 2 data'!$C$7:$C$21</c:f>
              <c:numCache>
                <c:formatCode>0.0</c:formatCode>
                <c:ptCount val="15"/>
                <c:pt idx="0">
                  <c:v>4.38</c:v>
                </c:pt>
                <c:pt idx="1">
                  <c:v>4.9550000000000001</c:v>
                </c:pt>
                <c:pt idx="2">
                  <c:v>5.4450000000000003</c:v>
                </c:pt>
                <c:pt idx="3">
                  <c:v>5.15</c:v>
                </c:pt>
                <c:pt idx="4">
                  <c:v>5.4649999999999999</c:v>
                </c:pt>
                <c:pt idx="5">
                  <c:v>5.6550000000000002</c:v>
                </c:pt>
                <c:pt idx="6">
                  <c:v>5.2200000000000006</c:v>
                </c:pt>
                <c:pt idx="7">
                  <c:v>4.835</c:v>
                </c:pt>
                <c:pt idx="8">
                  <c:v>4.5600000000000005</c:v>
                </c:pt>
                <c:pt idx="9">
                  <c:v>4.2625000000000002</c:v>
                </c:pt>
                <c:pt idx="10">
                  <c:v>3.6475</c:v>
                </c:pt>
                <c:pt idx="11">
                  <c:v>3.4349999999999996</c:v>
                </c:pt>
                <c:pt idx="12">
                  <c:v>3.5</c:v>
                </c:pt>
                <c:pt idx="13">
                  <c:v>2.97</c:v>
                </c:pt>
                <c:pt idx="14">
                  <c:v>2.42</c:v>
                </c:pt>
              </c:numCache>
            </c:numRef>
          </c:val>
          <c:smooth val="0"/>
          <c:extLst>
            <c:ext xmlns:c16="http://schemas.microsoft.com/office/drawing/2014/chart" uri="{C3380CC4-5D6E-409C-BE32-E72D297353CC}">
              <c16:uniqueId val="{00000001-3275-4672-9487-3D7E0EF58E5E}"/>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Year</a:t>
                </a:r>
              </a:p>
            </c:rich>
          </c:tx>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2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97467473679403E-2"/>
          <c:y val="0.10833855799373042"/>
          <c:w val="0.87029220630943971"/>
          <c:h val="0.68895037806794457"/>
        </c:manualLayout>
      </c:layout>
      <c:lineChart>
        <c:grouping val="standard"/>
        <c:varyColors val="0"/>
        <c:ser>
          <c:idx val="1"/>
          <c:order val="0"/>
          <c:tx>
            <c:strRef>
              <c:f>'Fig 11 data'!$B$5</c:f>
              <c:strCache>
                <c:ptCount val="1"/>
                <c:pt idx="0">
                  <c:v>Before housing costs</c:v>
                </c:pt>
              </c:strCache>
            </c:strRef>
          </c:tx>
          <c:marker>
            <c:symbol val="none"/>
          </c:marker>
          <c:cat>
            <c:numRef>
              <c:f>'Fig 11 data'!$A$6:$A$86</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pt idx="80">
                  <c:v>160000</c:v>
                </c:pt>
              </c:numCache>
            </c:numRef>
          </c:cat>
          <c:val>
            <c:numRef>
              <c:f>'Fig 11 data'!$B$6:$B$86</c:f>
              <c:numCache>
                <c:formatCode>0</c:formatCode>
                <c:ptCount val="81"/>
                <c:pt idx="0">
                  <c:v>7405.5362094989159</c:v>
                </c:pt>
                <c:pt idx="1">
                  <c:v>6440.1329783124111</c:v>
                </c:pt>
                <c:pt idx="2">
                  <c:v>16694.411780417067</c:v>
                </c:pt>
                <c:pt idx="3">
                  <c:v>19366.783243562866</c:v>
                </c:pt>
                <c:pt idx="4">
                  <c:v>26460.702602728637</c:v>
                </c:pt>
                <c:pt idx="5">
                  <c:v>25915.80390719328</c:v>
                </c:pt>
                <c:pt idx="6">
                  <c:v>33749.220503120225</c:v>
                </c:pt>
                <c:pt idx="7">
                  <c:v>47347.661015767866</c:v>
                </c:pt>
                <c:pt idx="8">
                  <c:v>57351.089361677783</c:v>
                </c:pt>
                <c:pt idx="9">
                  <c:v>90647.764905448959</c:v>
                </c:pt>
                <c:pt idx="10">
                  <c:v>96553.342153910577</c:v>
                </c:pt>
                <c:pt idx="11">
                  <c:v>118935.85281981065</c:v>
                </c:pt>
                <c:pt idx="12">
                  <c:v>227701.33275032626</c:v>
                </c:pt>
                <c:pt idx="13">
                  <c:v>178663.59215944578</c:v>
                </c:pt>
                <c:pt idx="14">
                  <c:v>177402.84884402639</c:v>
                </c:pt>
                <c:pt idx="15">
                  <c:v>167735.81693670253</c:v>
                </c:pt>
                <c:pt idx="16">
                  <c:v>162837.24108995317</c:v>
                </c:pt>
                <c:pt idx="17">
                  <c:v>163150.22567014856</c:v>
                </c:pt>
                <c:pt idx="18">
                  <c:v>155647.99768838022</c:v>
                </c:pt>
                <c:pt idx="19">
                  <c:v>161773.31703769983</c:v>
                </c:pt>
                <c:pt idx="20">
                  <c:v>170135.50704447005</c:v>
                </c:pt>
                <c:pt idx="21">
                  <c:v>172149.37337877613</c:v>
                </c:pt>
                <c:pt idx="22">
                  <c:v>167185.79094371464</c:v>
                </c:pt>
                <c:pt idx="23">
                  <c:v>153879.17731653858</c:v>
                </c:pt>
                <c:pt idx="24">
                  <c:v>162689.13360559815</c:v>
                </c:pt>
                <c:pt idx="25">
                  <c:v>148954.2558731451</c:v>
                </c:pt>
                <c:pt idx="26">
                  <c:v>148290.62083299868</c:v>
                </c:pt>
                <c:pt idx="27">
                  <c:v>128806.54795723988</c:v>
                </c:pt>
                <c:pt idx="28">
                  <c:v>121157.22162548147</c:v>
                </c:pt>
                <c:pt idx="29">
                  <c:v>118579.12171268857</c:v>
                </c:pt>
                <c:pt idx="30">
                  <c:v>105370.52525170003</c:v>
                </c:pt>
                <c:pt idx="31">
                  <c:v>89080.113274401272</c:v>
                </c:pt>
                <c:pt idx="32">
                  <c:v>93468.52614434759</c:v>
                </c:pt>
                <c:pt idx="33">
                  <c:v>98494.57882179947</c:v>
                </c:pt>
                <c:pt idx="34">
                  <c:v>85208.856994698683</c:v>
                </c:pt>
                <c:pt idx="35">
                  <c:v>73531.928113768154</c:v>
                </c:pt>
                <c:pt idx="36">
                  <c:v>85349.522533653508</c:v>
                </c:pt>
                <c:pt idx="37">
                  <c:v>65626.426049729751</c:v>
                </c:pt>
                <c:pt idx="38">
                  <c:v>53589.868697826321</c:v>
                </c:pt>
                <c:pt idx="39">
                  <c:v>57642.012135258883</c:v>
                </c:pt>
                <c:pt idx="40">
                  <c:v>53080.627594849007</c:v>
                </c:pt>
                <c:pt idx="41">
                  <c:v>55624.276700985924</c:v>
                </c:pt>
                <c:pt idx="42">
                  <c:v>47444.911787629382</c:v>
                </c:pt>
                <c:pt idx="43">
                  <c:v>43062.526079123549</c:v>
                </c:pt>
                <c:pt idx="44">
                  <c:v>33485.804829673063</c:v>
                </c:pt>
                <c:pt idx="45">
                  <c:v>29108.012835272963</c:v>
                </c:pt>
                <c:pt idx="46">
                  <c:v>26795.996833622288</c:v>
                </c:pt>
                <c:pt idx="47">
                  <c:v>28109.595215824851</c:v>
                </c:pt>
                <c:pt idx="48">
                  <c:v>24297.846067769155</c:v>
                </c:pt>
                <c:pt idx="49">
                  <c:v>20556.976917625954</c:v>
                </c:pt>
                <c:pt idx="50">
                  <c:v>20103.898086749941</c:v>
                </c:pt>
                <c:pt idx="51">
                  <c:v>18981.22275342495</c:v>
                </c:pt>
                <c:pt idx="52">
                  <c:v>19051.297843729706</c:v>
                </c:pt>
                <c:pt idx="53">
                  <c:v>18423.541197678722</c:v>
                </c:pt>
                <c:pt idx="54">
                  <c:v>17166.115146833356</c:v>
                </c:pt>
                <c:pt idx="55">
                  <c:v>16481.386431810326</c:v>
                </c:pt>
                <c:pt idx="56">
                  <c:v>15827.777955965774</c:v>
                </c:pt>
                <c:pt idx="57">
                  <c:v>11705.757562104287</c:v>
                </c:pt>
                <c:pt idx="58">
                  <c:v>11196.94313473846</c:v>
                </c:pt>
                <c:pt idx="59">
                  <c:v>11051.31623014176</c:v>
                </c:pt>
                <c:pt idx="60">
                  <c:v>10656.25313013396</c:v>
                </c:pt>
                <c:pt idx="61">
                  <c:v>10656.253130134201</c:v>
                </c:pt>
                <c:pt idx="62">
                  <c:v>9216.1145017995404</c:v>
                </c:pt>
                <c:pt idx="63">
                  <c:v>6835.8219465717902</c:v>
                </c:pt>
                <c:pt idx="64">
                  <c:v>6753.9224011217939</c:v>
                </c:pt>
                <c:pt idx="65">
                  <c:v>6671.5694387780386</c:v>
                </c:pt>
                <c:pt idx="66">
                  <c:v>6624.5667690108567</c:v>
                </c:pt>
                <c:pt idx="67">
                  <c:v>6881.097111413198</c:v>
                </c:pt>
                <c:pt idx="68">
                  <c:v>6881.0971114131426</c:v>
                </c:pt>
                <c:pt idx="69">
                  <c:v>6881.0971114132271</c:v>
                </c:pt>
                <c:pt idx="70">
                  <c:v>6632.4952860810427</c:v>
                </c:pt>
                <c:pt idx="71">
                  <c:v>5052.3506289894085</c:v>
                </c:pt>
                <c:pt idx="72">
                  <c:v>4073.6705524958029</c:v>
                </c:pt>
                <c:pt idx="73">
                  <c:v>3787.2572986823511</c:v>
                </c:pt>
                <c:pt idx="74">
                  <c:v>3783.6545417858019</c:v>
                </c:pt>
                <c:pt idx="75">
                  <c:v>3677.3186067694046</c:v>
                </c:pt>
                <c:pt idx="76">
                  <c:v>3677.3186067701045</c:v>
                </c:pt>
                <c:pt idx="77">
                  <c:v>3677.3186067694924</c:v>
                </c:pt>
                <c:pt idx="78">
                  <c:v>2357.1471865591052</c:v>
                </c:pt>
                <c:pt idx="79">
                  <c:v>2312.7109911597786</c:v>
                </c:pt>
                <c:pt idx="80">
                  <c:v>0</c:v>
                </c:pt>
              </c:numCache>
            </c:numRef>
          </c:val>
          <c:smooth val="0"/>
          <c:extLst>
            <c:ext xmlns:c16="http://schemas.microsoft.com/office/drawing/2014/chart" uri="{C3380CC4-5D6E-409C-BE32-E72D297353CC}">
              <c16:uniqueId val="{00000000-CB81-4B97-82AA-FA0ABF2CD61A}"/>
            </c:ext>
          </c:extLst>
        </c:ser>
        <c:ser>
          <c:idx val="2"/>
          <c:order val="1"/>
          <c:tx>
            <c:strRef>
              <c:f>'Fig 11 data'!$C$5</c:f>
              <c:strCache>
                <c:ptCount val="1"/>
                <c:pt idx="0">
                  <c:v>After housing costs</c:v>
                </c:pt>
              </c:strCache>
            </c:strRef>
          </c:tx>
          <c:marker>
            <c:symbol val="none"/>
          </c:marker>
          <c:cat>
            <c:numRef>
              <c:f>'Fig 11 data'!$A$6:$A$86</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pt idx="80">
                  <c:v>160000</c:v>
                </c:pt>
              </c:numCache>
            </c:numRef>
          </c:cat>
          <c:val>
            <c:numRef>
              <c:f>'Fig 11 data'!$C$6:$C$86</c:f>
              <c:numCache>
                <c:formatCode>General</c:formatCode>
                <c:ptCount val="81"/>
                <c:pt idx="0">
                  <c:v>27508.962794882875</c:v>
                </c:pt>
                <c:pt idx="1">
                  <c:v>31250.415603941306</c:v>
                </c:pt>
                <c:pt idx="2">
                  <c:v>42571.15463736232</c:v>
                </c:pt>
                <c:pt idx="3">
                  <c:v>55331.359785322413</c:v>
                </c:pt>
                <c:pt idx="4">
                  <c:v>62746.539846599473</c:v>
                </c:pt>
                <c:pt idx="5">
                  <c:v>76876.006415455835</c:v>
                </c:pt>
                <c:pt idx="6">
                  <c:v>93109.906763478008</c:v>
                </c:pt>
                <c:pt idx="7">
                  <c:v>138172.458009814</c:v>
                </c:pt>
                <c:pt idx="8">
                  <c:v>150895.81285101714</c:v>
                </c:pt>
                <c:pt idx="9">
                  <c:v>161114.60320694826</c:v>
                </c:pt>
                <c:pt idx="10">
                  <c:v>220029.15677059616</c:v>
                </c:pt>
                <c:pt idx="11">
                  <c:v>213715.24123555527</c:v>
                </c:pt>
                <c:pt idx="12">
                  <c:v>190626.01193598314</c:v>
                </c:pt>
                <c:pt idx="13">
                  <c:v>187402.67912558833</c:v>
                </c:pt>
                <c:pt idx="14">
                  <c:v>188303.76279172633</c:v>
                </c:pt>
                <c:pt idx="15">
                  <c:v>162970.06300593732</c:v>
                </c:pt>
                <c:pt idx="16">
                  <c:v>196053.20781801495</c:v>
                </c:pt>
                <c:pt idx="17">
                  <c:v>176048.1498095319</c:v>
                </c:pt>
                <c:pt idx="18">
                  <c:v>182928.44286972855</c:v>
                </c:pt>
                <c:pt idx="19">
                  <c:v>166130.79516644217</c:v>
                </c:pt>
                <c:pt idx="20">
                  <c:v>174902.19424858471</c:v>
                </c:pt>
                <c:pt idx="21">
                  <c:v>152446.95057943847</c:v>
                </c:pt>
                <c:pt idx="22">
                  <c:v>137761.47574795896</c:v>
                </c:pt>
                <c:pt idx="23">
                  <c:v>128836.46875784754</c:v>
                </c:pt>
                <c:pt idx="24">
                  <c:v>115426.21156725196</c:v>
                </c:pt>
                <c:pt idx="25">
                  <c:v>108187.09636504274</c:v>
                </c:pt>
                <c:pt idx="26">
                  <c:v>101483.22817026841</c:v>
                </c:pt>
                <c:pt idx="27">
                  <c:v>98028.406430537201</c:v>
                </c:pt>
                <c:pt idx="28">
                  <c:v>87034.965799652462</c:v>
                </c:pt>
                <c:pt idx="29">
                  <c:v>81084.692797271025</c:v>
                </c:pt>
                <c:pt idx="30">
                  <c:v>74537.946896216774</c:v>
                </c:pt>
                <c:pt idx="31">
                  <c:v>63331.943111392749</c:v>
                </c:pt>
                <c:pt idx="32">
                  <c:v>59592.356455780624</c:v>
                </c:pt>
                <c:pt idx="33">
                  <c:v>58984.212875021331</c:v>
                </c:pt>
                <c:pt idx="34">
                  <c:v>50687.290675520817</c:v>
                </c:pt>
                <c:pt idx="35">
                  <c:v>44833.898573693397</c:v>
                </c:pt>
                <c:pt idx="36">
                  <c:v>44238.677853195783</c:v>
                </c:pt>
                <c:pt idx="37">
                  <c:v>37549.587184272823</c:v>
                </c:pt>
                <c:pt idx="38">
                  <c:v>33715.724208884159</c:v>
                </c:pt>
                <c:pt idx="39">
                  <c:v>35265.752219684306</c:v>
                </c:pt>
                <c:pt idx="40">
                  <c:v>37426.229500005131</c:v>
                </c:pt>
                <c:pt idx="41">
                  <c:v>30358.786681659742</c:v>
                </c:pt>
                <c:pt idx="42">
                  <c:v>24978.32954512952</c:v>
                </c:pt>
                <c:pt idx="43">
                  <c:v>23134.589012099288</c:v>
                </c:pt>
                <c:pt idx="44">
                  <c:v>22935.139075699422</c:v>
                </c:pt>
                <c:pt idx="45">
                  <c:v>21074.333713719614</c:v>
                </c:pt>
                <c:pt idx="46">
                  <c:v>18190.818728525923</c:v>
                </c:pt>
                <c:pt idx="47">
                  <c:v>17207.838023906494</c:v>
                </c:pt>
                <c:pt idx="48">
                  <c:v>14920.551780553453</c:v>
                </c:pt>
                <c:pt idx="49">
                  <c:v>13563.689776710064</c:v>
                </c:pt>
                <c:pt idx="50">
                  <c:v>13259.512775835981</c:v>
                </c:pt>
                <c:pt idx="51">
                  <c:v>12963.113039561787</c:v>
                </c:pt>
                <c:pt idx="52">
                  <c:v>12899.499101189725</c:v>
                </c:pt>
                <c:pt idx="53">
                  <c:v>12207.008364897221</c:v>
                </c:pt>
                <c:pt idx="54">
                  <c:v>10810.460964060563</c:v>
                </c:pt>
                <c:pt idx="55">
                  <c:v>9166.2576745796032</c:v>
                </c:pt>
                <c:pt idx="56">
                  <c:v>7525.2515914292653</c:v>
                </c:pt>
                <c:pt idx="57">
                  <c:v>7309.8709517242114</c:v>
                </c:pt>
                <c:pt idx="58">
                  <c:v>6554.3386343820302</c:v>
                </c:pt>
                <c:pt idx="59">
                  <c:v>5346.4056923314056</c:v>
                </c:pt>
                <c:pt idx="60">
                  <c:v>5346.4056923312601</c:v>
                </c:pt>
                <c:pt idx="61">
                  <c:v>5346.40569233106</c:v>
                </c:pt>
                <c:pt idx="62">
                  <c:v>5312.403949806845</c:v>
                </c:pt>
                <c:pt idx="63">
                  <c:v>5250.919185359533</c:v>
                </c:pt>
                <c:pt idx="64">
                  <c:v>4627.6748939163463</c:v>
                </c:pt>
                <c:pt idx="65">
                  <c:v>3926.5226428547153</c:v>
                </c:pt>
                <c:pt idx="66">
                  <c:v>3909.2692507351726</c:v>
                </c:pt>
                <c:pt idx="67">
                  <c:v>3909.269250735525</c:v>
                </c:pt>
                <c:pt idx="68">
                  <c:v>3909.2692507350844</c:v>
                </c:pt>
                <c:pt idx="69">
                  <c:v>3909.269250735525</c:v>
                </c:pt>
                <c:pt idx="70">
                  <c:v>3909.2692507349716</c:v>
                </c:pt>
                <c:pt idx="71">
                  <c:v>3909.269250735525</c:v>
                </c:pt>
                <c:pt idx="72">
                  <c:v>2690.1871991196203</c:v>
                </c:pt>
                <c:pt idx="73">
                  <c:v>2601.9085152399498</c:v>
                </c:pt>
                <c:pt idx="74">
                  <c:v>2601.9085152398302</c:v>
                </c:pt>
                <c:pt idx="75">
                  <c:v>2601.9085152401831</c:v>
                </c:pt>
                <c:pt idx="76">
                  <c:v>2601.90851523948</c:v>
                </c:pt>
                <c:pt idx="77">
                  <c:v>2601.908515239742</c:v>
                </c:pt>
                <c:pt idx="78">
                  <c:v>5671.4096097757647</c:v>
                </c:pt>
                <c:pt idx="79">
                  <c:v>5845.0900911173303</c:v>
                </c:pt>
                <c:pt idx="80">
                  <c:v>0</c:v>
                </c:pt>
              </c:numCache>
            </c:numRef>
          </c:val>
          <c:smooth val="0"/>
          <c:extLst>
            <c:ext xmlns:c16="http://schemas.microsoft.com/office/drawing/2014/chart" uri="{C3380CC4-5D6E-409C-BE32-E72D297353CC}">
              <c16:uniqueId val="{00000001-CB81-4B97-82AA-FA0ABF2CD61A}"/>
            </c:ext>
          </c:extLst>
        </c:ser>
        <c:dLbls>
          <c:showLegendKey val="0"/>
          <c:showVal val="0"/>
          <c:showCatName val="0"/>
          <c:showSerName val="0"/>
          <c:showPercent val="0"/>
          <c:showBubbleSize val="0"/>
        </c:dLbls>
        <c:smooth val="0"/>
        <c:axId val="753100840"/>
        <c:axId val="753101232"/>
      </c:lineChart>
      <c:catAx>
        <c:axId val="753100840"/>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a:t>Household Equivalised Disposable Income ($2022)</a:t>
                </a:r>
              </a:p>
            </c:rich>
          </c:tx>
          <c:layout>
            <c:manualLayout>
              <c:xMode val="edge"/>
              <c:yMode val="edge"/>
              <c:x val="0.19027179656194279"/>
              <c:y val="0.86876699886929609"/>
            </c:manualLayout>
          </c:layout>
          <c:overlay val="0"/>
        </c:title>
        <c:numFmt formatCode="&quot;$&quot;#,##0" sourceLinked="0"/>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753101232"/>
        <c:crossesAt val="0"/>
        <c:auto val="1"/>
        <c:lblAlgn val="ctr"/>
        <c:lblOffset val="100"/>
        <c:tickLblSkip val="20"/>
        <c:tickMarkSkip val="1"/>
        <c:noMultiLvlLbl val="0"/>
      </c:catAx>
      <c:valAx>
        <c:axId val="753101232"/>
        <c:scaling>
          <c:orientation val="minMax"/>
          <c:max val="250000"/>
          <c:min val="0"/>
        </c:scaling>
        <c:delete val="0"/>
        <c:axPos val="l"/>
        <c:majorGridlines>
          <c:spPr>
            <a:ln>
              <a:solidFill>
                <a:srgbClr val="7F7F7F"/>
              </a:solidFill>
            </a:ln>
          </c:spPr>
        </c:majorGridlines>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753100840"/>
        <c:crosses val="autoZero"/>
        <c:crossBetween val="midCat"/>
        <c:majorUnit val="50000"/>
        <c:minorUnit val="5"/>
        <c:dispUnits>
          <c:builtInUnit val="thousands"/>
        </c:dispUnits>
      </c:valAx>
      <c:spPr>
        <a:noFill/>
      </c:spPr>
    </c:plotArea>
    <c:legend>
      <c:legendPos val="b"/>
      <c:layout>
        <c:manualLayout>
          <c:xMode val="edge"/>
          <c:yMode val="edge"/>
          <c:x val="0.22192933498133513"/>
          <c:y val="0.93848670887389996"/>
          <c:w val="0.6062453617003577"/>
          <c:h val="5.4463152051014548E-2"/>
        </c:manualLayout>
      </c:layout>
      <c:overlay val="0"/>
      <c:txPr>
        <a:bodyPr/>
        <a:lstStyle/>
        <a:p>
          <a:pPr>
            <a:defRPr sz="1800"/>
          </a:pPr>
          <a:endParaRPr lang="en-US"/>
        </a:p>
      </c:txPr>
    </c:legend>
    <c:plotVisOnly val="1"/>
    <c:dispBlanksAs val="gap"/>
    <c:showDLblsOverMax val="0"/>
  </c:chart>
  <c:spPr>
    <a:solidFill>
      <a:sysClr val="window" lastClr="FFFFFF"/>
    </a:solidFill>
    <a:ln>
      <a:noFill/>
    </a:ln>
  </c:spPr>
  <c:txPr>
    <a:bodyPr/>
    <a:lstStyle/>
    <a:p>
      <a:pPr>
        <a:defRPr sz="2000" b="0" i="0" u="none" strike="noStrike" baseline="0">
          <a:solidFill>
            <a:srgbClr val="000000"/>
          </a:solidFill>
          <a:latin typeface="Arial"/>
          <a:ea typeface="Arial"/>
          <a:cs typeface="Arial"/>
        </a:defRPr>
      </a:pPr>
      <a:endParaRPr lang="en-US"/>
    </a:p>
  </c:txPr>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34625002583336"/>
        </c:manualLayout>
      </c:layout>
      <c:barChart>
        <c:barDir val="col"/>
        <c:grouping val="clustered"/>
        <c:varyColors val="0"/>
        <c:ser>
          <c:idx val="2"/>
          <c:order val="0"/>
          <c:tx>
            <c:strRef>
              <c:f>'Fig 12 data'!$B$6</c:f>
              <c:strCache>
                <c:ptCount val="1"/>
                <c:pt idx="0">
                  <c:v>Before Housing Costs</c:v>
                </c:pt>
              </c:strCache>
            </c:strRef>
          </c:tx>
          <c:spPr>
            <a:solidFill>
              <a:srgbClr val="0083AC"/>
            </a:solidFill>
            <a:ln>
              <a:noFill/>
            </a:ln>
            <a:effectLst/>
          </c:spPr>
          <c:invertIfNegative val="0"/>
          <c:cat>
            <c:numRef>
              <c:f>'Fig 12 data'!$A$7:$A$46</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12 data'!$B$7:$B$46</c:f>
              <c:numCache>
                <c:formatCode>General</c:formatCode>
                <c:ptCount val="40"/>
                <c:pt idx="0">
                  <c:v>11.194232394738233</c:v>
                </c:pt>
                <c:pt idx="2">
                  <c:v>12.175482261025209</c:v>
                </c:pt>
                <c:pt idx="4">
                  <c:v>13.130051887776387</c:v>
                </c:pt>
                <c:pt idx="6">
                  <c:v>11.292931545013568</c:v>
                </c:pt>
                <c:pt idx="8">
                  <c:v>12.466630937534132</c:v>
                </c:pt>
                <c:pt idx="10">
                  <c:v>21.340403340658906</c:v>
                </c:pt>
                <c:pt idx="12">
                  <c:v>23.451141148795475</c:v>
                </c:pt>
                <c:pt idx="14">
                  <c:v>18.253247692889385</c:v>
                </c:pt>
                <c:pt idx="16">
                  <c:v>13.217512966548425</c:v>
                </c:pt>
                <c:pt idx="19">
                  <c:v>13.719925948920736</c:v>
                </c:pt>
                <c:pt idx="22">
                  <c:v>12.654635402357858</c:v>
                </c:pt>
                <c:pt idx="25">
                  <c:v>9.1</c:v>
                </c:pt>
                <c:pt idx="26">
                  <c:v>8.15</c:v>
                </c:pt>
                <c:pt idx="27">
                  <c:v>6.5500000000000007</c:v>
                </c:pt>
                <c:pt idx="28">
                  <c:v>6.45</c:v>
                </c:pt>
                <c:pt idx="29">
                  <c:v>7.8</c:v>
                </c:pt>
                <c:pt idx="30">
                  <c:v>7.65</c:v>
                </c:pt>
                <c:pt idx="31">
                  <c:v>6.75</c:v>
                </c:pt>
                <c:pt idx="32">
                  <c:v>6.6</c:v>
                </c:pt>
                <c:pt idx="33">
                  <c:v>5.75</c:v>
                </c:pt>
                <c:pt idx="34">
                  <c:v>5.0999999999999996</c:v>
                </c:pt>
                <c:pt idx="35">
                  <c:v>5.05</c:v>
                </c:pt>
                <c:pt idx="36">
                  <c:v>5.0999999999999996</c:v>
                </c:pt>
                <c:pt idx="37">
                  <c:v>4.7</c:v>
                </c:pt>
                <c:pt idx="38">
                  <c:v>4.5999999999999996</c:v>
                </c:pt>
                <c:pt idx="39">
                  <c:v>3.7</c:v>
                </c:pt>
              </c:numCache>
            </c:numRef>
          </c:val>
          <c:extLst>
            <c:ext xmlns:c16="http://schemas.microsoft.com/office/drawing/2014/chart" uri="{C3380CC4-5D6E-409C-BE32-E72D297353CC}">
              <c16:uniqueId val="{00000001-2738-4FDD-8761-FE09991A13B7}"/>
            </c:ext>
          </c:extLst>
        </c:ser>
        <c:ser>
          <c:idx val="0"/>
          <c:order val="1"/>
          <c:tx>
            <c:strRef>
              <c:f>'Fig 12 data'!$C$6</c:f>
              <c:strCache>
                <c:ptCount val="1"/>
                <c:pt idx="0">
                  <c:v>After Housing Costs</c:v>
                </c:pt>
              </c:strCache>
            </c:strRef>
          </c:tx>
          <c:spPr>
            <a:solidFill>
              <a:srgbClr val="67A854"/>
            </a:solidFill>
            <a:ln>
              <a:noFill/>
            </a:ln>
            <a:effectLst/>
          </c:spPr>
          <c:invertIfNegative val="0"/>
          <c:cat>
            <c:numRef>
              <c:f>'Fig 12 data'!$A$7:$A$46</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12 data'!$C$7:$C$46</c:f>
              <c:numCache>
                <c:formatCode>General</c:formatCode>
                <c:ptCount val="40"/>
                <c:pt idx="0">
                  <c:v>12.7</c:v>
                </c:pt>
                <c:pt idx="2">
                  <c:v>13.9</c:v>
                </c:pt>
                <c:pt idx="4">
                  <c:v>11.2</c:v>
                </c:pt>
                <c:pt idx="6">
                  <c:v>12.7</c:v>
                </c:pt>
                <c:pt idx="8">
                  <c:v>13.5</c:v>
                </c:pt>
                <c:pt idx="10">
                  <c:v>24.5</c:v>
                </c:pt>
                <c:pt idx="12">
                  <c:v>25.9</c:v>
                </c:pt>
                <c:pt idx="14">
                  <c:v>22.3</c:v>
                </c:pt>
                <c:pt idx="16">
                  <c:v>20.2</c:v>
                </c:pt>
                <c:pt idx="19">
                  <c:v>20.8</c:v>
                </c:pt>
                <c:pt idx="22">
                  <c:v>17.8</c:v>
                </c:pt>
                <c:pt idx="25">
                  <c:v>13.3</c:v>
                </c:pt>
                <c:pt idx="26">
                  <c:v>12.75</c:v>
                </c:pt>
                <c:pt idx="27">
                  <c:v>12.05</c:v>
                </c:pt>
                <c:pt idx="28">
                  <c:v>12.100000000000001</c:v>
                </c:pt>
                <c:pt idx="29">
                  <c:v>12.7</c:v>
                </c:pt>
                <c:pt idx="30">
                  <c:v>12.85</c:v>
                </c:pt>
                <c:pt idx="31">
                  <c:v>12.3</c:v>
                </c:pt>
                <c:pt idx="32">
                  <c:v>12</c:v>
                </c:pt>
                <c:pt idx="33">
                  <c:v>11.2</c:v>
                </c:pt>
                <c:pt idx="34">
                  <c:v>10.4</c:v>
                </c:pt>
                <c:pt idx="35">
                  <c:v>9.3000000000000007</c:v>
                </c:pt>
                <c:pt idx="36">
                  <c:v>8.6499999999999986</c:v>
                </c:pt>
                <c:pt idx="37">
                  <c:v>8.4</c:v>
                </c:pt>
                <c:pt idx="38">
                  <c:v>8.1999999999999993</c:v>
                </c:pt>
                <c:pt idx="39">
                  <c:v>6.9</c:v>
                </c:pt>
              </c:numCache>
            </c:numRef>
          </c:val>
          <c:extLst>
            <c:ext xmlns:c16="http://schemas.microsoft.com/office/drawing/2014/chart" uri="{C3380CC4-5D6E-409C-BE32-E72D297353CC}">
              <c16:uniqueId val="{00000006-2738-4FDD-8761-FE09991A13B7}"/>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4879456301726563"/>
              <c:y val="0.8793705509189020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34625002583336"/>
        </c:manualLayout>
      </c:layout>
      <c:barChart>
        <c:barDir val="col"/>
        <c:grouping val="clustered"/>
        <c:varyColors val="0"/>
        <c:ser>
          <c:idx val="1"/>
          <c:order val="0"/>
          <c:tx>
            <c:strRef>
              <c:f>'Fig 13 data'!$D$6</c:f>
              <c:strCache>
                <c:ptCount val="1"/>
                <c:pt idx="0">
                  <c:v>Before Housing Costs</c:v>
                </c:pt>
              </c:strCache>
            </c:strRef>
          </c:tx>
          <c:spPr>
            <a:solidFill>
              <a:srgbClr val="0083AC"/>
            </a:solidFill>
            <a:ln>
              <a:noFill/>
            </a:ln>
            <a:effectLst/>
          </c:spPr>
          <c:invertIfNegative val="0"/>
          <c:cat>
            <c:numRef>
              <c:f>'Fig 13 data'!$A$7:$A$46</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13 data'!$D$7:$D$46</c:f>
              <c:numCache>
                <c:formatCode>General</c:formatCode>
                <c:ptCount val="40"/>
                <c:pt idx="0">
                  <c:v>7.4735524856040998</c:v>
                </c:pt>
                <c:pt idx="2">
                  <c:v>7.0075646226507544</c:v>
                </c:pt>
                <c:pt idx="4">
                  <c:v>6.2216442428035039</c:v>
                </c:pt>
                <c:pt idx="6">
                  <c:v>5.6114320704387843</c:v>
                </c:pt>
                <c:pt idx="8">
                  <c:v>4.5019659489513666</c:v>
                </c:pt>
                <c:pt idx="10">
                  <c:v>7.3430326259716336</c:v>
                </c:pt>
                <c:pt idx="12">
                  <c:v>7.3435206804912774</c:v>
                </c:pt>
                <c:pt idx="14">
                  <c:v>7.7387398531477993</c:v>
                </c:pt>
                <c:pt idx="16">
                  <c:v>6.9743778176627709</c:v>
                </c:pt>
                <c:pt idx="19">
                  <c:v>8.2968383196198303</c:v>
                </c:pt>
                <c:pt idx="22">
                  <c:v>10.249953376260596</c:v>
                </c:pt>
                <c:pt idx="25">
                  <c:v>9.1</c:v>
                </c:pt>
                <c:pt idx="26">
                  <c:v>8.35</c:v>
                </c:pt>
                <c:pt idx="27">
                  <c:v>7.35</c:v>
                </c:pt>
                <c:pt idx="28">
                  <c:v>7.7</c:v>
                </c:pt>
                <c:pt idx="29">
                  <c:v>8.65</c:v>
                </c:pt>
                <c:pt idx="30">
                  <c:v>8.1</c:v>
                </c:pt>
                <c:pt idx="31">
                  <c:v>7.6999999999999993</c:v>
                </c:pt>
                <c:pt idx="32">
                  <c:v>8.6499999999999986</c:v>
                </c:pt>
                <c:pt idx="33">
                  <c:v>8.75</c:v>
                </c:pt>
                <c:pt idx="34">
                  <c:v>8.4</c:v>
                </c:pt>
                <c:pt idx="35">
                  <c:v>8.3500000000000014</c:v>
                </c:pt>
                <c:pt idx="36">
                  <c:v>8.8000000000000007</c:v>
                </c:pt>
                <c:pt idx="37">
                  <c:v>9.3000000000000007</c:v>
                </c:pt>
                <c:pt idx="38">
                  <c:v>9.3000000000000007</c:v>
                </c:pt>
                <c:pt idx="39">
                  <c:v>8.6999999999999993</c:v>
                </c:pt>
              </c:numCache>
            </c:numRef>
          </c:val>
          <c:extLst>
            <c:ext xmlns:c16="http://schemas.microsoft.com/office/drawing/2014/chart" uri="{C3380CC4-5D6E-409C-BE32-E72D297353CC}">
              <c16:uniqueId val="{00000003-9C1A-41DD-A288-1F84C0C3FC36}"/>
            </c:ext>
          </c:extLst>
        </c:ser>
        <c:ser>
          <c:idx val="3"/>
          <c:order val="1"/>
          <c:tx>
            <c:strRef>
              <c:f>'Fig 13 data'!$E$6</c:f>
              <c:strCache>
                <c:ptCount val="1"/>
                <c:pt idx="0">
                  <c:v>After Housing Costs</c:v>
                </c:pt>
              </c:strCache>
            </c:strRef>
          </c:tx>
          <c:spPr>
            <a:solidFill>
              <a:srgbClr val="67A854"/>
            </a:solidFill>
            <a:ln>
              <a:noFill/>
            </a:ln>
            <a:effectLst/>
          </c:spPr>
          <c:invertIfNegative val="0"/>
          <c:cat>
            <c:numRef>
              <c:f>'Fig 13 data'!$A$7:$A$46</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13 data'!$E$7:$E$46</c:f>
              <c:numCache>
                <c:formatCode>General</c:formatCode>
                <c:ptCount val="40"/>
                <c:pt idx="0">
                  <c:v>9.1999999999999993</c:v>
                </c:pt>
                <c:pt idx="2">
                  <c:v>8.9</c:v>
                </c:pt>
                <c:pt idx="4">
                  <c:v>8.1</c:v>
                </c:pt>
                <c:pt idx="6">
                  <c:v>8.6999999999999993</c:v>
                </c:pt>
                <c:pt idx="7">
                  <c:v>8.3000000000000007</c:v>
                </c:pt>
                <c:pt idx="8">
                  <c:v>9.1</c:v>
                </c:pt>
                <c:pt idx="9">
                  <c:v>12.8</c:v>
                </c:pt>
                <c:pt idx="10">
                  <c:v>14</c:v>
                </c:pt>
                <c:pt idx="11">
                  <c:v>15.7</c:v>
                </c:pt>
                <c:pt idx="12">
                  <c:v>15.1</c:v>
                </c:pt>
                <c:pt idx="13">
                  <c:v>15.2</c:v>
                </c:pt>
                <c:pt idx="14">
                  <c:v>14.4</c:v>
                </c:pt>
                <c:pt idx="16">
                  <c:v>14.3</c:v>
                </c:pt>
                <c:pt idx="19">
                  <c:v>15.6</c:v>
                </c:pt>
                <c:pt idx="22">
                  <c:v>16.399999999999999</c:v>
                </c:pt>
                <c:pt idx="25">
                  <c:v>13.3</c:v>
                </c:pt>
                <c:pt idx="26">
                  <c:v>12.850000000000001</c:v>
                </c:pt>
                <c:pt idx="27">
                  <c:v>13.2</c:v>
                </c:pt>
                <c:pt idx="28">
                  <c:v>14.3</c:v>
                </c:pt>
                <c:pt idx="29">
                  <c:v>14.45</c:v>
                </c:pt>
                <c:pt idx="30">
                  <c:v>14.2</c:v>
                </c:pt>
                <c:pt idx="31">
                  <c:v>14.3</c:v>
                </c:pt>
                <c:pt idx="32">
                  <c:v>14.65</c:v>
                </c:pt>
                <c:pt idx="33">
                  <c:v>14.65</c:v>
                </c:pt>
                <c:pt idx="34">
                  <c:v>14.15</c:v>
                </c:pt>
                <c:pt idx="35">
                  <c:v>13.95</c:v>
                </c:pt>
                <c:pt idx="36">
                  <c:v>14.45</c:v>
                </c:pt>
                <c:pt idx="37">
                  <c:v>14.1</c:v>
                </c:pt>
                <c:pt idx="38">
                  <c:v>14.3</c:v>
                </c:pt>
                <c:pt idx="39">
                  <c:v>14.3</c:v>
                </c:pt>
              </c:numCache>
            </c:numRef>
          </c:val>
          <c:extLst>
            <c:ext xmlns:c16="http://schemas.microsoft.com/office/drawing/2014/chart" uri="{C3380CC4-5D6E-409C-BE32-E72D297353CC}">
              <c16:uniqueId val="{00000004-9C1A-41DD-A288-1F84C0C3FC36}"/>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3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7865965656945851"/>
          <c:w val="0.87175453722282936"/>
          <c:h val="0.62009997068643241"/>
        </c:manualLayout>
      </c:layout>
      <c:lineChart>
        <c:grouping val="standard"/>
        <c:varyColors val="0"/>
        <c:ser>
          <c:idx val="1"/>
          <c:order val="0"/>
          <c:tx>
            <c:strRef>
              <c:f>'Fig 14 data'!$B$6</c:f>
              <c:strCache>
                <c:ptCount val="1"/>
                <c:pt idx="0">
                  <c:v>2007</c:v>
                </c:pt>
              </c:strCache>
            </c:strRef>
          </c:tx>
          <c:spPr>
            <a:ln w="28575" cap="rnd">
              <a:solidFill>
                <a:schemeClr val="accent2"/>
              </a:solidFill>
              <a:round/>
            </a:ln>
            <a:effectLst/>
          </c:spPr>
          <c:marker>
            <c:symbol val="none"/>
          </c:marker>
          <c:cat>
            <c:numRef>
              <c:f>'Fig 14 data'!$A$7:$A$87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pt idx="80">
                  <c:v>160000</c:v>
                </c:pt>
              </c:numCache>
            </c:numRef>
          </c:cat>
          <c:val>
            <c:numRef>
              <c:f>'Fig 14 data'!$B$7:$B$87</c:f>
              <c:numCache>
                <c:formatCode>0</c:formatCode>
                <c:ptCount val="81"/>
                <c:pt idx="0">
                  <c:v>14.4691101861762</c:v>
                </c:pt>
                <c:pt idx="1">
                  <c:v>12.361900797442324</c:v>
                </c:pt>
                <c:pt idx="2">
                  <c:v>23.846134355225459</c:v>
                </c:pt>
                <c:pt idx="3">
                  <c:v>27.620886355378143</c:v>
                </c:pt>
                <c:pt idx="4">
                  <c:v>47.725815921259475</c:v>
                </c:pt>
                <c:pt idx="5">
                  <c:v>66.471245822342496</c:v>
                </c:pt>
                <c:pt idx="6">
                  <c:v>82.602740929629931</c:v>
                </c:pt>
                <c:pt idx="7">
                  <c:v>92.701245380339657</c:v>
                </c:pt>
                <c:pt idx="8">
                  <c:v>118.65249849211024</c:v>
                </c:pt>
                <c:pt idx="9">
                  <c:v>280.12852069541134</c:v>
                </c:pt>
                <c:pt idx="10">
                  <c:v>184.84967565248206</c:v>
                </c:pt>
                <c:pt idx="11">
                  <c:v>171.25212991787569</c:v>
                </c:pt>
                <c:pt idx="12">
                  <c:v>193.72610440522081</c:v>
                </c:pt>
                <c:pt idx="13">
                  <c:v>185.2534560061294</c:v>
                </c:pt>
                <c:pt idx="14">
                  <c:v>163.97105513966773</c:v>
                </c:pt>
                <c:pt idx="15">
                  <c:v>169.24080543181591</c:v>
                </c:pt>
                <c:pt idx="16">
                  <c:v>164.62592148851445</c:v>
                </c:pt>
                <c:pt idx="17">
                  <c:v>148.63227101025251</c:v>
                </c:pt>
                <c:pt idx="18">
                  <c:v>139.2612296382477</c:v>
                </c:pt>
                <c:pt idx="19">
                  <c:v>136.46411279171812</c:v>
                </c:pt>
                <c:pt idx="20">
                  <c:v>132.25141502953963</c:v>
                </c:pt>
                <c:pt idx="21">
                  <c:v>131.09439966376056</c:v>
                </c:pt>
                <c:pt idx="22">
                  <c:v>115.84172502411833</c:v>
                </c:pt>
                <c:pt idx="23">
                  <c:v>117.95503657263282</c:v>
                </c:pt>
                <c:pt idx="24">
                  <c:v>99.296729874883198</c:v>
                </c:pt>
                <c:pt idx="25">
                  <c:v>95.059412847559528</c:v>
                </c:pt>
                <c:pt idx="26">
                  <c:v>83.338867305928062</c:v>
                </c:pt>
                <c:pt idx="27">
                  <c:v>79.682827893528284</c:v>
                </c:pt>
                <c:pt idx="28">
                  <c:v>71.062203375578918</c:v>
                </c:pt>
                <c:pt idx="29">
                  <c:v>67.504142646003189</c:v>
                </c:pt>
                <c:pt idx="30">
                  <c:v>62.91664822475736</c:v>
                </c:pt>
                <c:pt idx="31">
                  <c:v>52.293391400071663</c:v>
                </c:pt>
                <c:pt idx="32">
                  <c:v>49.891515666715947</c:v>
                </c:pt>
                <c:pt idx="33">
                  <c:v>40.653294221964273</c:v>
                </c:pt>
                <c:pt idx="34">
                  <c:v>45.69912900863077</c:v>
                </c:pt>
                <c:pt idx="35">
                  <c:v>37.010115523946183</c:v>
                </c:pt>
                <c:pt idx="36">
                  <c:v>36.785699093246834</c:v>
                </c:pt>
                <c:pt idx="37">
                  <c:v>32.613410674399262</c:v>
                </c:pt>
                <c:pt idx="38">
                  <c:v>30.804317859874352</c:v>
                </c:pt>
                <c:pt idx="39">
                  <c:v>23.424767698781103</c:v>
                </c:pt>
                <c:pt idx="40">
                  <c:v>20.536593173753069</c:v>
                </c:pt>
                <c:pt idx="41">
                  <c:v>17.440997749634054</c:v>
                </c:pt>
                <c:pt idx="42">
                  <c:v>16.519096674619309</c:v>
                </c:pt>
                <c:pt idx="43">
                  <c:v>15.67881021895875</c:v>
                </c:pt>
                <c:pt idx="44">
                  <c:v>14.047976588317626</c:v>
                </c:pt>
                <c:pt idx="45">
                  <c:v>14.622204983390711</c:v>
                </c:pt>
                <c:pt idx="46">
                  <c:v>13.234585375912228</c:v>
                </c:pt>
                <c:pt idx="47">
                  <c:v>9.4143218136760112</c:v>
                </c:pt>
                <c:pt idx="48">
                  <c:v>9.1080908690556814</c:v>
                </c:pt>
                <c:pt idx="49">
                  <c:v>8.6822881034143204</c:v>
                </c:pt>
                <c:pt idx="50">
                  <c:v>7.0497254723149521</c:v>
                </c:pt>
                <c:pt idx="51">
                  <c:v>6.1537048418977927</c:v>
                </c:pt>
                <c:pt idx="52">
                  <c:v>6.153704841897472</c:v>
                </c:pt>
                <c:pt idx="53">
                  <c:v>4.7035734534151885</c:v>
                </c:pt>
                <c:pt idx="54">
                  <c:v>4.0687778595541273</c:v>
                </c:pt>
                <c:pt idx="55">
                  <c:v>4.0687778595536095</c:v>
                </c:pt>
                <c:pt idx="56">
                  <c:v>3.9924731102886102</c:v>
                </c:pt>
                <c:pt idx="57">
                  <c:v>3.897875406829522</c:v>
                </c:pt>
                <c:pt idx="58">
                  <c:v>3.6628822718462306</c:v>
                </c:pt>
                <c:pt idx="59">
                  <c:v>1.7079899961244382</c:v>
                </c:pt>
                <c:pt idx="60">
                  <c:v>1.58212981358441</c:v>
                </c:pt>
                <c:pt idx="61">
                  <c:v>1.5821298135844419</c:v>
                </c:pt>
                <c:pt idx="62">
                  <c:v>1.58212981358441</c:v>
                </c:pt>
                <c:pt idx="63">
                  <c:v>1.5821298135844419</c:v>
                </c:pt>
                <c:pt idx="64">
                  <c:v>1.5821298135841511</c:v>
                </c:pt>
                <c:pt idx="65">
                  <c:v>1.5821298135847011</c:v>
                </c:pt>
                <c:pt idx="66">
                  <c:v>1.313959796722161</c:v>
                </c:pt>
                <c:pt idx="67">
                  <c:v>1.0908344416811011</c:v>
                </c:pt>
                <c:pt idx="68">
                  <c:v>1.0897805085204011</c:v>
                </c:pt>
                <c:pt idx="69">
                  <c:v>0.99789459975247119</c:v>
                </c:pt>
                <c:pt idx="70">
                  <c:v>0.99789459975229655</c:v>
                </c:pt>
                <c:pt idx="71">
                  <c:v>0.99789459975247119</c:v>
                </c:pt>
                <c:pt idx="72">
                  <c:v>0.99789459975229655</c:v>
                </c:pt>
                <c:pt idx="73">
                  <c:v>0.99789459975252937</c:v>
                </c:pt>
                <c:pt idx="74">
                  <c:v>0.99789459975223838</c:v>
                </c:pt>
                <c:pt idx="75">
                  <c:v>0.99789459975250028</c:v>
                </c:pt>
                <c:pt idx="76">
                  <c:v>0.99789459975223838</c:v>
                </c:pt>
                <c:pt idx="77">
                  <c:v>0.99789459975232564</c:v>
                </c:pt>
                <c:pt idx="78">
                  <c:v>0.51211399621187625</c:v>
                </c:pt>
                <c:pt idx="79">
                  <c:v>8.3985949038295066E-2</c:v>
                </c:pt>
              </c:numCache>
            </c:numRef>
          </c:val>
          <c:smooth val="0"/>
          <c:extLst>
            <c:ext xmlns:c16="http://schemas.microsoft.com/office/drawing/2014/chart" uri="{C3380CC4-5D6E-409C-BE32-E72D297353CC}">
              <c16:uniqueId val="{00000000-AD79-4D41-A38A-9E252DE1DE6E}"/>
            </c:ext>
          </c:extLst>
        </c:ser>
        <c:ser>
          <c:idx val="0"/>
          <c:order val="1"/>
          <c:tx>
            <c:strRef>
              <c:f>'Fig 14 data'!$D$6</c:f>
              <c:strCache>
                <c:ptCount val="1"/>
                <c:pt idx="0">
                  <c:v>2021</c:v>
                </c:pt>
              </c:strCache>
            </c:strRef>
          </c:tx>
          <c:spPr>
            <a:ln w="28575" cap="rnd">
              <a:solidFill>
                <a:schemeClr val="accent1"/>
              </a:solidFill>
              <a:round/>
            </a:ln>
            <a:effectLst/>
          </c:spPr>
          <c:marker>
            <c:symbol val="none"/>
          </c:marker>
          <c:cat>
            <c:numRef>
              <c:f>'Fig 14 data'!$A$7:$A$87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pt idx="80">
                  <c:v>160000</c:v>
                </c:pt>
              </c:numCache>
            </c:numRef>
          </c:cat>
          <c:val>
            <c:numRef>
              <c:f>'Fig 14 data'!$D$7:$D$87</c:f>
              <c:numCache>
                <c:formatCode>0</c:formatCode>
                <c:ptCount val="81"/>
                <c:pt idx="0">
                  <c:v>7.4055362094989157</c:v>
                </c:pt>
                <c:pt idx="1">
                  <c:v>6.4401329783124108</c:v>
                </c:pt>
                <c:pt idx="2">
                  <c:v>16.694411780417067</c:v>
                </c:pt>
                <c:pt idx="3">
                  <c:v>19.366783243562868</c:v>
                </c:pt>
                <c:pt idx="4">
                  <c:v>26.460702602728638</c:v>
                </c:pt>
                <c:pt idx="5">
                  <c:v>25.915803907193279</c:v>
                </c:pt>
                <c:pt idx="6">
                  <c:v>33.749220503120227</c:v>
                </c:pt>
                <c:pt idx="7">
                  <c:v>47.347661015767869</c:v>
                </c:pt>
                <c:pt idx="8">
                  <c:v>57.351089361677786</c:v>
                </c:pt>
                <c:pt idx="9">
                  <c:v>90.647764905448966</c:v>
                </c:pt>
                <c:pt idx="10">
                  <c:v>96.553342153910577</c:v>
                </c:pt>
                <c:pt idx="11">
                  <c:v>118.93585281981065</c:v>
                </c:pt>
                <c:pt idx="12">
                  <c:v>227.70133275032626</c:v>
                </c:pt>
                <c:pt idx="13">
                  <c:v>178.66359215944578</c:v>
                </c:pt>
                <c:pt idx="14">
                  <c:v>177.40284884402638</c:v>
                </c:pt>
                <c:pt idx="15">
                  <c:v>167.73581693670252</c:v>
                </c:pt>
                <c:pt idx="16">
                  <c:v>162.83724108995318</c:v>
                </c:pt>
                <c:pt idx="17">
                  <c:v>163.15022567014856</c:v>
                </c:pt>
                <c:pt idx="18">
                  <c:v>155.64799768838023</c:v>
                </c:pt>
                <c:pt idx="19">
                  <c:v>161.77331703769983</c:v>
                </c:pt>
                <c:pt idx="20">
                  <c:v>170.13550704447005</c:v>
                </c:pt>
                <c:pt idx="21">
                  <c:v>172.14937337877612</c:v>
                </c:pt>
                <c:pt idx="22">
                  <c:v>167.18579094371464</c:v>
                </c:pt>
                <c:pt idx="23">
                  <c:v>153.87917731653857</c:v>
                </c:pt>
                <c:pt idx="24">
                  <c:v>162.68913360559816</c:v>
                </c:pt>
                <c:pt idx="25">
                  <c:v>148.95425587314509</c:v>
                </c:pt>
                <c:pt idx="26">
                  <c:v>148.29062083299868</c:v>
                </c:pt>
                <c:pt idx="27">
                  <c:v>128.80654795723987</c:v>
                </c:pt>
                <c:pt idx="28">
                  <c:v>121.15722162548147</c:v>
                </c:pt>
                <c:pt idx="29">
                  <c:v>118.57912171268858</c:v>
                </c:pt>
                <c:pt idx="30">
                  <c:v>105.37052525170003</c:v>
                </c:pt>
                <c:pt idx="31">
                  <c:v>89.08011327440127</c:v>
                </c:pt>
                <c:pt idx="32">
                  <c:v>93.468526144347592</c:v>
                </c:pt>
                <c:pt idx="33">
                  <c:v>98.494578821799465</c:v>
                </c:pt>
                <c:pt idx="34">
                  <c:v>85.208856994698678</c:v>
                </c:pt>
                <c:pt idx="35">
                  <c:v>73.53192811376816</c:v>
                </c:pt>
                <c:pt idx="36">
                  <c:v>85.349522533653513</c:v>
                </c:pt>
                <c:pt idx="37">
                  <c:v>65.626426049729744</c:v>
                </c:pt>
                <c:pt idx="38">
                  <c:v>53.589868697826319</c:v>
                </c:pt>
                <c:pt idx="39">
                  <c:v>57.642012135258881</c:v>
                </c:pt>
                <c:pt idx="40">
                  <c:v>53.080627594849005</c:v>
                </c:pt>
                <c:pt idx="41">
                  <c:v>55.624276700985924</c:v>
                </c:pt>
                <c:pt idx="42">
                  <c:v>47.44491178762938</c:v>
                </c:pt>
                <c:pt idx="43">
                  <c:v>43.06252607912355</c:v>
                </c:pt>
                <c:pt idx="44">
                  <c:v>33.485804829673064</c:v>
                </c:pt>
                <c:pt idx="45">
                  <c:v>29.108012835272962</c:v>
                </c:pt>
                <c:pt idx="46">
                  <c:v>26.79599683362229</c:v>
                </c:pt>
                <c:pt idx="47">
                  <c:v>28.10959521582485</c:v>
                </c:pt>
                <c:pt idx="48">
                  <c:v>24.297846067769154</c:v>
                </c:pt>
                <c:pt idx="49">
                  <c:v>20.556976917625953</c:v>
                </c:pt>
                <c:pt idx="50">
                  <c:v>20.10389808674994</c:v>
                </c:pt>
                <c:pt idx="51">
                  <c:v>18.981222753424952</c:v>
                </c:pt>
                <c:pt idx="52">
                  <c:v>19.051297843729706</c:v>
                </c:pt>
                <c:pt idx="53">
                  <c:v>18.423541197678723</c:v>
                </c:pt>
                <c:pt idx="54">
                  <c:v>17.166115146833356</c:v>
                </c:pt>
                <c:pt idx="55">
                  <c:v>16.481386431810325</c:v>
                </c:pt>
                <c:pt idx="56">
                  <c:v>15.827777955965773</c:v>
                </c:pt>
                <c:pt idx="57">
                  <c:v>11.705757562104287</c:v>
                </c:pt>
                <c:pt idx="58">
                  <c:v>11.19694313473846</c:v>
                </c:pt>
                <c:pt idx="59">
                  <c:v>11.05131623014176</c:v>
                </c:pt>
                <c:pt idx="60">
                  <c:v>10.65625313013396</c:v>
                </c:pt>
                <c:pt idx="61">
                  <c:v>10.6562531301342</c:v>
                </c:pt>
                <c:pt idx="62">
                  <c:v>9.2161145017995398</c:v>
                </c:pt>
                <c:pt idx="63">
                  <c:v>6.83582194657179</c:v>
                </c:pt>
                <c:pt idx="64">
                  <c:v>6.7539224011217938</c:v>
                </c:pt>
                <c:pt idx="65">
                  <c:v>6.6715694387780387</c:v>
                </c:pt>
                <c:pt idx="66">
                  <c:v>6.6245667690108565</c:v>
                </c:pt>
                <c:pt idx="67">
                  <c:v>6.8810971114131982</c:v>
                </c:pt>
                <c:pt idx="68">
                  <c:v>6.8810971114131423</c:v>
                </c:pt>
                <c:pt idx="69">
                  <c:v>6.8810971114132276</c:v>
                </c:pt>
                <c:pt idx="70">
                  <c:v>6.6324952860810429</c:v>
                </c:pt>
                <c:pt idx="71">
                  <c:v>5.0523506289894087</c:v>
                </c:pt>
                <c:pt idx="72">
                  <c:v>4.0736705524958028</c:v>
                </c:pt>
                <c:pt idx="73">
                  <c:v>3.7872572986823512</c:v>
                </c:pt>
                <c:pt idx="74">
                  <c:v>3.7836545417858019</c:v>
                </c:pt>
                <c:pt idx="75">
                  <c:v>3.6773186067694046</c:v>
                </c:pt>
                <c:pt idx="76">
                  <c:v>3.6773186067701045</c:v>
                </c:pt>
                <c:pt idx="77">
                  <c:v>3.6773186067694925</c:v>
                </c:pt>
                <c:pt idx="78">
                  <c:v>2.3571471865591054</c:v>
                </c:pt>
                <c:pt idx="79">
                  <c:v>2.3127109911597787</c:v>
                </c:pt>
              </c:numCache>
            </c:numRef>
          </c:val>
          <c:smooth val="0"/>
          <c:extLst>
            <c:ext xmlns:c16="http://schemas.microsoft.com/office/drawing/2014/chart" uri="{C3380CC4-5D6E-409C-BE32-E72D297353CC}">
              <c16:uniqueId val="{00000003-AD79-4D41-A38A-9E252DE1DE6E}"/>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Household equivalised</a:t>
                </a:r>
                <a:r>
                  <a:rPr lang="en-US" b="1" baseline="0"/>
                  <a:t> disposable income ($2022)</a:t>
                </a:r>
                <a:endParaRPr lang="en-US" b="1"/>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tickLblSkip val="20"/>
        <c:tickMarkSkip val="1"/>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34625002583336"/>
        </c:manualLayout>
      </c:layout>
      <c:barChart>
        <c:barDir val="col"/>
        <c:grouping val="clustered"/>
        <c:varyColors val="0"/>
        <c:ser>
          <c:idx val="4"/>
          <c:order val="0"/>
          <c:tx>
            <c:strRef>
              <c:f>'Fig 15 data'!$F$6</c:f>
              <c:strCache>
                <c:ptCount val="1"/>
                <c:pt idx="0">
                  <c:v>Before Housing Costs</c:v>
                </c:pt>
              </c:strCache>
            </c:strRef>
          </c:tx>
          <c:spPr>
            <a:solidFill>
              <a:srgbClr val="0083AC"/>
            </a:solidFill>
            <a:ln>
              <a:noFill/>
            </a:ln>
            <a:effectLst/>
          </c:spPr>
          <c:invertIfNegative val="0"/>
          <c:cat>
            <c:numRef>
              <c:f>'Fig 15 data'!$A$7:$A$46</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15 data'!$F$7:$F$46</c:f>
              <c:numCache>
                <c:formatCode>General</c:formatCode>
                <c:ptCount val="40"/>
                <c:pt idx="0">
                  <c:v>14.23840403613503</c:v>
                </c:pt>
                <c:pt idx="2">
                  <c:v>13.076214553079742</c:v>
                </c:pt>
                <c:pt idx="4">
                  <c:v>12.517534939507719</c:v>
                </c:pt>
                <c:pt idx="6">
                  <c:v>12.050950985907168</c:v>
                </c:pt>
                <c:pt idx="8">
                  <c:v>12.186661010965118</c:v>
                </c:pt>
                <c:pt idx="10">
                  <c:v>14.175740093692655</c:v>
                </c:pt>
                <c:pt idx="12">
                  <c:v>14.721979554085134</c:v>
                </c:pt>
                <c:pt idx="14">
                  <c:v>13.371876590004153</c:v>
                </c:pt>
                <c:pt idx="16">
                  <c:v>13.236959256066367</c:v>
                </c:pt>
                <c:pt idx="19">
                  <c:v>15.686385320580035</c:v>
                </c:pt>
                <c:pt idx="22">
                  <c:v>20.585759605994308</c:v>
                </c:pt>
                <c:pt idx="25">
                  <c:v>17.5</c:v>
                </c:pt>
                <c:pt idx="26">
                  <c:v>17.3</c:v>
                </c:pt>
                <c:pt idx="27">
                  <c:v>16.950000000000003</c:v>
                </c:pt>
                <c:pt idx="28">
                  <c:v>17.450000000000003</c:v>
                </c:pt>
                <c:pt idx="29">
                  <c:v>18.200000000000003</c:v>
                </c:pt>
                <c:pt idx="30">
                  <c:v>17.149999999999999</c:v>
                </c:pt>
                <c:pt idx="31">
                  <c:v>16.600000000000001</c:v>
                </c:pt>
                <c:pt idx="32">
                  <c:v>18.049999999999997</c:v>
                </c:pt>
                <c:pt idx="33">
                  <c:v>18.45</c:v>
                </c:pt>
                <c:pt idx="34">
                  <c:v>18</c:v>
                </c:pt>
                <c:pt idx="35">
                  <c:v>18</c:v>
                </c:pt>
                <c:pt idx="36">
                  <c:v>18.600000000000001</c:v>
                </c:pt>
                <c:pt idx="37">
                  <c:v>19.3</c:v>
                </c:pt>
                <c:pt idx="38">
                  <c:v>19.100000000000001</c:v>
                </c:pt>
                <c:pt idx="39">
                  <c:v>18.2</c:v>
                </c:pt>
              </c:numCache>
            </c:numRef>
          </c:val>
          <c:extLst>
            <c:ext xmlns:c16="http://schemas.microsoft.com/office/drawing/2014/chart" uri="{C3380CC4-5D6E-409C-BE32-E72D297353CC}">
              <c16:uniqueId val="{00000005-90B0-44A9-AC70-90222F71E0F2}"/>
            </c:ext>
          </c:extLst>
        </c:ser>
        <c:ser>
          <c:idx val="5"/>
          <c:order val="1"/>
          <c:tx>
            <c:strRef>
              <c:f>'Fig 15 data'!$G$6</c:f>
              <c:strCache>
                <c:ptCount val="1"/>
                <c:pt idx="0">
                  <c:v>After Housing Costs</c:v>
                </c:pt>
              </c:strCache>
            </c:strRef>
          </c:tx>
          <c:spPr>
            <a:solidFill>
              <a:srgbClr val="67A854"/>
            </a:solidFill>
            <a:ln>
              <a:noFill/>
            </a:ln>
            <a:effectLst/>
          </c:spPr>
          <c:invertIfNegative val="0"/>
          <c:cat>
            <c:numRef>
              <c:f>'Fig 15 data'!$A$7:$A$46</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15 data'!$G$7:$G$46</c:f>
              <c:numCache>
                <c:formatCode>General</c:formatCode>
                <c:ptCount val="40"/>
                <c:pt idx="0">
                  <c:v>15.2</c:v>
                </c:pt>
                <c:pt idx="2">
                  <c:v>15.3</c:v>
                </c:pt>
                <c:pt idx="4">
                  <c:v>14.7</c:v>
                </c:pt>
                <c:pt idx="6">
                  <c:v>15.1</c:v>
                </c:pt>
                <c:pt idx="7">
                  <c:v>14.1</c:v>
                </c:pt>
                <c:pt idx="8">
                  <c:v>14.7</c:v>
                </c:pt>
                <c:pt idx="9">
                  <c:v>20.399999999999999</c:v>
                </c:pt>
                <c:pt idx="10">
                  <c:v>20.7</c:v>
                </c:pt>
                <c:pt idx="11">
                  <c:v>22.4</c:v>
                </c:pt>
                <c:pt idx="12">
                  <c:v>22</c:v>
                </c:pt>
                <c:pt idx="13">
                  <c:v>21.3</c:v>
                </c:pt>
                <c:pt idx="14">
                  <c:v>20.5</c:v>
                </c:pt>
                <c:pt idx="16">
                  <c:v>21</c:v>
                </c:pt>
                <c:pt idx="19">
                  <c:v>22.8</c:v>
                </c:pt>
                <c:pt idx="22">
                  <c:v>22.5</c:v>
                </c:pt>
                <c:pt idx="25">
                  <c:v>20</c:v>
                </c:pt>
                <c:pt idx="26">
                  <c:v>19.95</c:v>
                </c:pt>
                <c:pt idx="27">
                  <c:v>20.549999999999997</c:v>
                </c:pt>
                <c:pt idx="28">
                  <c:v>21.049999999999997</c:v>
                </c:pt>
                <c:pt idx="29">
                  <c:v>21.049999999999997</c:v>
                </c:pt>
                <c:pt idx="30">
                  <c:v>20.65</c:v>
                </c:pt>
                <c:pt idx="31">
                  <c:v>20.85</c:v>
                </c:pt>
                <c:pt idx="32">
                  <c:v>21.450000000000003</c:v>
                </c:pt>
                <c:pt idx="33">
                  <c:v>21.4</c:v>
                </c:pt>
                <c:pt idx="34">
                  <c:v>21.15</c:v>
                </c:pt>
                <c:pt idx="35">
                  <c:v>21.35</c:v>
                </c:pt>
                <c:pt idx="36">
                  <c:v>22.2</c:v>
                </c:pt>
                <c:pt idx="37">
                  <c:v>21.1</c:v>
                </c:pt>
                <c:pt idx="38">
                  <c:v>21.7</c:v>
                </c:pt>
                <c:pt idx="39">
                  <c:v>21.8</c:v>
                </c:pt>
              </c:numCache>
            </c:numRef>
          </c:val>
          <c:extLst>
            <c:ext xmlns:c16="http://schemas.microsoft.com/office/drawing/2014/chart" uri="{C3380CC4-5D6E-409C-BE32-E72D297353CC}">
              <c16:uniqueId val="{00000006-90B0-44A9-AC70-90222F71E0F2}"/>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4879456301726563"/>
              <c:y val="0.8751800749798229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67225143373354102"/>
          <c:h val="0.66634625002583336"/>
        </c:manualLayout>
      </c:layout>
      <c:lineChart>
        <c:grouping val="standard"/>
        <c:varyColors val="0"/>
        <c:ser>
          <c:idx val="4"/>
          <c:order val="0"/>
          <c:tx>
            <c:strRef>
              <c:f>'Fig 16 data'!$B$5</c:f>
              <c:strCache>
                <c:ptCount val="1"/>
                <c:pt idx="0">
                  <c:v>DPB / SPS (+1ch)</c:v>
                </c:pt>
              </c:strCache>
            </c:strRef>
          </c:tx>
          <c:spPr>
            <a:ln w="28575" cap="rnd">
              <a:solidFill>
                <a:srgbClr val="67A854"/>
              </a:solidFill>
              <a:round/>
            </a:ln>
            <a:effectLst/>
          </c:spPr>
          <c:marker>
            <c:symbol val="none"/>
          </c:marker>
          <c:cat>
            <c:numRef>
              <c:f>'Fig 16 data'!$A$6:$A$76</c:f>
              <c:numCache>
                <c:formatCode>General</c:formatCode>
                <c:ptCount val="71"/>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pt idx="14">
                  <c:v>1966</c:v>
                </c:pt>
                <c:pt idx="15">
                  <c:v>1967</c:v>
                </c:pt>
                <c:pt idx="16">
                  <c:v>1968</c:v>
                </c:pt>
                <c:pt idx="17">
                  <c:v>1969</c:v>
                </c:pt>
                <c:pt idx="18">
                  <c:v>1970</c:v>
                </c:pt>
                <c:pt idx="19">
                  <c:v>1971</c:v>
                </c:pt>
                <c:pt idx="20">
                  <c:v>1972</c:v>
                </c:pt>
                <c:pt idx="21">
                  <c:v>1973</c:v>
                </c:pt>
                <c:pt idx="22">
                  <c:v>1974</c:v>
                </c:pt>
                <c:pt idx="23">
                  <c:v>1975</c:v>
                </c:pt>
                <c:pt idx="24">
                  <c:v>1976</c:v>
                </c:pt>
                <c:pt idx="25">
                  <c:v>1977</c:v>
                </c:pt>
                <c:pt idx="26">
                  <c:v>1978</c:v>
                </c:pt>
                <c:pt idx="27">
                  <c:v>1979</c:v>
                </c:pt>
                <c:pt idx="28">
                  <c:v>1980</c:v>
                </c:pt>
                <c:pt idx="29">
                  <c:v>1981</c:v>
                </c:pt>
                <c:pt idx="30">
                  <c:v>1982</c:v>
                </c:pt>
                <c:pt idx="31">
                  <c:v>1983</c:v>
                </c:pt>
                <c:pt idx="32">
                  <c:v>1984</c:v>
                </c:pt>
                <c:pt idx="33">
                  <c:v>1985</c:v>
                </c:pt>
                <c:pt idx="34">
                  <c:v>1986</c:v>
                </c:pt>
                <c:pt idx="35">
                  <c:v>1987</c:v>
                </c:pt>
                <c:pt idx="36">
                  <c:v>1988</c:v>
                </c:pt>
                <c:pt idx="37">
                  <c:v>1989</c:v>
                </c:pt>
                <c:pt idx="38">
                  <c:v>1990</c:v>
                </c:pt>
                <c:pt idx="39">
                  <c:v>1991</c:v>
                </c:pt>
                <c:pt idx="40">
                  <c:v>1992</c:v>
                </c:pt>
                <c:pt idx="41">
                  <c:v>1993</c:v>
                </c:pt>
                <c:pt idx="42">
                  <c:v>1994</c:v>
                </c:pt>
                <c:pt idx="43">
                  <c:v>1995</c:v>
                </c:pt>
                <c:pt idx="44">
                  <c:v>1996</c:v>
                </c:pt>
                <c:pt idx="45">
                  <c:v>1997</c:v>
                </c:pt>
                <c:pt idx="46">
                  <c:v>1998</c:v>
                </c:pt>
                <c:pt idx="47">
                  <c:v>1999</c:v>
                </c:pt>
                <c:pt idx="48">
                  <c:v>2000</c:v>
                </c:pt>
                <c:pt idx="49">
                  <c:v>2001</c:v>
                </c:pt>
                <c:pt idx="50">
                  <c:v>2002</c:v>
                </c:pt>
                <c:pt idx="51">
                  <c:v>2003</c:v>
                </c:pt>
                <c:pt idx="52">
                  <c:v>2004</c:v>
                </c:pt>
                <c:pt idx="53">
                  <c:v>2005</c:v>
                </c:pt>
                <c:pt idx="54">
                  <c:v>2006</c:v>
                </c:pt>
                <c:pt idx="55">
                  <c:v>2007</c:v>
                </c:pt>
                <c:pt idx="56">
                  <c:v>2008</c:v>
                </c:pt>
                <c:pt idx="57">
                  <c:v>2009</c:v>
                </c:pt>
                <c:pt idx="58">
                  <c:v>2010</c:v>
                </c:pt>
                <c:pt idx="59">
                  <c:v>2011</c:v>
                </c:pt>
                <c:pt idx="60">
                  <c:v>2012</c:v>
                </c:pt>
                <c:pt idx="61">
                  <c:v>2013</c:v>
                </c:pt>
                <c:pt idx="62">
                  <c:v>2014</c:v>
                </c:pt>
                <c:pt idx="63">
                  <c:v>2015</c:v>
                </c:pt>
                <c:pt idx="64">
                  <c:v>2016</c:v>
                </c:pt>
                <c:pt idx="65">
                  <c:v>2017</c:v>
                </c:pt>
                <c:pt idx="66">
                  <c:v>2018</c:v>
                </c:pt>
                <c:pt idx="67">
                  <c:v>2019</c:v>
                </c:pt>
                <c:pt idx="68">
                  <c:v>2020</c:v>
                </c:pt>
                <c:pt idx="69">
                  <c:v>2021</c:v>
                </c:pt>
                <c:pt idx="70">
                  <c:v>2022</c:v>
                </c:pt>
              </c:numCache>
            </c:numRef>
          </c:cat>
          <c:val>
            <c:numRef>
              <c:f>'Fig 16 data'!$B$6:$B$76</c:f>
              <c:numCache>
                <c:formatCode>0</c:formatCode>
                <c:ptCount val="71"/>
                <c:pt idx="21">
                  <c:v>63.632106326807516</c:v>
                </c:pt>
                <c:pt idx="22">
                  <c:v>66.201711367126762</c:v>
                </c:pt>
                <c:pt idx="23">
                  <c:v>66.406887856450041</c:v>
                </c:pt>
                <c:pt idx="24">
                  <c:v>69.203897386694464</c:v>
                </c:pt>
                <c:pt idx="25">
                  <c:v>70.408775179417646</c:v>
                </c:pt>
                <c:pt idx="26">
                  <c:v>73.367914840725334</c:v>
                </c:pt>
                <c:pt idx="27">
                  <c:v>69.338939057516811</c:v>
                </c:pt>
                <c:pt idx="28">
                  <c:v>69.785394590393352</c:v>
                </c:pt>
                <c:pt idx="29">
                  <c:v>67.801332885367501</c:v>
                </c:pt>
                <c:pt idx="30">
                  <c:v>68.895917556661573</c:v>
                </c:pt>
                <c:pt idx="31">
                  <c:v>72.687001997479129</c:v>
                </c:pt>
                <c:pt idx="32">
                  <c:v>71.709027641467998</c:v>
                </c:pt>
                <c:pt idx="33" formatCode="General">
                  <c:v>74.511269564922031</c:v>
                </c:pt>
                <c:pt idx="34" formatCode="General">
                  <c:v>75.743343710457026</c:v>
                </c:pt>
                <c:pt idx="35" formatCode="General">
                  <c:v>74.993756263526848</c:v>
                </c:pt>
                <c:pt idx="36" formatCode="General">
                  <c:v>73.33035648215953</c:v>
                </c:pt>
                <c:pt idx="37" formatCode="General">
                  <c:v>68.856170648231824</c:v>
                </c:pt>
                <c:pt idx="38" formatCode="General">
                  <c:v>66.01666657969848</c:v>
                </c:pt>
                <c:pt idx="39" formatCode="General">
                  <c:v>63.913786279352884</c:v>
                </c:pt>
                <c:pt idx="40" formatCode="General">
                  <c:v>55.26449271496972</c:v>
                </c:pt>
                <c:pt idx="41" formatCode="General">
                  <c:v>55.708017164052457</c:v>
                </c:pt>
                <c:pt idx="42" formatCode="General">
                  <c:v>55.721619806160646</c:v>
                </c:pt>
                <c:pt idx="43" formatCode="General">
                  <c:v>54.934287451475612</c:v>
                </c:pt>
                <c:pt idx="44" formatCode="General">
                  <c:v>54.555154487048512</c:v>
                </c:pt>
                <c:pt idx="45" formatCode="General">
                  <c:v>52.008706861937071</c:v>
                </c:pt>
                <c:pt idx="46" formatCode="General">
                  <c:v>50.808277708862491</c:v>
                </c:pt>
                <c:pt idx="47" formatCode="General">
                  <c:v>50.324713202411047</c:v>
                </c:pt>
                <c:pt idx="48" formatCode="General">
                  <c:v>49.241204221215973</c:v>
                </c:pt>
                <c:pt idx="49" formatCode="General">
                  <c:v>48.511415194953088</c:v>
                </c:pt>
                <c:pt idx="50" formatCode="General">
                  <c:v>48.000845829882458</c:v>
                </c:pt>
                <c:pt idx="51" formatCode="General">
                  <c:v>47.434390912651772</c:v>
                </c:pt>
                <c:pt idx="52" formatCode="General">
                  <c:v>46.916002860326266</c:v>
                </c:pt>
                <c:pt idx="53" formatCode="General">
                  <c:v>50.496963448620278</c:v>
                </c:pt>
                <c:pt idx="54" formatCode="General">
                  <c:v>49.688191510762437</c:v>
                </c:pt>
                <c:pt idx="55" formatCode="General">
                  <c:v>50.569117867305671</c:v>
                </c:pt>
                <c:pt idx="56" formatCode="General">
                  <c:v>48.4441766955742</c:v>
                </c:pt>
                <c:pt idx="57" formatCode="General">
                  <c:v>48.141343703902365</c:v>
                </c:pt>
                <c:pt idx="58" formatCode="General">
                  <c:v>45.760902331189726</c:v>
                </c:pt>
                <c:pt idx="59" formatCode="General">
                  <c:v>46.015179106119305</c:v>
                </c:pt>
                <c:pt idx="60" formatCode="General">
                  <c:v>46.055078683834054</c:v>
                </c:pt>
                <c:pt idx="61" formatCode="General">
                  <c:v>45.049332559489272</c:v>
                </c:pt>
                <c:pt idx="62" formatCode="General">
                  <c:v>44.643019761406059</c:v>
                </c:pt>
                <c:pt idx="63" formatCode="General">
                  <c:v>43.954093309367778</c:v>
                </c:pt>
                <c:pt idx="64" formatCode="General">
                  <c:v>45.912694496529497</c:v>
                </c:pt>
                <c:pt idx="65" formatCode="General">
                  <c:v>44.860150631526402</c:v>
                </c:pt>
                <c:pt idx="66" formatCode="General">
                  <c:v>44.071087062030792</c:v>
                </c:pt>
                <c:pt idx="67" formatCode="General">
                  <c:v>45.414238281054082</c:v>
                </c:pt>
                <c:pt idx="68" formatCode="General">
                  <c:v>47.53424790910065</c:v>
                </c:pt>
                <c:pt idx="69" formatCode="General">
                  <c:v>46.39088183699797</c:v>
                </c:pt>
                <c:pt idx="70" formatCode="General">
                  <c:v>50.610504957015458</c:v>
                </c:pt>
              </c:numCache>
            </c:numRef>
          </c:val>
          <c:smooth val="0"/>
          <c:extLst>
            <c:ext xmlns:c16="http://schemas.microsoft.com/office/drawing/2014/chart" uri="{C3380CC4-5D6E-409C-BE32-E72D297353CC}">
              <c16:uniqueId val="{00000000-8359-4545-8FA4-00EC133B87BC}"/>
            </c:ext>
          </c:extLst>
        </c:ser>
        <c:ser>
          <c:idx val="0"/>
          <c:order val="1"/>
          <c:tx>
            <c:strRef>
              <c:f>'Fig 16 data'!$D$5</c:f>
              <c:strCache>
                <c:ptCount val="1"/>
                <c:pt idx="0">
                  <c:v>Invalids / SLP (Single)</c:v>
                </c:pt>
              </c:strCache>
            </c:strRef>
          </c:tx>
          <c:spPr>
            <a:ln w="28575" cap="rnd">
              <a:noFill/>
              <a:round/>
            </a:ln>
            <a:effectLst/>
          </c:spPr>
          <c:marker>
            <c:symbol val="square"/>
            <c:size val="5"/>
            <c:spPr>
              <a:solidFill>
                <a:srgbClr val="A9A7A5"/>
              </a:solidFill>
              <a:ln w="9525">
                <a:noFill/>
              </a:ln>
              <a:effectLst/>
            </c:spPr>
          </c:marker>
          <c:cat>
            <c:numRef>
              <c:f>'Fig 16 data'!$A$6:$A$76</c:f>
              <c:numCache>
                <c:formatCode>General</c:formatCode>
                <c:ptCount val="71"/>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pt idx="14">
                  <c:v>1966</c:v>
                </c:pt>
                <c:pt idx="15">
                  <c:v>1967</c:v>
                </c:pt>
                <c:pt idx="16">
                  <c:v>1968</c:v>
                </c:pt>
                <c:pt idx="17">
                  <c:v>1969</c:v>
                </c:pt>
                <c:pt idx="18">
                  <c:v>1970</c:v>
                </c:pt>
                <c:pt idx="19">
                  <c:v>1971</c:v>
                </c:pt>
                <c:pt idx="20">
                  <c:v>1972</c:v>
                </c:pt>
                <c:pt idx="21">
                  <c:v>1973</c:v>
                </c:pt>
                <c:pt idx="22">
                  <c:v>1974</c:v>
                </c:pt>
                <c:pt idx="23">
                  <c:v>1975</c:v>
                </c:pt>
                <c:pt idx="24">
                  <c:v>1976</c:v>
                </c:pt>
                <c:pt idx="25">
                  <c:v>1977</c:v>
                </c:pt>
                <c:pt idx="26">
                  <c:v>1978</c:v>
                </c:pt>
                <c:pt idx="27">
                  <c:v>1979</c:v>
                </c:pt>
                <c:pt idx="28">
                  <c:v>1980</c:v>
                </c:pt>
                <c:pt idx="29">
                  <c:v>1981</c:v>
                </c:pt>
                <c:pt idx="30">
                  <c:v>1982</c:v>
                </c:pt>
                <c:pt idx="31">
                  <c:v>1983</c:v>
                </c:pt>
                <c:pt idx="32">
                  <c:v>1984</c:v>
                </c:pt>
                <c:pt idx="33">
                  <c:v>1985</c:v>
                </c:pt>
                <c:pt idx="34">
                  <c:v>1986</c:v>
                </c:pt>
                <c:pt idx="35">
                  <c:v>1987</c:v>
                </c:pt>
                <c:pt idx="36">
                  <c:v>1988</c:v>
                </c:pt>
                <c:pt idx="37">
                  <c:v>1989</c:v>
                </c:pt>
                <c:pt idx="38">
                  <c:v>1990</c:v>
                </c:pt>
                <c:pt idx="39">
                  <c:v>1991</c:v>
                </c:pt>
                <c:pt idx="40">
                  <c:v>1992</c:v>
                </c:pt>
                <c:pt idx="41">
                  <c:v>1993</c:v>
                </c:pt>
                <c:pt idx="42">
                  <c:v>1994</c:v>
                </c:pt>
                <c:pt idx="43">
                  <c:v>1995</c:v>
                </c:pt>
                <c:pt idx="44">
                  <c:v>1996</c:v>
                </c:pt>
                <c:pt idx="45">
                  <c:v>1997</c:v>
                </c:pt>
                <c:pt idx="46">
                  <c:v>1998</c:v>
                </c:pt>
                <c:pt idx="47">
                  <c:v>1999</c:v>
                </c:pt>
                <c:pt idx="48">
                  <c:v>2000</c:v>
                </c:pt>
                <c:pt idx="49">
                  <c:v>2001</c:v>
                </c:pt>
                <c:pt idx="50">
                  <c:v>2002</c:v>
                </c:pt>
                <c:pt idx="51">
                  <c:v>2003</c:v>
                </c:pt>
                <c:pt idx="52">
                  <c:v>2004</c:v>
                </c:pt>
                <c:pt idx="53">
                  <c:v>2005</c:v>
                </c:pt>
                <c:pt idx="54">
                  <c:v>2006</c:v>
                </c:pt>
                <c:pt idx="55">
                  <c:v>2007</c:v>
                </c:pt>
                <c:pt idx="56">
                  <c:v>2008</c:v>
                </c:pt>
                <c:pt idx="57">
                  <c:v>2009</c:v>
                </c:pt>
                <c:pt idx="58">
                  <c:v>2010</c:v>
                </c:pt>
                <c:pt idx="59">
                  <c:v>2011</c:v>
                </c:pt>
                <c:pt idx="60">
                  <c:v>2012</c:v>
                </c:pt>
                <c:pt idx="61">
                  <c:v>2013</c:v>
                </c:pt>
                <c:pt idx="62">
                  <c:v>2014</c:v>
                </c:pt>
                <c:pt idx="63">
                  <c:v>2015</c:v>
                </c:pt>
                <c:pt idx="64">
                  <c:v>2016</c:v>
                </c:pt>
                <c:pt idx="65">
                  <c:v>2017</c:v>
                </c:pt>
                <c:pt idx="66">
                  <c:v>2018</c:v>
                </c:pt>
                <c:pt idx="67">
                  <c:v>2019</c:v>
                </c:pt>
                <c:pt idx="68">
                  <c:v>2020</c:v>
                </c:pt>
                <c:pt idx="69">
                  <c:v>2021</c:v>
                </c:pt>
                <c:pt idx="70">
                  <c:v>2022</c:v>
                </c:pt>
              </c:numCache>
            </c:numRef>
          </c:cat>
          <c:val>
            <c:numRef>
              <c:f>'Fig 16 data'!$D$6:$D$76</c:f>
              <c:numCache>
                <c:formatCode>0</c:formatCode>
                <c:ptCount val="71"/>
                <c:pt idx="0">
                  <c:v>35.131366989292268</c:v>
                </c:pt>
                <c:pt idx="1">
                  <c:v>33.654786174398019</c:v>
                </c:pt>
                <c:pt idx="2">
                  <c:v>35.955735028011183</c:v>
                </c:pt>
                <c:pt idx="3">
                  <c:v>35.361360110790145</c:v>
                </c:pt>
                <c:pt idx="4">
                  <c:v>36.134004581716717</c:v>
                </c:pt>
                <c:pt idx="5">
                  <c:v>36.555798742551708</c:v>
                </c:pt>
                <c:pt idx="6">
                  <c:v>35.947206266658249</c:v>
                </c:pt>
                <c:pt idx="7">
                  <c:v>39.94406729464329</c:v>
                </c:pt>
                <c:pt idx="8">
                  <c:v>39.893287587031921</c:v>
                </c:pt>
                <c:pt idx="9">
                  <c:v>37.759662738423657</c:v>
                </c:pt>
                <c:pt idx="10">
                  <c:v>37.226648673359577</c:v>
                </c:pt>
                <c:pt idx="11">
                  <c:v>36.625460554636248</c:v>
                </c:pt>
                <c:pt idx="12">
                  <c:v>36.60769798824996</c:v>
                </c:pt>
                <c:pt idx="13">
                  <c:v>36.042815961784385</c:v>
                </c:pt>
                <c:pt idx="14">
                  <c:v>35.039442557603266</c:v>
                </c:pt>
                <c:pt idx="15">
                  <c:v>36.635022834421555</c:v>
                </c:pt>
                <c:pt idx="16">
                  <c:v>35.027713093795171</c:v>
                </c:pt>
                <c:pt idx="17">
                  <c:v>34.477716719781398</c:v>
                </c:pt>
                <c:pt idx="18">
                  <c:v>34.879233196096884</c:v>
                </c:pt>
                <c:pt idx="19">
                  <c:v>33.262306934388526</c:v>
                </c:pt>
                <c:pt idx="20">
                  <c:v>34.483910362693898</c:v>
                </c:pt>
                <c:pt idx="21">
                  <c:v>38.179263796084506</c:v>
                </c:pt>
                <c:pt idx="22">
                  <c:v>39.851153034265501</c:v>
                </c:pt>
                <c:pt idx="23">
                  <c:v>39.857996364779517</c:v>
                </c:pt>
                <c:pt idx="24">
                  <c:v>41.53234622628807</c:v>
                </c:pt>
                <c:pt idx="25">
                  <c:v>42.245265107650589</c:v>
                </c:pt>
                <c:pt idx="26">
                  <c:v>44.020748904435209</c:v>
                </c:pt>
                <c:pt idx="27">
                  <c:v>41.605069609191624</c:v>
                </c:pt>
                <c:pt idx="28">
                  <c:v>41.871236754236001</c:v>
                </c:pt>
                <c:pt idx="29">
                  <c:v>40.680799731220503</c:v>
                </c:pt>
                <c:pt idx="30">
                  <c:v>41.338633122267787</c:v>
                </c:pt>
                <c:pt idx="31">
                  <c:v>43.614182310561546</c:v>
                </c:pt>
                <c:pt idx="32">
                  <c:v>43.023530001675297</c:v>
                </c:pt>
                <c:pt idx="33" formatCode="General">
                  <c:v>44.708553305905966</c:v>
                </c:pt>
                <c:pt idx="34" formatCode="General">
                  <c:v>45.443636284355875</c:v>
                </c:pt>
                <c:pt idx="35" formatCode="General">
                  <c:v>44.588309481070631</c:v>
                </c:pt>
                <c:pt idx="36" formatCode="General">
                  <c:v>43.99460036975816</c:v>
                </c:pt>
                <c:pt idx="37" formatCode="General">
                  <c:v>41.581616687107946</c:v>
                </c:pt>
                <c:pt idx="38" formatCode="General">
                  <c:v>40.468897574109924</c:v>
                </c:pt>
                <c:pt idx="39" formatCode="General">
                  <c:v>40.6469035105738</c:v>
                </c:pt>
                <c:pt idx="40" formatCode="General">
                  <c:v>39.341975992326539</c:v>
                </c:pt>
                <c:pt idx="41" formatCode="General">
                  <c:v>39.729447986617856</c:v>
                </c:pt>
                <c:pt idx="42" formatCode="General">
                  <c:v>39.833029459744751</c:v>
                </c:pt>
                <c:pt idx="43" formatCode="General">
                  <c:v>39.36906599317151</c:v>
                </c:pt>
                <c:pt idx="44" formatCode="General">
                  <c:v>39.28806556334991</c:v>
                </c:pt>
                <c:pt idx="45" formatCode="General">
                  <c:v>37.640271349774942</c:v>
                </c:pt>
                <c:pt idx="46" formatCode="General">
                  <c:v>36.263216964971349</c:v>
                </c:pt>
                <c:pt idx="47" formatCode="General">
                  <c:v>35.942057165078751</c:v>
                </c:pt>
                <c:pt idx="48" formatCode="General">
                  <c:v>35.200166726663007</c:v>
                </c:pt>
                <c:pt idx="49" formatCode="General">
                  <c:v>34.919831528714226</c:v>
                </c:pt>
                <c:pt idx="50" formatCode="General">
                  <c:v>34.661403725175767</c:v>
                </c:pt>
                <c:pt idx="51" formatCode="General">
                  <c:v>34.409645940836874</c:v>
                </c:pt>
                <c:pt idx="52" formatCode="General">
                  <c:v>34.121031713036096</c:v>
                </c:pt>
                <c:pt idx="53" formatCode="General">
                  <c:v>33.94493934951754</c:v>
                </c:pt>
                <c:pt idx="54" formatCode="General">
                  <c:v>33.638178357550714</c:v>
                </c:pt>
                <c:pt idx="55" formatCode="General">
                  <c:v>33.413209525235885</c:v>
                </c:pt>
                <c:pt idx="56" formatCode="General">
                  <c:v>32.249884416548745</c:v>
                </c:pt>
                <c:pt idx="57" formatCode="General">
                  <c:v>31.912297170443875</c:v>
                </c:pt>
                <c:pt idx="58" formatCode="General">
                  <c:v>30.475030144694536</c:v>
                </c:pt>
                <c:pt idx="59" formatCode="General">
                  <c:v>30.765188272246185</c:v>
                </c:pt>
                <c:pt idx="60" formatCode="General">
                  <c:v>30.542441583214121</c:v>
                </c:pt>
                <c:pt idx="61" formatCode="General">
                  <c:v>29.918746372605924</c:v>
                </c:pt>
                <c:pt idx="62" formatCode="General">
                  <c:v>29.745697113195522</c:v>
                </c:pt>
                <c:pt idx="63" formatCode="General">
                  <c:v>29.321335670347082</c:v>
                </c:pt>
                <c:pt idx="64" formatCode="General">
                  <c:v>28.799192955908637</c:v>
                </c:pt>
                <c:pt idx="65" formatCode="General">
                  <c:v>28.207824766032484</c:v>
                </c:pt>
                <c:pt idx="66" formatCode="General">
                  <c:v>27.793554249837356</c:v>
                </c:pt>
                <c:pt idx="67" formatCode="General">
                  <c:v>27.455386251241357</c:v>
                </c:pt>
                <c:pt idx="68" formatCode="General">
                  <c:v>29.90448557547197</c:v>
                </c:pt>
                <c:pt idx="69" formatCode="General">
                  <c:v>29.38992584067346</c:v>
                </c:pt>
                <c:pt idx="70" formatCode="General">
                  <c:v>31.949166117864831</c:v>
                </c:pt>
              </c:numCache>
            </c:numRef>
          </c:val>
          <c:smooth val="0"/>
          <c:extLst>
            <c:ext xmlns:c16="http://schemas.microsoft.com/office/drawing/2014/chart" uri="{C3380CC4-5D6E-409C-BE32-E72D297353CC}">
              <c16:uniqueId val="{00000003-8359-4545-8FA4-00EC133B87BC}"/>
            </c:ext>
          </c:extLst>
        </c:ser>
        <c:ser>
          <c:idx val="6"/>
          <c:order val="2"/>
          <c:tx>
            <c:strRef>
              <c:f>'Fig 16 data'!$H$5</c:f>
              <c:strCache>
                <c:ptCount val="1"/>
                <c:pt idx="0">
                  <c:v>UB / JS (Single)</c:v>
                </c:pt>
              </c:strCache>
            </c:strRef>
          </c:tx>
          <c:spPr>
            <a:ln w="28575" cap="rnd">
              <a:solidFill>
                <a:srgbClr val="0083AC"/>
              </a:solidFill>
              <a:round/>
            </a:ln>
            <a:effectLst/>
          </c:spPr>
          <c:marker>
            <c:symbol val="none"/>
          </c:marker>
          <c:cat>
            <c:numRef>
              <c:f>'Fig 16 data'!$A$6:$A$76</c:f>
              <c:numCache>
                <c:formatCode>General</c:formatCode>
                <c:ptCount val="71"/>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pt idx="14">
                  <c:v>1966</c:v>
                </c:pt>
                <c:pt idx="15">
                  <c:v>1967</c:v>
                </c:pt>
                <c:pt idx="16">
                  <c:v>1968</c:v>
                </c:pt>
                <c:pt idx="17">
                  <c:v>1969</c:v>
                </c:pt>
                <c:pt idx="18">
                  <c:v>1970</c:v>
                </c:pt>
                <c:pt idx="19">
                  <c:v>1971</c:v>
                </c:pt>
                <c:pt idx="20">
                  <c:v>1972</c:v>
                </c:pt>
                <c:pt idx="21">
                  <c:v>1973</c:v>
                </c:pt>
                <c:pt idx="22">
                  <c:v>1974</c:v>
                </c:pt>
                <c:pt idx="23">
                  <c:v>1975</c:v>
                </c:pt>
                <c:pt idx="24">
                  <c:v>1976</c:v>
                </c:pt>
                <c:pt idx="25">
                  <c:v>1977</c:v>
                </c:pt>
                <c:pt idx="26">
                  <c:v>1978</c:v>
                </c:pt>
                <c:pt idx="27">
                  <c:v>1979</c:v>
                </c:pt>
                <c:pt idx="28">
                  <c:v>1980</c:v>
                </c:pt>
                <c:pt idx="29">
                  <c:v>1981</c:v>
                </c:pt>
                <c:pt idx="30">
                  <c:v>1982</c:v>
                </c:pt>
                <c:pt idx="31">
                  <c:v>1983</c:v>
                </c:pt>
                <c:pt idx="32">
                  <c:v>1984</c:v>
                </c:pt>
                <c:pt idx="33">
                  <c:v>1985</c:v>
                </c:pt>
                <c:pt idx="34">
                  <c:v>1986</c:v>
                </c:pt>
                <c:pt idx="35">
                  <c:v>1987</c:v>
                </c:pt>
                <c:pt idx="36">
                  <c:v>1988</c:v>
                </c:pt>
                <c:pt idx="37">
                  <c:v>1989</c:v>
                </c:pt>
                <c:pt idx="38">
                  <c:v>1990</c:v>
                </c:pt>
                <c:pt idx="39">
                  <c:v>1991</c:v>
                </c:pt>
                <c:pt idx="40">
                  <c:v>1992</c:v>
                </c:pt>
                <c:pt idx="41">
                  <c:v>1993</c:v>
                </c:pt>
                <c:pt idx="42">
                  <c:v>1994</c:v>
                </c:pt>
                <c:pt idx="43">
                  <c:v>1995</c:v>
                </c:pt>
                <c:pt idx="44">
                  <c:v>1996</c:v>
                </c:pt>
                <c:pt idx="45">
                  <c:v>1997</c:v>
                </c:pt>
                <c:pt idx="46">
                  <c:v>1998</c:v>
                </c:pt>
                <c:pt idx="47">
                  <c:v>1999</c:v>
                </c:pt>
                <c:pt idx="48">
                  <c:v>2000</c:v>
                </c:pt>
                <c:pt idx="49">
                  <c:v>2001</c:v>
                </c:pt>
                <c:pt idx="50">
                  <c:v>2002</c:v>
                </c:pt>
                <c:pt idx="51">
                  <c:v>2003</c:v>
                </c:pt>
                <c:pt idx="52">
                  <c:v>2004</c:v>
                </c:pt>
                <c:pt idx="53">
                  <c:v>2005</c:v>
                </c:pt>
                <c:pt idx="54">
                  <c:v>2006</c:v>
                </c:pt>
                <c:pt idx="55">
                  <c:v>2007</c:v>
                </c:pt>
                <c:pt idx="56">
                  <c:v>2008</c:v>
                </c:pt>
                <c:pt idx="57">
                  <c:v>2009</c:v>
                </c:pt>
                <c:pt idx="58">
                  <c:v>2010</c:v>
                </c:pt>
                <c:pt idx="59">
                  <c:v>2011</c:v>
                </c:pt>
                <c:pt idx="60">
                  <c:v>2012</c:v>
                </c:pt>
                <c:pt idx="61">
                  <c:v>2013</c:v>
                </c:pt>
                <c:pt idx="62">
                  <c:v>2014</c:v>
                </c:pt>
                <c:pt idx="63">
                  <c:v>2015</c:v>
                </c:pt>
                <c:pt idx="64">
                  <c:v>2016</c:v>
                </c:pt>
                <c:pt idx="65">
                  <c:v>2017</c:v>
                </c:pt>
                <c:pt idx="66">
                  <c:v>2018</c:v>
                </c:pt>
                <c:pt idx="67">
                  <c:v>2019</c:v>
                </c:pt>
                <c:pt idx="68">
                  <c:v>2020</c:v>
                </c:pt>
                <c:pt idx="69">
                  <c:v>2021</c:v>
                </c:pt>
                <c:pt idx="70">
                  <c:v>2022</c:v>
                </c:pt>
              </c:numCache>
            </c:numRef>
          </c:cat>
          <c:val>
            <c:numRef>
              <c:f>'Fig 16 data'!$H$6:$H$76</c:f>
              <c:numCache>
                <c:formatCode>0.0</c:formatCode>
                <c:ptCount val="71"/>
                <c:pt idx="0">
                  <c:v>35.131366989292268</c:v>
                </c:pt>
                <c:pt idx="1">
                  <c:v>33.654786174398019</c:v>
                </c:pt>
                <c:pt idx="2" formatCode="General">
                  <c:v>35.955735028011183</c:v>
                </c:pt>
                <c:pt idx="3">
                  <c:v>35.361360110790145</c:v>
                </c:pt>
                <c:pt idx="4" formatCode="General">
                  <c:v>36.134004581716717</c:v>
                </c:pt>
                <c:pt idx="5" formatCode="General">
                  <c:v>36.555798742551708</c:v>
                </c:pt>
                <c:pt idx="6" formatCode="0">
                  <c:v>35.947206266658249</c:v>
                </c:pt>
                <c:pt idx="7" formatCode="General">
                  <c:v>39.94406729464329</c:v>
                </c:pt>
                <c:pt idx="8" formatCode="0">
                  <c:v>39.893287587031921</c:v>
                </c:pt>
                <c:pt idx="9" formatCode="0">
                  <c:v>37.759662738423657</c:v>
                </c:pt>
                <c:pt idx="10" formatCode="0">
                  <c:v>37.226648673359577</c:v>
                </c:pt>
                <c:pt idx="11" formatCode="General">
                  <c:v>36.625460554636248</c:v>
                </c:pt>
                <c:pt idx="12">
                  <c:v>36.60769798824996</c:v>
                </c:pt>
                <c:pt idx="13" formatCode="General">
                  <c:v>36.042815961784385</c:v>
                </c:pt>
                <c:pt idx="14" formatCode="0">
                  <c:v>35.039442557603266</c:v>
                </c:pt>
                <c:pt idx="15" formatCode="0">
                  <c:v>36.635022834421555</c:v>
                </c:pt>
                <c:pt idx="16">
                  <c:v>35.027713093795171</c:v>
                </c:pt>
                <c:pt idx="17">
                  <c:v>34.477716719781398</c:v>
                </c:pt>
                <c:pt idx="18" formatCode="0">
                  <c:v>34.879233196096884</c:v>
                </c:pt>
                <c:pt idx="19">
                  <c:v>33.262306934388526</c:v>
                </c:pt>
                <c:pt idx="20" formatCode="0">
                  <c:v>34.483910362693898</c:v>
                </c:pt>
                <c:pt idx="21" formatCode="0">
                  <c:v>38.179263796084506</c:v>
                </c:pt>
                <c:pt idx="22" formatCode="General">
                  <c:v>39.851153034265501</c:v>
                </c:pt>
                <c:pt idx="23" formatCode="General">
                  <c:v>39.857996364779517</c:v>
                </c:pt>
                <c:pt idx="24" formatCode="General">
                  <c:v>41.53234622628807</c:v>
                </c:pt>
                <c:pt idx="25" formatCode="General">
                  <c:v>42.245265107650589</c:v>
                </c:pt>
                <c:pt idx="26" formatCode="General">
                  <c:v>44.020748904435209</c:v>
                </c:pt>
                <c:pt idx="27" formatCode="General">
                  <c:v>41.605069609191624</c:v>
                </c:pt>
                <c:pt idx="28" formatCode="General">
                  <c:v>35.799907424871783</c:v>
                </c:pt>
                <c:pt idx="29" formatCode="General">
                  <c:v>34.782083770193523</c:v>
                </c:pt>
                <c:pt idx="30" formatCode="General">
                  <c:v>35.344531319538966</c:v>
                </c:pt>
                <c:pt idx="31" formatCode="General">
                  <c:v>37.368726497068693</c:v>
                </c:pt>
                <c:pt idx="32" formatCode="General">
                  <c:v>36.859119377668542</c:v>
                </c:pt>
                <c:pt idx="33" formatCode="General">
                  <c:v>39.620503160092582</c:v>
                </c:pt>
                <c:pt idx="34" formatCode="General">
                  <c:v>40.265313192761731</c:v>
                </c:pt>
                <c:pt idx="35" formatCode="General">
                  <c:v>39.451611125939664</c:v>
                </c:pt>
                <c:pt idx="36" formatCode="General">
                  <c:v>38.923627952052975</c:v>
                </c:pt>
                <c:pt idx="37" formatCode="General">
                  <c:v>36.788805574374223</c:v>
                </c:pt>
                <c:pt idx="38" formatCode="General">
                  <c:v>35.806534092391502</c:v>
                </c:pt>
                <c:pt idx="39" formatCode="General">
                  <c:v>35.964969413367932</c:v>
                </c:pt>
                <c:pt idx="40" formatCode="General">
                  <c:v>31.474065718993636</c:v>
                </c:pt>
                <c:pt idx="41" formatCode="General">
                  <c:v>31.785012970011397</c:v>
                </c:pt>
                <c:pt idx="42" formatCode="General">
                  <c:v>31.868342769407931</c:v>
                </c:pt>
                <c:pt idx="43" formatCode="General">
                  <c:v>31.497591319395728</c:v>
                </c:pt>
                <c:pt idx="44" formatCode="General">
                  <c:v>31.433176689595676</c:v>
                </c:pt>
                <c:pt idx="45" formatCode="General">
                  <c:v>30.114753059024917</c:v>
                </c:pt>
                <c:pt idx="46" formatCode="General">
                  <c:v>29.011361175103865</c:v>
                </c:pt>
                <c:pt idx="47" formatCode="General">
                  <c:v>28.755590122496596</c:v>
                </c:pt>
                <c:pt idx="48" formatCode="General">
                  <c:v>28.161649078266805</c:v>
                </c:pt>
                <c:pt idx="49" formatCode="General">
                  <c:v>27.938757433885868</c:v>
                </c:pt>
                <c:pt idx="50" formatCode="General">
                  <c:v>27.730885125729088</c:v>
                </c:pt>
                <c:pt idx="51" formatCode="General">
                  <c:v>27.529419778947194</c:v>
                </c:pt>
                <c:pt idx="52" formatCode="General">
                  <c:v>27.29948613905842</c:v>
                </c:pt>
                <c:pt idx="53" formatCode="General">
                  <c:v>27.158206743238242</c:v>
                </c:pt>
                <c:pt idx="54" formatCode="General">
                  <c:v>26.913018584714422</c:v>
                </c:pt>
                <c:pt idx="55" formatCode="General">
                  <c:v>26.732065298786878</c:v>
                </c:pt>
                <c:pt idx="56" formatCode="General">
                  <c:v>25.802429353993581</c:v>
                </c:pt>
                <c:pt idx="57" formatCode="General">
                  <c:v>25.531715166957216</c:v>
                </c:pt>
                <c:pt idx="58" formatCode="General">
                  <c:v>24.38203376205788</c:v>
                </c:pt>
                <c:pt idx="59" formatCode="General">
                  <c:v>24.614106058198796</c:v>
                </c:pt>
                <c:pt idx="60" formatCode="General">
                  <c:v>24.434907010014314</c:v>
                </c:pt>
                <c:pt idx="61" formatCode="General">
                  <c:v>23.936157864190371</c:v>
                </c:pt>
                <c:pt idx="62" formatCode="General">
                  <c:v>23.797923686367362</c:v>
                </c:pt>
                <c:pt idx="63" formatCode="General">
                  <c:v>23.459078070400675</c:v>
                </c:pt>
                <c:pt idx="64" formatCode="General">
                  <c:v>23.041328113863393</c:v>
                </c:pt>
                <c:pt idx="65" formatCode="General">
                  <c:v>22.568171919649021</c:v>
                </c:pt>
                <c:pt idx="66" formatCode="General">
                  <c:v>22.236908683484959</c:v>
                </c:pt>
                <c:pt idx="67" formatCode="General">
                  <c:v>21.966315240397638</c:v>
                </c:pt>
                <c:pt idx="68" formatCode="General">
                  <c:v>24.413136397713888</c:v>
                </c:pt>
                <c:pt idx="69" formatCode="General">
                  <c:v>23.992723290112394</c:v>
                </c:pt>
                <c:pt idx="70" formatCode="General">
                  <c:v>28.033390883363293</c:v>
                </c:pt>
              </c:numCache>
            </c:numRef>
          </c:val>
          <c:smooth val="0"/>
          <c:extLst>
            <c:ext xmlns:c16="http://schemas.microsoft.com/office/drawing/2014/chart" uri="{C3380CC4-5D6E-409C-BE32-E72D297353CC}">
              <c16:uniqueId val="{00000007-8359-4545-8FA4-00EC133B87BC}"/>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40185017759399499"/>
              <c:y val="0.8793705509189020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tickLblSkip val="7"/>
        <c:noMultiLvlLbl val="0"/>
      </c:catAx>
      <c:valAx>
        <c:axId val="724603664"/>
        <c:scaling>
          <c:orientation val="minMax"/>
          <c:max val="10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20"/>
      </c:valAx>
      <c:spPr>
        <a:noFill/>
        <a:ln>
          <a:noFill/>
        </a:ln>
        <a:effectLst/>
      </c:spPr>
    </c:plotArea>
    <c:legend>
      <c:legendPos val="r"/>
      <c:layout>
        <c:manualLayout>
          <c:xMode val="edge"/>
          <c:yMode val="edge"/>
          <c:x val="0.76261142698086348"/>
          <c:y val="0.39673215467673612"/>
          <c:w val="0.22918981533535662"/>
          <c:h val="0.3282074793726296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4292391829873388"/>
          <c:w val="0.92744009929243898"/>
          <c:h val="0.6685807383543122"/>
        </c:manualLayout>
      </c:layout>
      <c:barChart>
        <c:barDir val="col"/>
        <c:grouping val="clustered"/>
        <c:varyColors val="0"/>
        <c:ser>
          <c:idx val="1"/>
          <c:order val="0"/>
          <c:tx>
            <c:strRef>
              <c:f>'Fig 19 data'!$C$6</c:f>
              <c:strCache>
                <c:ptCount val="1"/>
                <c:pt idx="0">
                  <c:v>Low liquid assets</c:v>
                </c:pt>
              </c:strCache>
            </c:strRef>
          </c:tx>
          <c:spPr>
            <a:solidFill>
              <a:srgbClr val="0083AC"/>
            </a:solidFill>
            <a:ln>
              <a:noFill/>
            </a:ln>
            <a:effectLst/>
          </c:spPr>
          <c:invertIfNegative val="0"/>
          <c:cat>
            <c:strRef>
              <c:f>'Fig 19 data'!$B$7:$B$9</c:f>
              <c:strCache>
                <c:ptCount val="3"/>
                <c:pt idx="0">
                  <c:v>Q1</c:v>
                </c:pt>
                <c:pt idx="1">
                  <c:v>Q2</c:v>
                </c:pt>
                <c:pt idx="2">
                  <c:v>Q3</c:v>
                </c:pt>
              </c:strCache>
            </c:strRef>
          </c:cat>
          <c:val>
            <c:numRef>
              <c:f>'Fig 19 data'!$C$7:$C$9</c:f>
              <c:numCache>
                <c:formatCode>0.0</c:formatCode>
                <c:ptCount val="3"/>
                <c:pt idx="0">
                  <c:v>47</c:v>
                </c:pt>
                <c:pt idx="1">
                  <c:v>19</c:v>
                </c:pt>
                <c:pt idx="2">
                  <c:v>9</c:v>
                </c:pt>
              </c:numCache>
            </c:numRef>
          </c:val>
          <c:extLst>
            <c:ext xmlns:c16="http://schemas.microsoft.com/office/drawing/2014/chart" uri="{C3380CC4-5D6E-409C-BE32-E72D297353CC}">
              <c16:uniqueId val="{00000006-8886-4E90-9E4E-D731EEB955A6}"/>
            </c:ext>
          </c:extLst>
        </c:ser>
        <c:ser>
          <c:idx val="2"/>
          <c:order val="1"/>
          <c:tx>
            <c:strRef>
              <c:f>'Fig 19 data'!$D$6</c:f>
              <c:strCache>
                <c:ptCount val="1"/>
                <c:pt idx="0">
                  <c:v>Medium liquid assets</c:v>
                </c:pt>
              </c:strCache>
            </c:strRef>
          </c:tx>
          <c:spPr>
            <a:solidFill>
              <a:srgbClr val="67A854"/>
            </a:solidFill>
            <a:ln>
              <a:noFill/>
            </a:ln>
            <a:effectLst/>
          </c:spPr>
          <c:invertIfNegative val="0"/>
          <c:cat>
            <c:strRef>
              <c:f>'Fig 19 data'!$B$7:$B$9</c:f>
              <c:strCache>
                <c:ptCount val="3"/>
                <c:pt idx="0">
                  <c:v>Q1</c:v>
                </c:pt>
                <c:pt idx="1">
                  <c:v>Q2</c:v>
                </c:pt>
                <c:pt idx="2">
                  <c:v>Q3</c:v>
                </c:pt>
              </c:strCache>
            </c:strRef>
          </c:cat>
          <c:val>
            <c:numRef>
              <c:f>'Fig 19 data'!$D$7:$D$9</c:f>
              <c:numCache>
                <c:formatCode>0.0</c:formatCode>
                <c:ptCount val="3"/>
                <c:pt idx="0">
                  <c:v>18</c:v>
                </c:pt>
                <c:pt idx="1">
                  <c:v>11</c:v>
                </c:pt>
                <c:pt idx="2">
                  <c:v>1</c:v>
                </c:pt>
              </c:numCache>
            </c:numRef>
          </c:val>
          <c:extLst>
            <c:ext xmlns:c16="http://schemas.microsoft.com/office/drawing/2014/chart" uri="{C3380CC4-5D6E-409C-BE32-E72D297353CC}">
              <c16:uniqueId val="{00000007-8886-4E90-9E4E-D731EEB955A6}"/>
            </c:ext>
          </c:extLst>
        </c:ser>
        <c:ser>
          <c:idx val="3"/>
          <c:order val="2"/>
          <c:tx>
            <c:strRef>
              <c:f>'Fig 19 data'!$E$6</c:f>
              <c:strCache>
                <c:ptCount val="1"/>
                <c:pt idx="0">
                  <c:v>High liquid assets</c:v>
                </c:pt>
              </c:strCache>
            </c:strRef>
          </c:tx>
          <c:spPr>
            <a:solidFill>
              <a:srgbClr val="3E403A"/>
            </a:solidFill>
            <a:ln>
              <a:noFill/>
            </a:ln>
            <a:effectLst/>
          </c:spPr>
          <c:invertIfNegative val="0"/>
          <c:cat>
            <c:strRef>
              <c:f>'Fig 19 data'!$B$7:$B$9</c:f>
              <c:strCache>
                <c:ptCount val="3"/>
                <c:pt idx="0">
                  <c:v>Q1</c:v>
                </c:pt>
                <c:pt idx="1">
                  <c:v>Q2</c:v>
                </c:pt>
                <c:pt idx="2">
                  <c:v>Q3</c:v>
                </c:pt>
              </c:strCache>
            </c:strRef>
          </c:cat>
          <c:val>
            <c:numRef>
              <c:f>'Fig 19 data'!$E$7:$E$9</c:f>
              <c:numCache>
                <c:formatCode>0.0</c:formatCode>
                <c:ptCount val="3"/>
                <c:pt idx="0">
                  <c:v>7</c:v>
                </c:pt>
                <c:pt idx="1">
                  <c:v>4</c:v>
                </c:pt>
                <c:pt idx="2">
                  <c:v>2</c:v>
                </c:pt>
              </c:numCache>
            </c:numRef>
          </c:val>
          <c:extLst>
            <c:ext xmlns:c16="http://schemas.microsoft.com/office/drawing/2014/chart" uri="{C3380CC4-5D6E-409C-BE32-E72D297353CC}">
              <c16:uniqueId val="{00000008-8886-4E90-9E4E-D731EEB955A6}"/>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Household income quintile</a:t>
                </a:r>
              </a:p>
            </c:rich>
          </c:tx>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Number of households (thousands)</a:t>
            </a:r>
            <a:endParaRPr lang="en-NZ" sz="1800" b="1" baseline="0">
              <a:solidFill>
                <a:schemeClr val="tx1"/>
              </a:solidFill>
              <a:latin typeface="Arial" panose="020B0604020202020204" pitchFamily="34" charset="0"/>
              <a:cs typeface="Arial" panose="020B0604020202020204" pitchFamily="34" charset="0"/>
            </a:endParaRPr>
          </a:p>
        </c:rich>
      </c:tx>
      <c:layout>
        <c:manualLayout>
          <c:xMode val="edge"/>
          <c:yMode val="edge"/>
          <c:x val="1.3169230769230761E-2"/>
          <c:y val="1.04821802935010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 20 data'!$B$6</c:f>
              <c:strCache>
                <c:ptCount val="1"/>
                <c:pt idx="0">
                  <c:v>Non-owner, not in MH</c:v>
                </c:pt>
              </c:strCache>
            </c:strRef>
          </c:tx>
          <c:spPr>
            <a:solidFill>
              <a:schemeClr val="accent1"/>
            </a:solidFill>
            <a:ln>
              <a:noFill/>
            </a:ln>
            <a:effectLst/>
          </c:spPr>
          <c:invertIfNegative val="0"/>
          <c:cat>
            <c:numRef>
              <c:f>'Fig 20 data'!$A$7:$A$26</c:f>
              <c:numCache>
                <c:formatCode>_(* #,##0_);_(* \(#,##0\);_(* "-"??_);_(@_)</c:formatCode>
                <c:ptCount val="2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numCache>
            </c:numRef>
          </c:cat>
          <c:val>
            <c:numRef>
              <c:f>'Fig 20 data'!$B$7:$B$26</c:f>
              <c:numCache>
                <c:formatCode>#,##0</c:formatCode>
                <c:ptCount val="20"/>
                <c:pt idx="0">
                  <c:v>34000</c:v>
                </c:pt>
                <c:pt idx="1">
                  <c:v>43000</c:v>
                </c:pt>
                <c:pt idx="2">
                  <c:v>54000</c:v>
                </c:pt>
                <c:pt idx="3">
                  <c:v>57000</c:v>
                </c:pt>
                <c:pt idx="4">
                  <c:v>60000</c:v>
                </c:pt>
                <c:pt idx="5">
                  <c:v>57000</c:v>
                </c:pt>
                <c:pt idx="6">
                  <c:v>61000</c:v>
                </c:pt>
                <c:pt idx="7">
                  <c:v>43000</c:v>
                </c:pt>
                <c:pt idx="8">
                  <c:v>31000</c:v>
                </c:pt>
                <c:pt idx="9">
                  <c:v>19000</c:v>
                </c:pt>
                <c:pt idx="10">
                  <c:v>12000</c:v>
                </c:pt>
                <c:pt idx="11">
                  <c:v>8000</c:v>
                </c:pt>
                <c:pt idx="12">
                  <c:v>7000</c:v>
                </c:pt>
                <c:pt idx="13">
                  <c:v>6000</c:v>
                </c:pt>
                <c:pt idx="14">
                  <c:v>5000</c:v>
                </c:pt>
                <c:pt idx="15">
                  <c:v>6000</c:v>
                </c:pt>
                <c:pt idx="16">
                  <c:v>4000</c:v>
                </c:pt>
                <c:pt idx="17">
                  <c:v>3000</c:v>
                </c:pt>
                <c:pt idx="18">
                  <c:v>5000</c:v>
                </c:pt>
                <c:pt idx="19">
                  <c:v>6000</c:v>
                </c:pt>
              </c:numCache>
            </c:numRef>
          </c:val>
          <c:extLst>
            <c:ext xmlns:c16="http://schemas.microsoft.com/office/drawing/2014/chart" uri="{C3380CC4-5D6E-409C-BE32-E72D297353CC}">
              <c16:uniqueId val="{00000000-02EC-4C68-B2A3-44099D82CBF8}"/>
            </c:ext>
          </c:extLst>
        </c:ser>
        <c:ser>
          <c:idx val="1"/>
          <c:order val="1"/>
          <c:tx>
            <c:strRef>
              <c:f>'Fig 20 data'!$C$6</c:f>
              <c:strCache>
                <c:ptCount val="1"/>
                <c:pt idx="0">
                  <c:v>Non-owner, in MH</c:v>
                </c:pt>
              </c:strCache>
            </c:strRef>
          </c:tx>
          <c:spPr>
            <a:solidFill>
              <a:schemeClr val="accent2"/>
            </a:solidFill>
            <a:ln>
              <a:noFill/>
            </a:ln>
            <a:effectLst/>
          </c:spPr>
          <c:invertIfNegative val="0"/>
          <c:cat>
            <c:numRef>
              <c:f>'Fig 20 data'!$A$7:$A$26</c:f>
              <c:numCache>
                <c:formatCode>_(* #,##0_);_(* \(#,##0\);_(* "-"??_);_(@_)</c:formatCode>
                <c:ptCount val="2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numCache>
            </c:numRef>
          </c:cat>
          <c:val>
            <c:numRef>
              <c:f>'Fig 20 data'!$C$7:$C$26</c:f>
              <c:numCache>
                <c:formatCode>#,##0</c:formatCode>
                <c:ptCount val="20"/>
                <c:pt idx="0">
                  <c:v>15000</c:v>
                </c:pt>
                <c:pt idx="1">
                  <c:v>27000</c:v>
                </c:pt>
                <c:pt idx="2">
                  <c:v>21000</c:v>
                </c:pt>
                <c:pt idx="3">
                  <c:v>11000</c:v>
                </c:pt>
                <c:pt idx="4">
                  <c:v>13000</c:v>
                </c:pt>
                <c:pt idx="5">
                  <c:v>6000</c:v>
                </c:pt>
                <c:pt idx="6">
                  <c:v>4000</c:v>
                </c:pt>
              </c:numCache>
            </c:numRef>
          </c:val>
          <c:extLst>
            <c:ext xmlns:c16="http://schemas.microsoft.com/office/drawing/2014/chart" uri="{C3380CC4-5D6E-409C-BE32-E72D297353CC}">
              <c16:uniqueId val="{00000001-02EC-4C68-B2A3-44099D82CBF8}"/>
            </c:ext>
          </c:extLst>
        </c:ser>
        <c:dLbls>
          <c:showLegendKey val="0"/>
          <c:showVal val="0"/>
          <c:showCatName val="0"/>
          <c:showSerName val="0"/>
          <c:showPercent val="0"/>
          <c:showBubbleSize val="0"/>
        </c:dLbls>
        <c:gapWidth val="150"/>
        <c:overlap val="100"/>
        <c:axId val="783113496"/>
        <c:axId val="783112184"/>
      </c:barChart>
      <c:catAx>
        <c:axId val="783113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Wealth quantile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83112184"/>
        <c:crosses val="autoZero"/>
        <c:auto val="1"/>
        <c:lblAlgn val="ctr"/>
        <c:lblOffset val="100"/>
        <c:noMultiLvlLbl val="0"/>
      </c:catAx>
      <c:valAx>
        <c:axId val="783112184"/>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83113496"/>
        <c:crosses val="autoZero"/>
        <c:crossBetween val="between"/>
        <c:majorUnit val="2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Number of households (thousands)</a:t>
            </a:r>
          </a:p>
        </c:rich>
      </c:tx>
      <c:layout>
        <c:manualLayout>
          <c:xMode val="edge"/>
          <c:yMode val="edge"/>
          <c:x val="1.99931623931624E-2"/>
          <c:y val="1.67714884696016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'Fig 21 data'!$B$6</c:f>
              <c:strCache>
                <c:ptCount val="1"/>
                <c:pt idx="0">
                  <c:v>Owner not in MH</c:v>
                </c:pt>
              </c:strCache>
            </c:strRef>
          </c:tx>
          <c:spPr>
            <a:solidFill>
              <a:srgbClr val="0083AC"/>
            </a:solidFill>
            <a:ln>
              <a:noFill/>
            </a:ln>
            <a:effectLst/>
          </c:spPr>
          <c:invertIfNegative val="0"/>
          <c:cat>
            <c:numRef>
              <c:f>'Fig 21 data'!$A$7:$A$26</c:f>
              <c:numCache>
                <c:formatCode>_(* #,##0_);_(* \(#,##0\);_(* "-"??_);_(@_)</c:formatCode>
                <c:ptCount val="2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numCache>
            </c:numRef>
          </c:cat>
          <c:val>
            <c:numRef>
              <c:f>'Fig 21 data'!$B$7:$B$26</c:f>
              <c:numCache>
                <c:formatCode>#,##0</c:formatCode>
                <c:ptCount val="20"/>
                <c:pt idx="0">
                  <c:v>23000</c:v>
                </c:pt>
                <c:pt idx="1">
                  <c:v>4000</c:v>
                </c:pt>
                <c:pt idx="3">
                  <c:v>4000</c:v>
                </c:pt>
                <c:pt idx="4">
                  <c:v>5000</c:v>
                </c:pt>
                <c:pt idx="5">
                  <c:v>15000</c:v>
                </c:pt>
                <c:pt idx="6">
                  <c:v>19000</c:v>
                </c:pt>
                <c:pt idx="7">
                  <c:v>35000</c:v>
                </c:pt>
                <c:pt idx="8">
                  <c:v>44000</c:v>
                </c:pt>
                <c:pt idx="9">
                  <c:v>56000</c:v>
                </c:pt>
                <c:pt idx="10">
                  <c:v>66000</c:v>
                </c:pt>
                <c:pt idx="11">
                  <c:v>69000</c:v>
                </c:pt>
                <c:pt idx="12">
                  <c:v>80000</c:v>
                </c:pt>
                <c:pt idx="13">
                  <c:v>86000</c:v>
                </c:pt>
                <c:pt idx="14">
                  <c:v>86000</c:v>
                </c:pt>
                <c:pt idx="15">
                  <c:v>88000</c:v>
                </c:pt>
                <c:pt idx="16">
                  <c:v>90000</c:v>
                </c:pt>
                <c:pt idx="17">
                  <c:v>100000</c:v>
                </c:pt>
                <c:pt idx="18">
                  <c:v>108000</c:v>
                </c:pt>
                <c:pt idx="19">
                  <c:v>103000</c:v>
                </c:pt>
              </c:numCache>
            </c:numRef>
          </c:val>
          <c:extLst>
            <c:ext xmlns:c16="http://schemas.microsoft.com/office/drawing/2014/chart" uri="{C3380CC4-5D6E-409C-BE32-E72D297353CC}">
              <c16:uniqueId val="{00000000-DAA7-4C94-A869-6AB9261CC5A0}"/>
            </c:ext>
          </c:extLst>
        </c:ser>
        <c:ser>
          <c:idx val="2"/>
          <c:order val="1"/>
          <c:tx>
            <c:strRef>
              <c:f>'Fig 21 data'!$C$6</c:f>
              <c:strCache>
                <c:ptCount val="1"/>
                <c:pt idx="0">
                  <c:v>Owner in MH</c:v>
                </c:pt>
              </c:strCache>
            </c:strRef>
          </c:tx>
          <c:spPr>
            <a:solidFill>
              <a:srgbClr val="67A854"/>
            </a:solidFill>
            <a:ln>
              <a:noFill/>
            </a:ln>
            <a:effectLst/>
          </c:spPr>
          <c:invertIfNegative val="0"/>
          <c:cat>
            <c:numRef>
              <c:f>'Fig 21 data'!$A$7:$A$26</c:f>
              <c:numCache>
                <c:formatCode>_(* #,##0_);_(* \(#,##0\);_(* "-"??_);_(@_)</c:formatCode>
                <c:ptCount val="2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numCache>
            </c:numRef>
          </c:cat>
          <c:val>
            <c:numRef>
              <c:f>'Fig 21 data'!$C$7:$C$26</c:f>
              <c:numCache>
                <c:formatCode>#,##0</c:formatCode>
                <c:ptCount val="20"/>
                <c:pt idx="8">
                  <c:v>4000</c:v>
                </c:pt>
                <c:pt idx="10">
                  <c:v>4000</c:v>
                </c:pt>
                <c:pt idx="12">
                  <c:v>4000</c:v>
                </c:pt>
              </c:numCache>
            </c:numRef>
          </c:val>
          <c:extLst>
            <c:ext xmlns:c16="http://schemas.microsoft.com/office/drawing/2014/chart" uri="{C3380CC4-5D6E-409C-BE32-E72D297353CC}">
              <c16:uniqueId val="{00000001-DAA7-4C94-A869-6AB9261CC5A0}"/>
            </c:ext>
          </c:extLst>
        </c:ser>
        <c:dLbls>
          <c:showLegendKey val="0"/>
          <c:showVal val="0"/>
          <c:showCatName val="0"/>
          <c:showSerName val="0"/>
          <c:showPercent val="0"/>
          <c:showBubbleSize val="0"/>
        </c:dLbls>
        <c:gapWidth val="150"/>
        <c:overlap val="100"/>
        <c:axId val="1237413800"/>
        <c:axId val="1237414128"/>
      </c:barChart>
      <c:catAx>
        <c:axId val="1237413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Wealth quantile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7414128"/>
        <c:crosses val="autoZero"/>
        <c:auto val="1"/>
        <c:lblAlgn val="ctr"/>
        <c:lblOffset val="100"/>
        <c:noMultiLvlLbl val="0"/>
      </c:catAx>
      <c:valAx>
        <c:axId val="1237414128"/>
        <c:scaling>
          <c:orientation val="minMax"/>
        </c:scaling>
        <c:delete val="0"/>
        <c:axPos val="l"/>
        <c:majorGridlines>
          <c:spPr>
            <a:ln w="9525" cap="flat" cmpd="sng" algn="ctr">
              <a:solidFill>
                <a:srgbClr val="7F7F7F"/>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7413800"/>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67137137205094"/>
          <c:y val="3.7818805737779126E-2"/>
          <c:w val="0.74721885209714445"/>
          <c:h val="0.77368585091526687"/>
        </c:manualLayout>
      </c:layout>
      <c:barChart>
        <c:barDir val="bar"/>
        <c:grouping val="stacked"/>
        <c:varyColors val="0"/>
        <c:ser>
          <c:idx val="1"/>
          <c:order val="0"/>
          <c:tx>
            <c:strRef>
              <c:f>'Fig 23 data'!$B$7</c:f>
              <c:strCache>
                <c:ptCount val="1"/>
                <c:pt idx="0">
                  <c:v>0</c:v>
                </c:pt>
              </c:strCache>
            </c:strRef>
          </c:tx>
          <c:spPr>
            <a:solidFill>
              <a:srgbClr val="0083AC"/>
            </a:solidFill>
            <a:ln>
              <a:noFill/>
            </a:ln>
            <a:effectLst/>
          </c:spPr>
          <c:invertIfNegative val="0"/>
          <c:cat>
            <c:strRef>
              <c:f>'Fig 23 data'!$A$8:$A$34</c:f>
              <c:strCache>
                <c:ptCount val="27"/>
                <c:pt idx="0">
                  <c:v>In low income</c:v>
                </c:pt>
                <c:pt idx="1">
                  <c:v>65+</c:v>
                </c:pt>
                <c:pt idx="2">
                  <c:v>No qualification</c:v>
                </c:pt>
                <c:pt idx="3">
                  <c:v>Sole parent family</c:v>
                </c:pt>
                <c:pt idx="4">
                  <c:v>Not in a family nucleus</c:v>
                </c:pt>
                <c:pt idx="5">
                  <c:v>Māori</c:v>
                </c:pt>
                <c:pt idx="6">
                  <c:v>Rest of North Island</c:v>
                </c:pt>
                <c:pt idx="7">
                  <c:v>Waikato</c:v>
                </c:pt>
                <c:pt idx="8">
                  <c:v>Not main urban area</c:v>
                </c:pt>
                <c:pt idx="9">
                  <c:v>Other</c:v>
                </c:pt>
                <c:pt idx="10">
                  <c:v>Couple only</c:v>
                </c:pt>
                <c:pt idx="11">
                  <c:v>Rest of South Island</c:v>
                </c:pt>
                <c:pt idx="12">
                  <c:v>Total</c:v>
                </c:pt>
                <c:pt idx="13">
                  <c:v>0-17</c:v>
                </c:pt>
                <c:pt idx="14">
                  <c:v>45-64</c:v>
                </c:pt>
                <c:pt idx="15">
                  <c:v>Main urban area</c:v>
                </c:pt>
                <c:pt idx="16">
                  <c:v>NZ European</c:v>
                </c:pt>
                <c:pt idx="17">
                  <c:v>Canterbury</c:v>
                </c:pt>
                <c:pt idx="18">
                  <c:v>School qualification</c:v>
                </c:pt>
                <c:pt idx="19">
                  <c:v>Post school vocation</c:v>
                </c:pt>
                <c:pt idx="20">
                  <c:v>Auckland</c:v>
                </c:pt>
                <c:pt idx="21">
                  <c:v>Wellington</c:v>
                </c:pt>
                <c:pt idx="22">
                  <c:v>25-44</c:v>
                </c:pt>
                <c:pt idx="23">
                  <c:v>Couple with children</c:v>
                </c:pt>
                <c:pt idx="24">
                  <c:v>18-24</c:v>
                </c:pt>
                <c:pt idx="25">
                  <c:v>Degree or higher</c:v>
                </c:pt>
                <c:pt idx="26">
                  <c:v>Not in low income</c:v>
                </c:pt>
              </c:strCache>
            </c:strRef>
          </c:cat>
          <c:val>
            <c:numRef>
              <c:f>'Fig 23 data'!$B$8:$B$34</c:f>
              <c:numCache>
                <c:formatCode>0</c:formatCode>
                <c:ptCount val="27"/>
                <c:pt idx="0">
                  <c:v>0</c:v>
                </c:pt>
                <c:pt idx="1">
                  <c:v>27.6</c:v>
                </c:pt>
                <c:pt idx="2">
                  <c:v>36.6</c:v>
                </c:pt>
                <c:pt idx="3">
                  <c:v>26.7</c:v>
                </c:pt>
                <c:pt idx="4">
                  <c:v>41</c:v>
                </c:pt>
                <c:pt idx="5">
                  <c:v>39</c:v>
                </c:pt>
                <c:pt idx="6">
                  <c:v>42.6</c:v>
                </c:pt>
                <c:pt idx="7">
                  <c:v>48.4</c:v>
                </c:pt>
                <c:pt idx="8">
                  <c:v>43.5</c:v>
                </c:pt>
                <c:pt idx="9">
                  <c:v>39.299999999999997</c:v>
                </c:pt>
                <c:pt idx="10">
                  <c:v>54.4</c:v>
                </c:pt>
                <c:pt idx="11">
                  <c:v>46.3</c:v>
                </c:pt>
                <c:pt idx="12">
                  <c:v>50.7</c:v>
                </c:pt>
                <c:pt idx="13">
                  <c:v>44</c:v>
                </c:pt>
                <c:pt idx="14">
                  <c:v>57.8</c:v>
                </c:pt>
                <c:pt idx="15">
                  <c:v>53.4</c:v>
                </c:pt>
                <c:pt idx="16">
                  <c:v>54.4</c:v>
                </c:pt>
                <c:pt idx="17">
                  <c:v>53</c:v>
                </c:pt>
                <c:pt idx="18">
                  <c:v>51.5</c:v>
                </c:pt>
                <c:pt idx="19">
                  <c:v>54.1</c:v>
                </c:pt>
                <c:pt idx="20">
                  <c:v>55</c:v>
                </c:pt>
                <c:pt idx="21">
                  <c:v>60.5</c:v>
                </c:pt>
                <c:pt idx="22">
                  <c:v>59.2</c:v>
                </c:pt>
                <c:pt idx="23">
                  <c:v>56.6</c:v>
                </c:pt>
                <c:pt idx="24">
                  <c:v>46.6</c:v>
                </c:pt>
                <c:pt idx="25">
                  <c:v>66.400000000000006</c:v>
                </c:pt>
                <c:pt idx="26">
                  <c:v>67.7</c:v>
                </c:pt>
              </c:numCache>
            </c:numRef>
          </c:val>
          <c:extLst>
            <c:ext xmlns:c16="http://schemas.microsoft.com/office/drawing/2014/chart" uri="{C3380CC4-5D6E-409C-BE32-E72D297353CC}">
              <c16:uniqueId val="{00000000-86D3-49D0-AE1D-384F32720F49}"/>
            </c:ext>
          </c:extLst>
        </c:ser>
        <c:ser>
          <c:idx val="2"/>
          <c:order val="1"/>
          <c:tx>
            <c:strRef>
              <c:f>'Fig 23 data'!$C$7</c:f>
              <c:strCache>
                <c:ptCount val="1"/>
                <c:pt idx="0">
                  <c:v>1</c:v>
                </c:pt>
              </c:strCache>
            </c:strRef>
          </c:tx>
          <c:spPr>
            <a:solidFill>
              <a:srgbClr val="67A854"/>
            </a:solidFill>
            <a:ln>
              <a:noFill/>
            </a:ln>
            <a:effectLst/>
          </c:spPr>
          <c:invertIfNegative val="0"/>
          <c:cat>
            <c:strRef>
              <c:f>'Fig 23 data'!$A$8:$A$34</c:f>
              <c:strCache>
                <c:ptCount val="27"/>
                <c:pt idx="0">
                  <c:v>In low income</c:v>
                </c:pt>
                <c:pt idx="1">
                  <c:v>65+</c:v>
                </c:pt>
                <c:pt idx="2">
                  <c:v>No qualification</c:v>
                </c:pt>
                <c:pt idx="3">
                  <c:v>Sole parent family</c:v>
                </c:pt>
                <c:pt idx="4">
                  <c:v>Not in a family nucleus</c:v>
                </c:pt>
                <c:pt idx="5">
                  <c:v>Māori</c:v>
                </c:pt>
                <c:pt idx="6">
                  <c:v>Rest of North Island</c:v>
                </c:pt>
                <c:pt idx="7">
                  <c:v>Waikato</c:v>
                </c:pt>
                <c:pt idx="8">
                  <c:v>Not main urban area</c:v>
                </c:pt>
                <c:pt idx="9">
                  <c:v>Other</c:v>
                </c:pt>
                <c:pt idx="10">
                  <c:v>Couple only</c:v>
                </c:pt>
                <c:pt idx="11">
                  <c:v>Rest of South Island</c:v>
                </c:pt>
                <c:pt idx="12">
                  <c:v>Total</c:v>
                </c:pt>
                <c:pt idx="13">
                  <c:v>0-17</c:v>
                </c:pt>
                <c:pt idx="14">
                  <c:v>45-64</c:v>
                </c:pt>
                <c:pt idx="15">
                  <c:v>Main urban area</c:v>
                </c:pt>
                <c:pt idx="16">
                  <c:v>NZ European</c:v>
                </c:pt>
                <c:pt idx="17">
                  <c:v>Canterbury</c:v>
                </c:pt>
                <c:pt idx="18">
                  <c:v>School qualification</c:v>
                </c:pt>
                <c:pt idx="19">
                  <c:v>Post school vocation</c:v>
                </c:pt>
                <c:pt idx="20">
                  <c:v>Auckland</c:v>
                </c:pt>
                <c:pt idx="21">
                  <c:v>Wellington</c:v>
                </c:pt>
                <c:pt idx="22">
                  <c:v>25-44</c:v>
                </c:pt>
                <c:pt idx="23">
                  <c:v>Couple with children</c:v>
                </c:pt>
                <c:pt idx="24">
                  <c:v>18-24</c:v>
                </c:pt>
                <c:pt idx="25">
                  <c:v>Degree or higher</c:v>
                </c:pt>
                <c:pt idx="26">
                  <c:v>Not in low income</c:v>
                </c:pt>
              </c:strCache>
            </c:strRef>
          </c:cat>
          <c:val>
            <c:numRef>
              <c:f>'Fig 23 data'!$C$8:$C$34</c:f>
              <c:numCache>
                <c:formatCode>0</c:formatCode>
                <c:ptCount val="27"/>
                <c:pt idx="0">
                  <c:v>13</c:v>
                </c:pt>
                <c:pt idx="1">
                  <c:v>11.6</c:v>
                </c:pt>
                <c:pt idx="2">
                  <c:v>12.6</c:v>
                </c:pt>
                <c:pt idx="3">
                  <c:v>11.2</c:v>
                </c:pt>
                <c:pt idx="4">
                  <c:v>12.5</c:v>
                </c:pt>
                <c:pt idx="5">
                  <c:v>11.8</c:v>
                </c:pt>
                <c:pt idx="6">
                  <c:v>13.4</c:v>
                </c:pt>
                <c:pt idx="7">
                  <c:v>14.2</c:v>
                </c:pt>
                <c:pt idx="8">
                  <c:v>13.7</c:v>
                </c:pt>
                <c:pt idx="9">
                  <c:v>13.9</c:v>
                </c:pt>
                <c:pt idx="10">
                  <c:v>12.8</c:v>
                </c:pt>
                <c:pt idx="11">
                  <c:v>14</c:v>
                </c:pt>
                <c:pt idx="12">
                  <c:v>13.1</c:v>
                </c:pt>
                <c:pt idx="13">
                  <c:v>14.1</c:v>
                </c:pt>
                <c:pt idx="14">
                  <c:v>12.3</c:v>
                </c:pt>
                <c:pt idx="15">
                  <c:v>12.9</c:v>
                </c:pt>
                <c:pt idx="16">
                  <c:v>13.2</c:v>
                </c:pt>
                <c:pt idx="17">
                  <c:v>12.8</c:v>
                </c:pt>
                <c:pt idx="18">
                  <c:v>14.9</c:v>
                </c:pt>
                <c:pt idx="19">
                  <c:v>13.3</c:v>
                </c:pt>
                <c:pt idx="20">
                  <c:v>13.1</c:v>
                </c:pt>
                <c:pt idx="21">
                  <c:v>11.3</c:v>
                </c:pt>
                <c:pt idx="22">
                  <c:v>12.5</c:v>
                </c:pt>
                <c:pt idx="23">
                  <c:v>13.8</c:v>
                </c:pt>
                <c:pt idx="24">
                  <c:v>18.600000000000001</c:v>
                </c:pt>
                <c:pt idx="25">
                  <c:v>12.3</c:v>
                </c:pt>
                <c:pt idx="26">
                  <c:v>13.1</c:v>
                </c:pt>
              </c:numCache>
            </c:numRef>
          </c:val>
          <c:extLst>
            <c:ext xmlns:c16="http://schemas.microsoft.com/office/drawing/2014/chart" uri="{C3380CC4-5D6E-409C-BE32-E72D297353CC}">
              <c16:uniqueId val="{00000001-86D3-49D0-AE1D-384F32720F49}"/>
            </c:ext>
          </c:extLst>
        </c:ser>
        <c:ser>
          <c:idx val="0"/>
          <c:order val="2"/>
          <c:tx>
            <c:strRef>
              <c:f>'Fig 23 data'!$D$7</c:f>
              <c:strCache>
                <c:ptCount val="1"/>
                <c:pt idx="0">
                  <c:v>2</c:v>
                </c:pt>
              </c:strCache>
            </c:strRef>
          </c:tx>
          <c:spPr>
            <a:solidFill>
              <a:srgbClr val="A9A7A5"/>
            </a:solidFill>
            <a:ln>
              <a:noFill/>
            </a:ln>
            <a:effectLst/>
          </c:spPr>
          <c:invertIfNegative val="0"/>
          <c:cat>
            <c:strRef>
              <c:f>'Fig 23 data'!$A$8:$A$34</c:f>
              <c:strCache>
                <c:ptCount val="27"/>
                <c:pt idx="0">
                  <c:v>In low income</c:v>
                </c:pt>
                <c:pt idx="1">
                  <c:v>65+</c:v>
                </c:pt>
                <c:pt idx="2">
                  <c:v>No qualification</c:v>
                </c:pt>
                <c:pt idx="3">
                  <c:v>Sole parent family</c:v>
                </c:pt>
                <c:pt idx="4">
                  <c:v>Not in a family nucleus</c:v>
                </c:pt>
                <c:pt idx="5">
                  <c:v>Māori</c:v>
                </c:pt>
                <c:pt idx="6">
                  <c:v>Rest of North Island</c:v>
                </c:pt>
                <c:pt idx="7">
                  <c:v>Waikato</c:v>
                </c:pt>
                <c:pt idx="8">
                  <c:v>Not main urban area</c:v>
                </c:pt>
                <c:pt idx="9">
                  <c:v>Other</c:v>
                </c:pt>
                <c:pt idx="10">
                  <c:v>Couple only</c:v>
                </c:pt>
                <c:pt idx="11">
                  <c:v>Rest of South Island</c:v>
                </c:pt>
                <c:pt idx="12">
                  <c:v>Total</c:v>
                </c:pt>
                <c:pt idx="13">
                  <c:v>0-17</c:v>
                </c:pt>
                <c:pt idx="14">
                  <c:v>45-64</c:v>
                </c:pt>
                <c:pt idx="15">
                  <c:v>Main urban area</c:v>
                </c:pt>
                <c:pt idx="16">
                  <c:v>NZ European</c:v>
                </c:pt>
                <c:pt idx="17">
                  <c:v>Canterbury</c:v>
                </c:pt>
                <c:pt idx="18">
                  <c:v>School qualification</c:v>
                </c:pt>
                <c:pt idx="19">
                  <c:v>Post school vocation</c:v>
                </c:pt>
                <c:pt idx="20">
                  <c:v>Auckland</c:v>
                </c:pt>
                <c:pt idx="21">
                  <c:v>Wellington</c:v>
                </c:pt>
                <c:pt idx="22">
                  <c:v>25-44</c:v>
                </c:pt>
                <c:pt idx="23">
                  <c:v>Couple with children</c:v>
                </c:pt>
                <c:pt idx="24">
                  <c:v>18-24</c:v>
                </c:pt>
                <c:pt idx="25">
                  <c:v>Degree or higher</c:v>
                </c:pt>
                <c:pt idx="26">
                  <c:v>Not in low income</c:v>
                </c:pt>
              </c:strCache>
            </c:strRef>
          </c:cat>
          <c:val>
            <c:numRef>
              <c:f>'Fig 23 data'!$D$8:$D$34</c:f>
              <c:numCache>
                <c:formatCode>0</c:formatCode>
                <c:ptCount val="27"/>
                <c:pt idx="0">
                  <c:v>11.4</c:v>
                </c:pt>
                <c:pt idx="1">
                  <c:v>8.4</c:v>
                </c:pt>
                <c:pt idx="2">
                  <c:v>8.1999999999999993</c:v>
                </c:pt>
                <c:pt idx="3">
                  <c:v>9</c:v>
                </c:pt>
                <c:pt idx="4">
                  <c:v>8.1999999999999993</c:v>
                </c:pt>
                <c:pt idx="5">
                  <c:v>8.1999999999999993</c:v>
                </c:pt>
                <c:pt idx="6">
                  <c:v>9.1999999999999993</c:v>
                </c:pt>
                <c:pt idx="7">
                  <c:v>8</c:v>
                </c:pt>
                <c:pt idx="8">
                  <c:v>9.5</c:v>
                </c:pt>
                <c:pt idx="9">
                  <c:v>8.4</c:v>
                </c:pt>
                <c:pt idx="10">
                  <c:v>7</c:v>
                </c:pt>
                <c:pt idx="11">
                  <c:v>9.1999999999999993</c:v>
                </c:pt>
                <c:pt idx="12">
                  <c:v>8.3000000000000007</c:v>
                </c:pt>
                <c:pt idx="13">
                  <c:v>10</c:v>
                </c:pt>
                <c:pt idx="14">
                  <c:v>6.8</c:v>
                </c:pt>
                <c:pt idx="15">
                  <c:v>7.8</c:v>
                </c:pt>
                <c:pt idx="16">
                  <c:v>8.1999999999999993</c:v>
                </c:pt>
                <c:pt idx="17">
                  <c:v>8.5</c:v>
                </c:pt>
                <c:pt idx="18">
                  <c:v>9.1</c:v>
                </c:pt>
                <c:pt idx="19">
                  <c:v>8</c:v>
                </c:pt>
                <c:pt idx="20">
                  <c:v>7.4</c:v>
                </c:pt>
                <c:pt idx="21">
                  <c:v>7.1</c:v>
                </c:pt>
                <c:pt idx="22">
                  <c:v>7.5</c:v>
                </c:pt>
                <c:pt idx="23">
                  <c:v>8.6999999999999993</c:v>
                </c:pt>
                <c:pt idx="24">
                  <c:v>10.9</c:v>
                </c:pt>
                <c:pt idx="25">
                  <c:v>7.2</c:v>
                </c:pt>
                <c:pt idx="26">
                  <c:v>7.2</c:v>
                </c:pt>
              </c:numCache>
            </c:numRef>
          </c:val>
          <c:extLst>
            <c:ext xmlns:c16="http://schemas.microsoft.com/office/drawing/2014/chart" uri="{C3380CC4-5D6E-409C-BE32-E72D297353CC}">
              <c16:uniqueId val="{00000003-86D3-49D0-AE1D-384F32720F49}"/>
            </c:ext>
          </c:extLst>
        </c:ser>
        <c:ser>
          <c:idx val="8"/>
          <c:order val="3"/>
          <c:tx>
            <c:strRef>
              <c:f>'Fig 23 data'!$J$7</c:f>
              <c:strCache>
                <c:ptCount val="1"/>
                <c:pt idx="0">
                  <c:v>3-5</c:v>
                </c:pt>
              </c:strCache>
            </c:strRef>
          </c:tx>
          <c:spPr>
            <a:solidFill>
              <a:srgbClr val="3E403A"/>
            </a:solidFill>
            <a:ln>
              <a:noFill/>
            </a:ln>
            <a:effectLst/>
          </c:spPr>
          <c:invertIfNegative val="0"/>
          <c:cat>
            <c:strRef>
              <c:f>'Fig 23 data'!$A$8:$A$34</c:f>
              <c:strCache>
                <c:ptCount val="27"/>
                <c:pt idx="0">
                  <c:v>In low income</c:v>
                </c:pt>
                <c:pt idx="1">
                  <c:v>65+</c:v>
                </c:pt>
                <c:pt idx="2">
                  <c:v>No qualification</c:v>
                </c:pt>
                <c:pt idx="3">
                  <c:v>Sole parent family</c:v>
                </c:pt>
                <c:pt idx="4">
                  <c:v>Not in a family nucleus</c:v>
                </c:pt>
                <c:pt idx="5">
                  <c:v>Māori</c:v>
                </c:pt>
                <c:pt idx="6">
                  <c:v>Rest of North Island</c:v>
                </c:pt>
                <c:pt idx="7">
                  <c:v>Waikato</c:v>
                </c:pt>
                <c:pt idx="8">
                  <c:v>Not main urban area</c:v>
                </c:pt>
                <c:pt idx="9">
                  <c:v>Other</c:v>
                </c:pt>
                <c:pt idx="10">
                  <c:v>Couple only</c:v>
                </c:pt>
                <c:pt idx="11">
                  <c:v>Rest of South Island</c:v>
                </c:pt>
                <c:pt idx="12">
                  <c:v>Total</c:v>
                </c:pt>
                <c:pt idx="13">
                  <c:v>0-17</c:v>
                </c:pt>
                <c:pt idx="14">
                  <c:v>45-64</c:v>
                </c:pt>
                <c:pt idx="15">
                  <c:v>Main urban area</c:v>
                </c:pt>
                <c:pt idx="16">
                  <c:v>NZ European</c:v>
                </c:pt>
                <c:pt idx="17">
                  <c:v>Canterbury</c:v>
                </c:pt>
                <c:pt idx="18">
                  <c:v>School qualification</c:v>
                </c:pt>
                <c:pt idx="19">
                  <c:v>Post school vocation</c:v>
                </c:pt>
                <c:pt idx="20">
                  <c:v>Auckland</c:v>
                </c:pt>
                <c:pt idx="21">
                  <c:v>Wellington</c:v>
                </c:pt>
                <c:pt idx="22">
                  <c:v>25-44</c:v>
                </c:pt>
                <c:pt idx="23">
                  <c:v>Couple with children</c:v>
                </c:pt>
                <c:pt idx="24">
                  <c:v>18-24</c:v>
                </c:pt>
                <c:pt idx="25">
                  <c:v>Degree or higher</c:v>
                </c:pt>
                <c:pt idx="26">
                  <c:v>Not in low income</c:v>
                </c:pt>
              </c:strCache>
            </c:strRef>
          </c:cat>
          <c:val>
            <c:numRef>
              <c:f>'Fig 23 data'!$J$8:$J$34</c:f>
              <c:numCache>
                <c:formatCode>0</c:formatCode>
                <c:ptCount val="27"/>
                <c:pt idx="0">
                  <c:v>35.6</c:v>
                </c:pt>
                <c:pt idx="1">
                  <c:v>23.4</c:v>
                </c:pt>
                <c:pt idx="2">
                  <c:v>20.9</c:v>
                </c:pt>
                <c:pt idx="3">
                  <c:v>29.799999999999997</c:v>
                </c:pt>
                <c:pt idx="4">
                  <c:v>18.799999999999997</c:v>
                </c:pt>
                <c:pt idx="5">
                  <c:v>23.700000000000003</c:v>
                </c:pt>
                <c:pt idx="6">
                  <c:v>19.5</c:v>
                </c:pt>
                <c:pt idx="7">
                  <c:v>18.3</c:v>
                </c:pt>
                <c:pt idx="8">
                  <c:v>20.299999999999997</c:v>
                </c:pt>
                <c:pt idx="9">
                  <c:v>24.299999999999997</c:v>
                </c:pt>
                <c:pt idx="10">
                  <c:v>13.9</c:v>
                </c:pt>
                <c:pt idx="11">
                  <c:v>18.8</c:v>
                </c:pt>
                <c:pt idx="12">
                  <c:v>16.899999999999999</c:v>
                </c:pt>
                <c:pt idx="13">
                  <c:v>20.399999999999999</c:v>
                </c:pt>
                <c:pt idx="14">
                  <c:v>13.399999999999999</c:v>
                </c:pt>
                <c:pt idx="15">
                  <c:v>15.5</c:v>
                </c:pt>
                <c:pt idx="16">
                  <c:v>14.5</c:v>
                </c:pt>
                <c:pt idx="17">
                  <c:v>15.9</c:v>
                </c:pt>
                <c:pt idx="18">
                  <c:v>15.999999999999998</c:v>
                </c:pt>
                <c:pt idx="19">
                  <c:v>16.100000000000001</c:v>
                </c:pt>
                <c:pt idx="20">
                  <c:v>16.200000000000003</c:v>
                </c:pt>
                <c:pt idx="21">
                  <c:v>11.7</c:v>
                </c:pt>
                <c:pt idx="22">
                  <c:v>14.100000000000001</c:v>
                </c:pt>
                <c:pt idx="23">
                  <c:v>14.9</c:v>
                </c:pt>
                <c:pt idx="24">
                  <c:v>18.5</c:v>
                </c:pt>
                <c:pt idx="25">
                  <c:v>10.9</c:v>
                </c:pt>
                <c:pt idx="26">
                  <c:v>10.5</c:v>
                </c:pt>
              </c:numCache>
            </c:numRef>
          </c:val>
          <c:extLst>
            <c:ext xmlns:c16="http://schemas.microsoft.com/office/drawing/2014/chart" uri="{C3380CC4-5D6E-409C-BE32-E72D297353CC}">
              <c16:uniqueId val="{00000009-86D3-49D0-AE1D-384F32720F49}"/>
            </c:ext>
          </c:extLst>
        </c:ser>
        <c:ser>
          <c:idx val="9"/>
          <c:order val="4"/>
          <c:tx>
            <c:strRef>
              <c:f>'Fig 23 data'!$K$7</c:f>
              <c:strCache>
                <c:ptCount val="1"/>
                <c:pt idx="0">
                  <c:v>6-7</c:v>
                </c:pt>
              </c:strCache>
            </c:strRef>
          </c:tx>
          <c:spPr>
            <a:solidFill>
              <a:srgbClr val="00B5E4"/>
            </a:solidFill>
            <a:ln>
              <a:noFill/>
            </a:ln>
            <a:effectLst/>
          </c:spPr>
          <c:invertIfNegative val="0"/>
          <c:cat>
            <c:strRef>
              <c:f>'Fig 23 data'!$A$8:$A$34</c:f>
              <c:strCache>
                <c:ptCount val="27"/>
                <c:pt idx="0">
                  <c:v>In low income</c:v>
                </c:pt>
                <c:pt idx="1">
                  <c:v>65+</c:v>
                </c:pt>
                <c:pt idx="2">
                  <c:v>No qualification</c:v>
                </c:pt>
                <c:pt idx="3">
                  <c:v>Sole parent family</c:v>
                </c:pt>
                <c:pt idx="4">
                  <c:v>Not in a family nucleus</c:v>
                </c:pt>
                <c:pt idx="5">
                  <c:v>Māori</c:v>
                </c:pt>
                <c:pt idx="6">
                  <c:v>Rest of North Island</c:v>
                </c:pt>
                <c:pt idx="7">
                  <c:v>Waikato</c:v>
                </c:pt>
                <c:pt idx="8">
                  <c:v>Not main urban area</c:v>
                </c:pt>
                <c:pt idx="9">
                  <c:v>Other</c:v>
                </c:pt>
                <c:pt idx="10">
                  <c:v>Couple only</c:v>
                </c:pt>
                <c:pt idx="11">
                  <c:v>Rest of South Island</c:v>
                </c:pt>
                <c:pt idx="12">
                  <c:v>Total</c:v>
                </c:pt>
                <c:pt idx="13">
                  <c:v>0-17</c:v>
                </c:pt>
                <c:pt idx="14">
                  <c:v>45-64</c:v>
                </c:pt>
                <c:pt idx="15">
                  <c:v>Main urban area</c:v>
                </c:pt>
                <c:pt idx="16">
                  <c:v>NZ European</c:v>
                </c:pt>
                <c:pt idx="17">
                  <c:v>Canterbury</c:v>
                </c:pt>
                <c:pt idx="18">
                  <c:v>School qualification</c:v>
                </c:pt>
                <c:pt idx="19">
                  <c:v>Post school vocation</c:v>
                </c:pt>
                <c:pt idx="20">
                  <c:v>Auckland</c:v>
                </c:pt>
                <c:pt idx="21">
                  <c:v>Wellington</c:v>
                </c:pt>
                <c:pt idx="22">
                  <c:v>25-44</c:v>
                </c:pt>
                <c:pt idx="23">
                  <c:v>Couple with children</c:v>
                </c:pt>
                <c:pt idx="24">
                  <c:v>18-24</c:v>
                </c:pt>
                <c:pt idx="25">
                  <c:v>Degree or higher</c:v>
                </c:pt>
                <c:pt idx="26">
                  <c:v>Not in low income</c:v>
                </c:pt>
              </c:strCache>
            </c:strRef>
          </c:cat>
          <c:val>
            <c:numRef>
              <c:f>'Fig 23 data'!$K$8:$K$34</c:f>
              <c:numCache>
                <c:formatCode>0</c:formatCode>
                <c:ptCount val="27"/>
                <c:pt idx="0">
                  <c:v>39.9</c:v>
                </c:pt>
                <c:pt idx="1">
                  <c:v>29.3</c:v>
                </c:pt>
                <c:pt idx="2">
                  <c:v>21.8</c:v>
                </c:pt>
                <c:pt idx="3">
                  <c:v>23.299999999999997</c:v>
                </c:pt>
                <c:pt idx="4">
                  <c:v>19.5</c:v>
                </c:pt>
                <c:pt idx="5">
                  <c:v>17.3</c:v>
                </c:pt>
                <c:pt idx="6">
                  <c:v>15.299999999999999</c:v>
                </c:pt>
                <c:pt idx="7">
                  <c:v>10.9</c:v>
                </c:pt>
                <c:pt idx="8">
                  <c:v>13</c:v>
                </c:pt>
                <c:pt idx="9">
                  <c:v>13.9</c:v>
                </c:pt>
                <c:pt idx="10">
                  <c:v>11.6</c:v>
                </c:pt>
                <c:pt idx="11">
                  <c:v>11.6</c:v>
                </c:pt>
                <c:pt idx="12">
                  <c:v>11.1</c:v>
                </c:pt>
                <c:pt idx="13">
                  <c:v>11.600000000000001</c:v>
                </c:pt>
                <c:pt idx="14">
                  <c:v>9.6</c:v>
                </c:pt>
                <c:pt idx="15">
                  <c:v>10.4</c:v>
                </c:pt>
                <c:pt idx="16">
                  <c:v>9.6999999999999993</c:v>
                </c:pt>
                <c:pt idx="17">
                  <c:v>10</c:v>
                </c:pt>
                <c:pt idx="18">
                  <c:v>8.6999999999999993</c:v>
                </c:pt>
                <c:pt idx="19">
                  <c:v>8.5</c:v>
                </c:pt>
                <c:pt idx="20">
                  <c:v>8.4</c:v>
                </c:pt>
                <c:pt idx="21">
                  <c:v>9.6</c:v>
                </c:pt>
                <c:pt idx="22">
                  <c:v>6.6999999999999993</c:v>
                </c:pt>
                <c:pt idx="23">
                  <c:v>6</c:v>
                </c:pt>
                <c:pt idx="24">
                  <c:v>5</c:v>
                </c:pt>
                <c:pt idx="25">
                  <c:v>3.3</c:v>
                </c:pt>
                <c:pt idx="26">
                  <c:v>1.4</c:v>
                </c:pt>
              </c:numCache>
            </c:numRef>
          </c:val>
          <c:extLst>
            <c:ext xmlns:c16="http://schemas.microsoft.com/office/drawing/2014/chart" uri="{C3380CC4-5D6E-409C-BE32-E72D297353CC}">
              <c16:uniqueId val="{0000000A-86D3-49D0-AE1D-384F32720F49}"/>
            </c:ext>
          </c:extLst>
        </c:ser>
        <c:dLbls>
          <c:showLegendKey val="0"/>
          <c:showVal val="0"/>
          <c:showCatName val="0"/>
          <c:showSerName val="0"/>
          <c:showPercent val="0"/>
          <c:showBubbleSize val="0"/>
        </c:dLbls>
        <c:gapWidth val="150"/>
        <c:overlap val="100"/>
        <c:axId val="724604320"/>
        <c:axId val="724603664"/>
      </c:barChart>
      <c:catAx>
        <c:axId val="724604320"/>
        <c:scaling>
          <c:orientation val="minMax"/>
        </c:scaling>
        <c:delete val="0"/>
        <c:axPos val="l"/>
        <c:title>
          <c:tx>
            <c:rich>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Characteristics in wave 1</a:t>
                </a:r>
              </a:p>
            </c:rich>
          </c:tx>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
        </c:scaling>
        <c:delete val="0"/>
        <c:axPos val="b"/>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layout>
        <c:manualLayout>
          <c:xMode val="edge"/>
          <c:yMode val="edge"/>
          <c:x val="0.43918491711276642"/>
          <c:y val="0.94571469392037832"/>
          <c:w val="0.2827721996794792"/>
          <c:h val="5.4285306079621683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0"/>
    <c:plotArea>
      <c:layout/>
      <c:barChart>
        <c:barDir val="col"/>
        <c:grouping val="clustered"/>
        <c:varyColors val="0"/>
        <c:dLbls>
          <c:showLegendKey val="0"/>
          <c:showVal val="0"/>
          <c:showCatName val="0"/>
          <c:showSerName val="0"/>
          <c:showPercent val="0"/>
          <c:showBubbleSize val="0"/>
        </c:dLbls>
        <c:gapWidth val="150"/>
        <c:axId val="1"/>
        <c:axId val="2"/>
      </c:barChart>
      <c:catAx>
        <c:axId val="1"/>
        <c:scaling>
          <c:orientation val="minMax"/>
        </c:scaling>
        <c:delete val="0"/>
        <c:axPos val="b"/>
        <c:majorTickMark val="out"/>
        <c:minorTickMark val="none"/>
        <c:tickLblPos val="nextTo"/>
        <c:crossAx val="2"/>
        <c:crosses val="autoZero"/>
        <c:auto val="1"/>
        <c:lblAlgn val="ctr"/>
        <c:lblOffset val="100"/>
        <c:noMultiLvlLbl val="0"/>
      </c:catAx>
      <c:valAx>
        <c:axId val="2"/>
        <c:scaling>
          <c:orientation val="minMax"/>
        </c:scaling>
        <c:delete val="0"/>
        <c:axPos val="l"/>
        <c:majorGridlines/>
        <c:majorTickMark val="out"/>
        <c:minorTickMark val="none"/>
        <c:tickLblPos val="nextTo"/>
        <c:crossAx val="1"/>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9799728493086999"/>
        </c:manualLayout>
      </c:layout>
      <c:barChart>
        <c:barDir val="col"/>
        <c:grouping val="clustered"/>
        <c:varyColors val="0"/>
        <c:ser>
          <c:idx val="1"/>
          <c:order val="0"/>
          <c:spPr>
            <a:solidFill>
              <a:srgbClr val="0083AC"/>
            </a:solidFill>
            <a:ln>
              <a:noFill/>
            </a:ln>
            <a:effectLst/>
          </c:spPr>
          <c:invertIfNegative val="0"/>
          <c:cat>
            <c:strRef>
              <c:f>'Fig 24 data'!$A$6:$A$10</c:f>
              <c:strCache>
                <c:ptCount val="5"/>
                <c:pt idx="0">
                  <c:v>Up to 1 yr</c:v>
                </c:pt>
                <c:pt idx="1">
                  <c:v>1-3 years</c:v>
                </c:pt>
                <c:pt idx="2">
                  <c:v>3-5 years</c:v>
                </c:pt>
                <c:pt idx="3">
                  <c:v>5-10 years</c:v>
                </c:pt>
                <c:pt idx="4">
                  <c:v>Over 10 yrs</c:v>
                </c:pt>
              </c:strCache>
            </c:strRef>
          </c:cat>
          <c:val>
            <c:numRef>
              <c:f>'Fig 24 data'!$B$6:$B$10</c:f>
              <c:numCache>
                <c:formatCode>###########0</c:formatCode>
                <c:ptCount val="5"/>
                <c:pt idx="0">
                  <c:v>87132</c:v>
                </c:pt>
                <c:pt idx="1">
                  <c:v>85623</c:v>
                </c:pt>
                <c:pt idx="2">
                  <c:v>48399</c:v>
                </c:pt>
                <c:pt idx="3">
                  <c:v>53319</c:v>
                </c:pt>
                <c:pt idx="4">
                  <c:v>70146</c:v>
                </c:pt>
              </c:numCache>
            </c:numRef>
          </c:val>
          <c:extLst>
            <c:ext xmlns:c16="http://schemas.microsoft.com/office/drawing/2014/chart" uri="{C3380CC4-5D6E-409C-BE32-E72D297353CC}">
              <c16:uniqueId val="{00000000-796B-4528-B5B3-F085626B6A82}"/>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Continuous duration on benefit</a:t>
                </a:r>
              </a:p>
            </c:rich>
          </c:tx>
          <c:layout>
            <c:manualLayout>
              <c:xMode val="edge"/>
              <c:yMode val="edge"/>
              <c:x val="0.32958933593007383"/>
              <c:y val="0.91730739153761431"/>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4786361030931"/>
        </c:manualLayout>
      </c:layout>
      <c:barChart>
        <c:barDir val="col"/>
        <c:grouping val="clustered"/>
        <c:varyColors val="0"/>
        <c:ser>
          <c:idx val="1"/>
          <c:order val="0"/>
          <c:tx>
            <c:strRef>
              <c:f>'Fig 25 data'!$B$6</c:f>
              <c:strCache>
                <c:ptCount val="1"/>
                <c:pt idx="0">
                  <c:v>Following year</c:v>
                </c:pt>
              </c:strCache>
            </c:strRef>
          </c:tx>
          <c:spPr>
            <a:solidFill>
              <a:srgbClr val="0083AC"/>
            </a:solidFill>
            <a:ln>
              <a:noFill/>
            </a:ln>
            <a:effectLst/>
          </c:spPr>
          <c:invertIfNegative val="0"/>
          <c:cat>
            <c:strRef>
              <c:f>'Fig 25 data'!$A$7:$A$11</c:f>
              <c:strCache>
                <c:ptCount val="5"/>
                <c:pt idx="0">
                  <c:v>1 (lowest)</c:v>
                </c:pt>
                <c:pt idx="1">
                  <c:v>2</c:v>
                </c:pt>
                <c:pt idx="2">
                  <c:v>3</c:v>
                </c:pt>
                <c:pt idx="3">
                  <c:v>4</c:v>
                </c:pt>
                <c:pt idx="4">
                  <c:v>5 (highest)</c:v>
                </c:pt>
              </c:strCache>
            </c:strRef>
          </c:cat>
          <c:val>
            <c:numRef>
              <c:f>'Fig 25 data'!$B$7:$B$11</c:f>
              <c:numCache>
                <c:formatCode>0</c:formatCode>
                <c:ptCount val="5"/>
                <c:pt idx="0">
                  <c:v>64.400000000000006</c:v>
                </c:pt>
                <c:pt idx="1">
                  <c:v>23.1</c:v>
                </c:pt>
                <c:pt idx="2">
                  <c:v>7.2</c:v>
                </c:pt>
                <c:pt idx="3">
                  <c:v>3.5</c:v>
                </c:pt>
                <c:pt idx="4">
                  <c:v>1.9</c:v>
                </c:pt>
              </c:numCache>
            </c:numRef>
          </c:val>
          <c:extLst>
            <c:ext xmlns:c16="http://schemas.microsoft.com/office/drawing/2014/chart" uri="{C3380CC4-5D6E-409C-BE32-E72D297353CC}">
              <c16:uniqueId val="{00000000-304D-4A98-BEEC-CB322A2AE674}"/>
            </c:ext>
          </c:extLst>
        </c:ser>
        <c:ser>
          <c:idx val="2"/>
          <c:order val="1"/>
          <c:tx>
            <c:strRef>
              <c:f>'Fig 25 data'!$C$6</c:f>
              <c:strCache>
                <c:ptCount val="1"/>
                <c:pt idx="0">
                  <c:v>Seven years later</c:v>
                </c:pt>
              </c:strCache>
            </c:strRef>
          </c:tx>
          <c:spPr>
            <a:solidFill>
              <a:srgbClr val="67A854"/>
            </a:solidFill>
            <a:ln>
              <a:noFill/>
            </a:ln>
            <a:effectLst/>
          </c:spPr>
          <c:invertIfNegative val="0"/>
          <c:cat>
            <c:strRef>
              <c:f>'Fig 25 data'!$A$7:$A$11</c:f>
              <c:strCache>
                <c:ptCount val="5"/>
                <c:pt idx="0">
                  <c:v>1 (lowest)</c:v>
                </c:pt>
                <c:pt idx="1">
                  <c:v>2</c:v>
                </c:pt>
                <c:pt idx="2">
                  <c:v>3</c:v>
                </c:pt>
                <c:pt idx="3">
                  <c:v>4</c:v>
                </c:pt>
                <c:pt idx="4">
                  <c:v>5 (highest)</c:v>
                </c:pt>
              </c:strCache>
            </c:strRef>
          </c:cat>
          <c:val>
            <c:numRef>
              <c:f>'Fig 25 data'!$C$7:$C$11</c:f>
              <c:numCache>
                <c:formatCode>0</c:formatCode>
                <c:ptCount val="5"/>
                <c:pt idx="0">
                  <c:v>44.7</c:v>
                </c:pt>
                <c:pt idx="1">
                  <c:v>25.4</c:v>
                </c:pt>
                <c:pt idx="2">
                  <c:v>15.7</c:v>
                </c:pt>
                <c:pt idx="3">
                  <c:v>9.6999999999999993</c:v>
                </c:pt>
                <c:pt idx="4">
                  <c:v>4.5</c:v>
                </c:pt>
              </c:numCache>
            </c:numRef>
          </c:val>
          <c:extLst>
            <c:ext xmlns:c16="http://schemas.microsoft.com/office/drawing/2014/chart" uri="{C3380CC4-5D6E-409C-BE32-E72D297353CC}">
              <c16:uniqueId val="{00000001-304D-4A98-BEEC-CB322A2AE674}"/>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Later</a:t>
                </a:r>
                <a:r>
                  <a:rPr lang="en-US" b="1" baseline="0"/>
                  <a:t> quintile</a:t>
                </a:r>
                <a:endParaRPr lang="en-US" b="1"/>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4786361030931"/>
        </c:manualLayout>
      </c:layout>
      <c:barChart>
        <c:barDir val="col"/>
        <c:grouping val="clustered"/>
        <c:varyColors val="0"/>
        <c:ser>
          <c:idx val="1"/>
          <c:order val="0"/>
          <c:tx>
            <c:strRef>
              <c:f>'Fig 26 data'!$B$6</c:f>
              <c:strCache>
                <c:ptCount val="1"/>
                <c:pt idx="0">
                  <c:v>Previous year</c:v>
                </c:pt>
              </c:strCache>
            </c:strRef>
          </c:tx>
          <c:spPr>
            <a:solidFill>
              <a:srgbClr val="0083AC"/>
            </a:solidFill>
            <a:ln>
              <a:noFill/>
            </a:ln>
            <a:effectLst/>
          </c:spPr>
          <c:invertIfNegative val="0"/>
          <c:cat>
            <c:strRef>
              <c:f>'Fig 26 data'!$A$7:$A$11</c:f>
              <c:strCache>
                <c:ptCount val="5"/>
                <c:pt idx="0">
                  <c:v>1 (lowest)</c:v>
                </c:pt>
                <c:pt idx="1">
                  <c:v>2</c:v>
                </c:pt>
                <c:pt idx="2">
                  <c:v>3</c:v>
                </c:pt>
                <c:pt idx="3">
                  <c:v>4</c:v>
                </c:pt>
                <c:pt idx="4">
                  <c:v>5 (highest)</c:v>
                </c:pt>
              </c:strCache>
            </c:strRef>
          </c:cat>
          <c:val>
            <c:numRef>
              <c:f>'Fig 26 data'!$B$7:$B$11</c:f>
              <c:numCache>
                <c:formatCode>0</c:formatCode>
                <c:ptCount val="5"/>
                <c:pt idx="0">
                  <c:v>64.400000000000006</c:v>
                </c:pt>
                <c:pt idx="1">
                  <c:v>21.1</c:v>
                </c:pt>
                <c:pt idx="2">
                  <c:v>7.5</c:v>
                </c:pt>
                <c:pt idx="3">
                  <c:v>3.8</c:v>
                </c:pt>
                <c:pt idx="4">
                  <c:v>2.9</c:v>
                </c:pt>
              </c:numCache>
            </c:numRef>
          </c:val>
          <c:extLst>
            <c:ext xmlns:c16="http://schemas.microsoft.com/office/drawing/2014/chart" uri="{C3380CC4-5D6E-409C-BE32-E72D297353CC}">
              <c16:uniqueId val="{00000000-E426-4CA2-848B-94A6E850503C}"/>
            </c:ext>
          </c:extLst>
        </c:ser>
        <c:ser>
          <c:idx val="2"/>
          <c:order val="1"/>
          <c:tx>
            <c:strRef>
              <c:f>'Fig 26 data'!$C$6</c:f>
              <c:strCache>
                <c:ptCount val="1"/>
                <c:pt idx="0">
                  <c:v>Seven years earlier</c:v>
                </c:pt>
              </c:strCache>
            </c:strRef>
          </c:tx>
          <c:spPr>
            <a:solidFill>
              <a:srgbClr val="67A854"/>
            </a:solidFill>
            <a:ln>
              <a:noFill/>
            </a:ln>
            <a:effectLst/>
          </c:spPr>
          <c:invertIfNegative val="0"/>
          <c:cat>
            <c:strRef>
              <c:f>'Fig 26 data'!$A$7:$A$11</c:f>
              <c:strCache>
                <c:ptCount val="5"/>
                <c:pt idx="0">
                  <c:v>1 (lowest)</c:v>
                </c:pt>
                <c:pt idx="1">
                  <c:v>2</c:v>
                </c:pt>
                <c:pt idx="2">
                  <c:v>3</c:v>
                </c:pt>
                <c:pt idx="3">
                  <c:v>4</c:v>
                </c:pt>
                <c:pt idx="4">
                  <c:v>5 (highest)</c:v>
                </c:pt>
              </c:strCache>
            </c:strRef>
          </c:cat>
          <c:val>
            <c:numRef>
              <c:f>'Fig 26 data'!$C$7:$C$11</c:f>
              <c:numCache>
                <c:formatCode>0</c:formatCode>
                <c:ptCount val="5"/>
                <c:pt idx="0">
                  <c:v>44.7</c:v>
                </c:pt>
                <c:pt idx="1">
                  <c:v>24</c:v>
                </c:pt>
                <c:pt idx="2">
                  <c:v>14.5</c:v>
                </c:pt>
                <c:pt idx="3">
                  <c:v>9.6999999999999993</c:v>
                </c:pt>
                <c:pt idx="4">
                  <c:v>7.4</c:v>
                </c:pt>
              </c:numCache>
            </c:numRef>
          </c:val>
          <c:extLst>
            <c:ext xmlns:c16="http://schemas.microsoft.com/office/drawing/2014/chart" uri="{C3380CC4-5D6E-409C-BE32-E72D297353CC}">
              <c16:uniqueId val="{00000001-E426-4CA2-848B-94A6E850503C}"/>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Earlier</a:t>
                </a:r>
                <a:r>
                  <a:rPr lang="en-US" b="1" baseline="0"/>
                  <a:t> quintile</a:t>
                </a:r>
                <a:endParaRPr lang="en-US" b="1"/>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accent4">
                <a:lumMod val="50000"/>
              </a:schemeClr>
            </a:solidFill>
            <a:round/>
          </a:ln>
          <a:effectLst/>
        </c:spPr>
        <c:txPr>
          <a:bodyPr rot="0" spcFirstLastPara="1" vertOverflow="ellipsis" wrap="square" anchor="ctr" anchorCtr="1"/>
          <a:lstStyle/>
          <a:p>
            <a:pPr>
              <a:defRPr sz="1800" b="0" i="0" u="none" strike="noStrike" kern="1200" baseline="0">
                <a:solidFill>
                  <a:srgbClr val="3E403A"/>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4786361030931"/>
        </c:manualLayout>
      </c:layout>
      <c:barChart>
        <c:barDir val="col"/>
        <c:grouping val="clustered"/>
        <c:varyColors val="0"/>
        <c:ser>
          <c:idx val="1"/>
          <c:order val="0"/>
          <c:tx>
            <c:strRef>
              <c:f>'Fig 27 data'!$B$6</c:f>
              <c:strCache>
                <c:ptCount val="1"/>
                <c:pt idx="0">
                  <c:v>2002-2009</c:v>
                </c:pt>
              </c:strCache>
            </c:strRef>
          </c:tx>
          <c:spPr>
            <a:solidFill>
              <a:srgbClr val="0083AC"/>
            </a:solidFill>
            <a:ln>
              <a:noFill/>
            </a:ln>
            <a:effectLst/>
          </c:spPr>
          <c:invertIfNegative val="0"/>
          <c:cat>
            <c:strRef>
              <c:f>'Fig 27 data'!$A$7:$A$11</c:f>
              <c:strCache>
                <c:ptCount val="5"/>
                <c:pt idx="0">
                  <c:v>1 (lowest)</c:v>
                </c:pt>
                <c:pt idx="1">
                  <c:v>2</c:v>
                </c:pt>
                <c:pt idx="2">
                  <c:v>3</c:v>
                </c:pt>
                <c:pt idx="3">
                  <c:v>4</c:v>
                </c:pt>
                <c:pt idx="4">
                  <c:v>5 (highest)</c:v>
                </c:pt>
              </c:strCache>
            </c:strRef>
          </c:cat>
          <c:val>
            <c:numRef>
              <c:f>'Fig 27 data'!$B$7:$B$11</c:f>
              <c:numCache>
                <c:formatCode>0</c:formatCode>
                <c:ptCount val="5"/>
                <c:pt idx="0">
                  <c:v>44.7</c:v>
                </c:pt>
                <c:pt idx="1">
                  <c:v>25.4</c:v>
                </c:pt>
                <c:pt idx="2">
                  <c:v>15.7</c:v>
                </c:pt>
                <c:pt idx="3">
                  <c:v>9.6999999999999993</c:v>
                </c:pt>
                <c:pt idx="4">
                  <c:v>4.5</c:v>
                </c:pt>
              </c:numCache>
            </c:numRef>
          </c:val>
          <c:extLst>
            <c:ext xmlns:c16="http://schemas.microsoft.com/office/drawing/2014/chart" uri="{C3380CC4-5D6E-409C-BE32-E72D297353CC}">
              <c16:uniqueId val="{00000000-8BC4-4B7D-ACB1-DB20620DCD79}"/>
            </c:ext>
          </c:extLst>
        </c:ser>
        <c:ser>
          <c:idx val="2"/>
          <c:order val="1"/>
          <c:tx>
            <c:strRef>
              <c:f>'Fig 27 data'!$C$6</c:f>
              <c:strCache>
                <c:ptCount val="1"/>
                <c:pt idx="0">
                  <c:v>2007-2013</c:v>
                </c:pt>
              </c:strCache>
            </c:strRef>
          </c:tx>
          <c:spPr>
            <a:solidFill>
              <a:srgbClr val="67A854"/>
            </a:solidFill>
            <a:ln>
              <a:noFill/>
            </a:ln>
            <a:effectLst/>
          </c:spPr>
          <c:invertIfNegative val="0"/>
          <c:cat>
            <c:strRef>
              <c:f>'Fig 27 data'!$A$7:$A$11</c:f>
              <c:strCache>
                <c:ptCount val="5"/>
                <c:pt idx="0">
                  <c:v>1 (lowest)</c:v>
                </c:pt>
                <c:pt idx="1">
                  <c:v>2</c:v>
                </c:pt>
                <c:pt idx="2">
                  <c:v>3</c:v>
                </c:pt>
                <c:pt idx="3">
                  <c:v>4</c:v>
                </c:pt>
                <c:pt idx="4">
                  <c:v>5 (highest)</c:v>
                </c:pt>
              </c:strCache>
            </c:strRef>
          </c:cat>
          <c:val>
            <c:numRef>
              <c:f>'Fig 27 data'!$C$7:$C$11</c:f>
              <c:numCache>
                <c:formatCode>0</c:formatCode>
                <c:ptCount val="5"/>
                <c:pt idx="0">
                  <c:v>47.150000000000006</c:v>
                </c:pt>
                <c:pt idx="1">
                  <c:v>20.849999999999998</c:v>
                </c:pt>
                <c:pt idx="2">
                  <c:v>16.75</c:v>
                </c:pt>
                <c:pt idx="3">
                  <c:v>9.25</c:v>
                </c:pt>
                <c:pt idx="4">
                  <c:v>5.85</c:v>
                </c:pt>
              </c:numCache>
            </c:numRef>
          </c:val>
          <c:extLst>
            <c:ext xmlns:c16="http://schemas.microsoft.com/office/drawing/2014/chart" uri="{C3380CC4-5D6E-409C-BE32-E72D297353CC}">
              <c16:uniqueId val="{00000001-8BC4-4B7D-ACB1-DB20620DCD79}"/>
            </c:ext>
          </c:extLst>
        </c:ser>
        <c:ser>
          <c:idx val="0"/>
          <c:order val="2"/>
          <c:tx>
            <c:strRef>
              <c:f>'Fig 27 data'!$D$6</c:f>
              <c:strCache>
                <c:ptCount val="1"/>
                <c:pt idx="0">
                  <c:v>2013-2019</c:v>
                </c:pt>
              </c:strCache>
            </c:strRef>
          </c:tx>
          <c:spPr>
            <a:solidFill>
              <a:srgbClr val="3E403A"/>
            </a:solidFill>
            <a:ln>
              <a:noFill/>
            </a:ln>
            <a:effectLst/>
          </c:spPr>
          <c:invertIfNegative val="0"/>
          <c:cat>
            <c:strRef>
              <c:f>'Fig 27 data'!$A$7:$A$11</c:f>
              <c:strCache>
                <c:ptCount val="5"/>
                <c:pt idx="0">
                  <c:v>1 (lowest)</c:v>
                </c:pt>
                <c:pt idx="1">
                  <c:v>2</c:v>
                </c:pt>
                <c:pt idx="2">
                  <c:v>3</c:v>
                </c:pt>
                <c:pt idx="3">
                  <c:v>4</c:v>
                </c:pt>
                <c:pt idx="4">
                  <c:v>5 (highest)</c:v>
                </c:pt>
              </c:strCache>
            </c:strRef>
          </c:cat>
          <c:val>
            <c:numRef>
              <c:f>'Fig 27 data'!$D$7:$D$11</c:f>
              <c:numCache>
                <c:formatCode>0</c:formatCode>
                <c:ptCount val="5"/>
                <c:pt idx="0">
                  <c:v>46.099999999999994</c:v>
                </c:pt>
                <c:pt idx="1">
                  <c:v>19.599999999999998</c:v>
                </c:pt>
                <c:pt idx="2">
                  <c:v>16.45</c:v>
                </c:pt>
                <c:pt idx="3">
                  <c:v>11.5</c:v>
                </c:pt>
                <c:pt idx="4">
                  <c:v>6.5000000000000009</c:v>
                </c:pt>
              </c:numCache>
            </c:numRef>
          </c:val>
          <c:extLst>
            <c:ext xmlns:c16="http://schemas.microsoft.com/office/drawing/2014/chart" uri="{C3380CC4-5D6E-409C-BE32-E72D297353CC}">
              <c16:uniqueId val="{00000003-8BC4-4B7D-ACB1-DB20620DCD79}"/>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Later</a:t>
                </a:r>
                <a:r>
                  <a:rPr lang="en-US" b="1" baseline="0"/>
                  <a:t> quintile</a:t>
                </a:r>
                <a:endParaRPr lang="en-US" b="1"/>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rgbClr val="3E403A"/>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6455457075688E-2"/>
          <c:y val="0.11562588604851289"/>
          <c:w val="0.85758298616465323"/>
          <c:h val="0.67683008277151757"/>
        </c:manualLayout>
      </c:layout>
      <c:barChart>
        <c:barDir val="col"/>
        <c:grouping val="clustered"/>
        <c:varyColors val="0"/>
        <c:ser>
          <c:idx val="0"/>
          <c:order val="0"/>
          <c:tx>
            <c:strRef>
              <c:f>'Fig 28 data'!$B$7</c:f>
              <c:strCache>
                <c:ptCount val="1"/>
                <c:pt idx="0">
                  <c:v>Following year</c:v>
                </c:pt>
              </c:strCache>
            </c:strRef>
          </c:tx>
          <c:spPr>
            <a:solidFill>
              <a:schemeClr val="accent1"/>
            </a:solidFill>
            <a:ln>
              <a:noFill/>
            </a:ln>
            <a:effectLst/>
          </c:spPr>
          <c:invertIfNegative val="0"/>
          <c:val>
            <c:numRef>
              <c:f>'Fig 28 data'!$B$8:$B$10</c:f>
              <c:numCache>
                <c:formatCode>0</c:formatCode>
                <c:ptCount val="3"/>
                <c:pt idx="0">
                  <c:v>70</c:v>
                </c:pt>
                <c:pt idx="1">
                  <c:v>88</c:v>
                </c:pt>
                <c:pt idx="2">
                  <c:v>80</c:v>
                </c:pt>
              </c:numCache>
            </c:numRef>
          </c:val>
          <c:extLst>
            <c:ext xmlns:c16="http://schemas.microsoft.com/office/drawing/2014/chart" uri="{C3380CC4-5D6E-409C-BE32-E72D297353CC}">
              <c16:uniqueId val="{00000000-E0D3-497B-B5C1-9297ECF1E90F}"/>
            </c:ext>
          </c:extLst>
        </c:ser>
        <c:ser>
          <c:idx val="1"/>
          <c:order val="1"/>
          <c:tx>
            <c:strRef>
              <c:f>'Fig 28 data'!$C$7</c:f>
              <c:strCache>
                <c:ptCount val="1"/>
                <c:pt idx="0">
                  <c:v>10 years later</c:v>
                </c:pt>
              </c:strCache>
            </c:strRef>
          </c:tx>
          <c:spPr>
            <a:solidFill>
              <a:schemeClr val="accent2"/>
            </a:solidFill>
            <a:ln>
              <a:noFill/>
            </a:ln>
            <a:effectLst/>
          </c:spPr>
          <c:invertIfNegative val="0"/>
          <c:val>
            <c:numRef>
              <c:f>'Fig 28 data'!$C$8:$C$10</c:f>
              <c:numCache>
                <c:formatCode>0</c:formatCode>
                <c:ptCount val="3"/>
                <c:pt idx="0">
                  <c:v>34</c:v>
                </c:pt>
                <c:pt idx="1">
                  <c:v>65</c:v>
                </c:pt>
                <c:pt idx="2">
                  <c:v>59</c:v>
                </c:pt>
              </c:numCache>
            </c:numRef>
          </c:val>
          <c:extLst>
            <c:ext xmlns:c16="http://schemas.microsoft.com/office/drawing/2014/chart" uri="{C3380CC4-5D6E-409C-BE32-E72D297353CC}">
              <c16:uniqueId val="{00000001-E0D3-497B-B5C1-9297ECF1E90F}"/>
            </c:ext>
          </c:extLst>
        </c:ser>
        <c:ser>
          <c:idx val="2"/>
          <c:order val="2"/>
          <c:tx>
            <c:strRef>
              <c:f>'Fig 28 data'!$D$7</c:f>
              <c:strCache>
                <c:ptCount val="1"/>
                <c:pt idx="0">
                  <c:v>15 years later</c:v>
                </c:pt>
              </c:strCache>
            </c:strRef>
          </c:tx>
          <c:spPr>
            <a:solidFill>
              <a:schemeClr val="accent3"/>
            </a:solidFill>
            <a:ln>
              <a:noFill/>
            </a:ln>
            <a:effectLst/>
          </c:spPr>
          <c:invertIfNegative val="0"/>
          <c:val>
            <c:numRef>
              <c:f>'Fig 28 data'!$D$8:$D$10</c:f>
              <c:numCache>
                <c:formatCode>0</c:formatCode>
                <c:ptCount val="3"/>
                <c:pt idx="0">
                  <c:v>30</c:v>
                </c:pt>
                <c:pt idx="1">
                  <c:v>56</c:v>
                </c:pt>
                <c:pt idx="2">
                  <c:v>48</c:v>
                </c:pt>
              </c:numCache>
            </c:numRef>
          </c:val>
          <c:extLst>
            <c:ext xmlns:c16="http://schemas.microsoft.com/office/drawing/2014/chart" uri="{C3380CC4-5D6E-409C-BE32-E72D297353CC}">
              <c16:uniqueId val="{00000002-E0D3-497B-B5C1-9297ECF1E90F}"/>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Initial</a:t>
                </a:r>
                <a:r>
                  <a:rPr lang="en-US" b="1" baseline="0"/>
                  <a:t> income decile</a:t>
                </a:r>
              </a:p>
            </c:rich>
          </c:tx>
          <c:layout>
            <c:manualLayout>
              <c:xMode val="edge"/>
              <c:yMode val="edge"/>
              <c:x val="0.39436343385071104"/>
              <c:y val="0.8606631547427899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48156937944704248"/>
        </c:manualLayout>
      </c:layout>
      <c:barChart>
        <c:barDir val="col"/>
        <c:grouping val="clustered"/>
        <c:varyColors val="0"/>
        <c:ser>
          <c:idx val="1"/>
          <c:order val="0"/>
          <c:tx>
            <c:strRef>
              <c:f>'Fig 29 data'!$B$6</c:f>
              <c:strCache>
                <c:ptCount val="1"/>
                <c:pt idx="0">
                  <c:v>None</c:v>
                </c:pt>
              </c:strCache>
            </c:strRef>
          </c:tx>
          <c:spPr>
            <a:solidFill>
              <a:srgbClr val="0083AC"/>
            </a:solidFill>
            <a:ln>
              <a:noFill/>
            </a:ln>
            <a:effectLst/>
          </c:spPr>
          <c:invertIfNegative val="0"/>
          <c:cat>
            <c:strRef>
              <c:f>'Fig 29 data'!$A$7:$A$10</c:f>
              <c:strCache>
                <c:ptCount val="4"/>
                <c:pt idx="0">
                  <c:v>Received benefit</c:v>
                </c:pt>
                <c:pt idx="1">
                  <c:v>On benefit for more than two years</c:v>
                </c:pt>
                <c:pt idx="2">
                  <c:v>Received benefit while supporting a child</c:v>
                </c:pt>
                <c:pt idx="3">
                  <c:v>Custodial or community sentence</c:v>
                </c:pt>
              </c:strCache>
            </c:strRef>
          </c:cat>
          <c:val>
            <c:numRef>
              <c:f>'Fig 29 data'!$B$7:$B$10</c:f>
              <c:numCache>
                <c:formatCode>0</c:formatCode>
                <c:ptCount val="4"/>
                <c:pt idx="0">
                  <c:v>24.6</c:v>
                </c:pt>
                <c:pt idx="1">
                  <c:v>3.1</c:v>
                </c:pt>
                <c:pt idx="2">
                  <c:v>2.4</c:v>
                </c:pt>
                <c:pt idx="3">
                  <c:v>3.3</c:v>
                </c:pt>
              </c:numCache>
            </c:numRef>
          </c:val>
          <c:extLst>
            <c:ext xmlns:c16="http://schemas.microsoft.com/office/drawing/2014/chart" uri="{C3380CC4-5D6E-409C-BE32-E72D297353CC}">
              <c16:uniqueId val="{00000000-B5E2-421E-BAC5-3FEEE14F8906}"/>
            </c:ext>
          </c:extLst>
        </c:ser>
        <c:ser>
          <c:idx val="2"/>
          <c:order val="1"/>
          <c:tx>
            <c:strRef>
              <c:f>'Fig 29 data'!$C$6</c:f>
              <c:strCache>
                <c:ptCount val="1"/>
                <c:pt idx="0">
                  <c:v>&lt;25%</c:v>
                </c:pt>
              </c:strCache>
            </c:strRef>
          </c:tx>
          <c:spPr>
            <a:solidFill>
              <a:srgbClr val="67A854"/>
            </a:solidFill>
            <a:ln>
              <a:noFill/>
            </a:ln>
            <a:effectLst/>
          </c:spPr>
          <c:invertIfNegative val="0"/>
          <c:cat>
            <c:strRef>
              <c:f>'Fig 29 data'!$A$7:$A$10</c:f>
              <c:strCache>
                <c:ptCount val="4"/>
                <c:pt idx="0">
                  <c:v>Received benefit</c:v>
                </c:pt>
                <c:pt idx="1">
                  <c:v>On benefit for more than two years</c:v>
                </c:pt>
                <c:pt idx="2">
                  <c:v>Received benefit while supporting a child</c:v>
                </c:pt>
                <c:pt idx="3">
                  <c:v>Custodial or community sentence</c:v>
                </c:pt>
              </c:strCache>
            </c:strRef>
          </c:cat>
          <c:val>
            <c:numRef>
              <c:f>'Fig 29 data'!$C$7:$C$10</c:f>
              <c:numCache>
                <c:formatCode>0</c:formatCode>
                <c:ptCount val="4"/>
                <c:pt idx="0">
                  <c:v>46.1</c:v>
                </c:pt>
                <c:pt idx="1">
                  <c:v>8.6999999999999993</c:v>
                </c:pt>
                <c:pt idx="2">
                  <c:v>7.7</c:v>
                </c:pt>
                <c:pt idx="3">
                  <c:v>7.8</c:v>
                </c:pt>
              </c:numCache>
            </c:numRef>
          </c:val>
          <c:extLst>
            <c:ext xmlns:c16="http://schemas.microsoft.com/office/drawing/2014/chart" uri="{C3380CC4-5D6E-409C-BE32-E72D297353CC}">
              <c16:uniqueId val="{00000001-B5E2-421E-BAC5-3FEEE14F8906}"/>
            </c:ext>
          </c:extLst>
        </c:ser>
        <c:ser>
          <c:idx val="0"/>
          <c:order val="2"/>
          <c:tx>
            <c:strRef>
              <c:f>'Fig 29 data'!$D$6</c:f>
              <c:strCache>
                <c:ptCount val="1"/>
                <c:pt idx="0">
                  <c:v>25%-&lt;50%</c:v>
                </c:pt>
              </c:strCache>
            </c:strRef>
          </c:tx>
          <c:spPr>
            <a:solidFill>
              <a:srgbClr val="A9A7A5"/>
            </a:solidFill>
            <a:ln>
              <a:noFill/>
            </a:ln>
            <a:effectLst/>
          </c:spPr>
          <c:invertIfNegative val="0"/>
          <c:cat>
            <c:strRef>
              <c:f>'Fig 29 data'!$A$7:$A$10</c:f>
              <c:strCache>
                <c:ptCount val="4"/>
                <c:pt idx="0">
                  <c:v>Received benefit</c:v>
                </c:pt>
                <c:pt idx="1">
                  <c:v>On benefit for more than two years</c:v>
                </c:pt>
                <c:pt idx="2">
                  <c:v>Received benefit while supporting a child</c:v>
                </c:pt>
                <c:pt idx="3">
                  <c:v>Custodial or community sentence</c:v>
                </c:pt>
              </c:strCache>
            </c:strRef>
          </c:cat>
          <c:val>
            <c:numRef>
              <c:f>'Fig 29 data'!$D$7:$D$10</c:f>
              <c:numCache>
                <c:formatCode>0</c:formatCode>
                <c:ptCount val="4"/>
                <c:pt idx="0">
                  <c:v>52.7</c:v>
                </c:pt>
                <c:pt idx="1">
                  <c:v>11.5</c:v>
                </c:pt>
                <c:pt idx="2">
                  <c:v>9.1</c:v>
                </c:pt>
                <c:pt idx="3">
                  <c:v>10</c:v>
                </c:pt>
              </c:numCache>
            </c:numRef>
          </c:val>
          <c:extLst>
            <c:ext xmlns:c16="http://schemas.microsoft.com/office/drawing/2014/chart" uri="{C3380CC4-5D6E-409C-BE32-E72D297353CC}">
              <c16:uniqueId val="{00000002-B5E2-421E-BAC5-3FEEE14F8906}"/>
            </c:ext>
          </c:extLst>
        </c:ser>
        <c:ser>
          <c:idx val="3"/>
          <c:order val="3"/>
          <c:tx>
            <c:strRef>
              <c:f>'Fig 29 data'!$E$6</c:f>
              <c:strCache>
                <c:ptCount val="1"/>
                <c:pt idx="0">
                  <c:v>50%-&lt;75%</c:v>
                </c:pt>
              </c:strCache>
            </c:strRef>
          </c:tx>
          <c:spPr>
            <a:solidFill>
              <a:srgbClr val="3E403A"/>
            </a:solidFill>
            <a:ln>
              <a:noFill/>
            </a:ln>
            <a:effectLst/>
          </c:spPr>
          <c:invertIfNegative val="0"/>
          <c:cat>
            <c:strRef>
              <c:f>'Fig 29 data'!$A$7:$A$10</c:f>
              <c:strCache>
                <c:ptCount val="4"/>
                <c:pt idx="0">
                  <c:v>Received benefit</c:v>
                </c:pt>
                <c:pt idx="1">
                  <c:v>On benefit for more than two years</c:v>
                </c:pt>
                <c:pt idx="2">
                  <c:v>Received benefit while supporting a child</c:v>
                </c:pt>
                <c:pt idx="3">
                  <c:v>Custodial or community sentence</c:v>
                </c:pt>
              </c:strCache>
            </c:strRef>
          </c:cat>
          <c:val>
            <c:numRef>
              <c:f>'Fig 29 data'!$E$7:$E$10</c:f>
              <c:numCache>
                <c:formatCode>0</c:formatCode>
                <c:ptCount val="4"/>
                <c:pt idx="0">
                  <c:v>57.2</c:v>
                </c:pt>
                <c:pt idx="1">
                  <c:v>13.7</c:v>
                </c:pt>
                <c:pt idx="2">
                  <c:v>11.6</c:v>
                </c:pt>
                <c:pt idx="3">
                  <c:v>11.7</c:v>
                </c:pt>
              </c:numCache>
            </c:numRef>
          </c:val>
          <c:extLst>
            <c:ext xmlns:c16="http://schemas.microsoft.com/office/drawing/2014/chart" uri="{C3380CC4-5D6E-409C-BE32-E72D297353CC}">
              <c16:uniqueId val="{00000003-B5E2-421E-BAC5-3FEEE14F8906}"/>
            </c:ext>
          </c:extLst>
        </c:ser>
        <c:ser>
          <c:idx val="4"/>
          <c:order val="4"/>
          <c:tx>
            <c:strRef>
              <c:f>'Fig 29 data'!$F$6</c:f>
              <c:strCache>
                <c:ptCount val="1"/>
                <c:pt idx="0">
                  <c:v>&gt;75%</c:v>
                </c:pt>
              </c:strCache>
            </c:strRef>
          </c:tx>
          <c:spPr>
            <a:solidFill>
              <a:srgbClr val="00B5E4"/>
            </a:solidFill>
            <a:ln>
              <a:noFill/>
            </a:ln>
            <a:effectLst/>
          </c:spPr>
          <c:invertIfNegative val="0"/>
          <c:cat>
            <c:strRef>
              <c:f>'Fig 29 data'!$A$7:$A$10</c:f>
              <c:strCache>
                <c:ptCount val="4"/>
                <c:pt idx="0">
                  <c:v>Received benefit</c:v>
                </c:pt>
                <c:pt idx="1">
                  <c:v>On benefit for more than two years</c:v>
                </c:pt>
                <c:pt idx="2">
                  <c:v>Received benefit while supporting a child</c:v>
                </c:pt>
                <c:pt idx="3">
                  <c:v>Custodial or community sentence</c:v>
                </c:pt>
              </c:strCache>
            </c:strRef>
          </c:cat>
          <c:val>
            <c:numRef>
              <c:f>'Fig 29 data'!$F$7:$F$10</c:f>
              <c:numCache>
                <c:formatCode>0</c:formatCode>
                <c:ptCount val="4"/>
                <c:pt idx="0">
                  <c:v>69.900000000000006</c:v>
                </c:pt>
                <c:pt idx="1">
                  <c:v>22.6</c:v>
                </c:pt>
                <c:pt idx="2">
                  <c:v>17</c:v>
                </c:pt>
                <c:pt idx="3">
                  <c:v>19.899999999999999</c:v>
                </c:pt>
              </c:numCache>
            </c:numRef>
          </c:val>
          <c:extLst>
            <c:ext xmlns:c16="http://schemas.microsoft.com/office/drawing/2014/chart" uri="{C3380CC4-5D6E-409C-BE32-E72D297353CC}">
              <c16:uniqueId val="{00000004-B5E2-421E-BAC5-3FEEE14F8906}"/>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Adult outcome</a:t>
                </a:r>
              </a:p>
            </c:rich>
          </c:tx>
          <c:layout>
            <c:manualLayout>
              <c:xMode val="edge"/>
              <c:yMode val="edge"/>
              <c:x val="0.4278894831150219"/>
              <c:y val="0.7855273169537417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layout>
        <c:manualLayout>
          <c:xMode val="edge"/>
          <c:yMode val="edge"/>
          <c:x val="0.15494119053784011"/>
          <c:y val="0.93271151509792183"/>
          <c:w val="0.66280023420301226"/>
          <c:h val="5.4440858729542879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6309585356171179"/>
          <c:h val="0.66004257082798035"/>
        </c:manualLayout>
      </c:layout>
      <c:lineChart>
        <c:grouping val="standard"/>
        <c:varyColors val="0"/>
        <c:ser>
          <c:idx val="1"/>
          <c:order val="0"/>
          <c:tx>
            <c:strRef>
              <c:f>'Fig 30 data'!$E$5:$E$6</c:f>
              <c:strCache>
                <c:ptCount val="2"/>
                <c:pt idx="0">
                  <c:v>Female</c:v>
                </c:pt>
                <c:pt idx="1">
                  <c:v>70+ years</c:v>
                </c:pt>
              </c:strCache>
            </c:strRef>
          </c:tx>
          <c:spPr>
            <a:ln w="38100" cap="rnd">
              <a:solidFill>
                <a:srgbClr val="3E403A"/>
              </a:solidFill>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data'!$E$7:$E$36</c:f>
              <c:numCache>
                <c:formatCode>0</c:formatCode>
                <c:ptCount val="30"/>
                <c:pt idx="0">
                  <c:v>28653.368663192701</c:v>
                </c:pt>
                <c:pt idx="1">
                  <c:v>28478.282823417401</c:v>
                </c:pt>
                <c:pt idx="2">
                  <c:v>28328.855327953101</c:v>
                </c:pt>
                <c:pt idx="3">
                  <c:v>28233.749398558299</c:v>
                </c:pt>
                <c:pt idx="4">
                  <c:v>28155.622987266899</c:v>
                </c:pt>
                <c:pt idx="5">
                  <c:v>28151.987369542101</c:v>
                </c:pt>
                <c:pt idx="6">
                  <c:v>28178.381430737401</c:v>
                </c:pt>
                <c:pt idx="7">
                  <c:v>28211.956503164802</c:v>
                </c:pt>
                <c:pt idx="8">
                  <c:v>28249.033454066801</c:v>
                </c:pt>
                <c:pt idx="9">
                  <c:v>28293.7500265095</c:v>
                </c:pt>
                <c:pt idx="10">
                  <c:v>28325.196839271601</c:v>
                </c:pt>
                <c:pt idx="11">
                  <c:v>28361.423006559002</c:v>
                </c:pt>
                <c:pt idx="12">
                  <c:v>28379.997429106701</c:v>
                </c:pt>
                <c:pt idx="13">
                  <c:v>28425.587812529</c:v>
                </c:pt>
                <c:pt idx="14">
                  <c:v>28456.900632445799</c:v>
                </c:pt>
                <c:pt idx="15">
                  <c:v>28493.5734650534</c:v>
                </c:pt>
                <c:pt idx="16">
                  <c:v>28546.736611173801</c:v>
                </c:pt>
                <c:pt idx="17">
                  <c:v>28537.4498772978</c:v>
                </c:pt>
                <c:pt idx="18">
                  <c:v>28518.781472438899</c:v>
                </c:pt>
                <c:pt idx="19">
                  <c:v>28478.760231047701</c:v>
                </c:pt>
                <c:pt idx="20">
                  <c:v>28483.128053999098</c:v>
                </c:pt>
                <c:pt idx="21">
                  <c:v>28511.139667327599</c:v>
                </c:pt>
                <c:pt idx="22">
                  <c:v>28549.016714911901</c:v>
                </c:pt>
                <c:pt idx="23">
                  <c:v>28622.599602468901</c:v>
                </c:pt>
                <c:pt idx="24">
                  <c:v>28703.673704172001</c:v>
                </c:pt>
                <c:pt idx="25">
                  <c:v>28745.523110647599</c:v>
                </c:pt>
                <c:pt idx="26">
                  <c:v>28749.018510439</c:v>
                </c:pt>
                <c:pt idx="27">
                  <c:v>28712.0568843898</c:v>
                </c:pt>
                <c:pt idx="28">
                  <c:v>28662.476121555399</c:v>
                </c:pt>
                <c:pt idx="29">
                  <c:v>28625.262911996298</c:v>
                </c:pt>
              </c:numCache>
            </c:numRef>
          </c:val>
          <c:smooth val="0"/>
          <c:extLst>
            <c:ext xmlns:c16="http://schemas.microsoft.com/office/drawing/2014/chart" uri="{C3380CC4-5D6E-409C-BE32-E72D297353CC}">
              <c16:uniqueId val="{00000003-4D76-498A-9389-D989A0D89546}"/>
            </c:ext>
          </c:extLst>
        </c:ser>
        <c:ser>
          <c:idx val="7"/>
          <c:order val="1"/>
          <c:tx>
            <c:strRef>
              <c:f>'Fig 30 data'!$I$5:$I$6</c:f>
              <c:strCache>
                <c:ptCount val="2"/>
                <c:pt idx="0">
                  <c:v>Male</c:v>
                </c:pt>
                <c:pt idx="1">
                  <c:v>70+ years</c:v>
                </c:pt>
              </c:strCache>
            </c:strRef>
          </c:tx>
          <c:spPr>
            <a:ln w="38100" cap="rnd">
              <a:solidFill>
                <a:srgbClr val="3E403A"/>
              </a:solidFill>
              <a:prstDash val="sysDash"/>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data'!$I$7:$I$36</c:f>
              <c:numCache>
                <c:formatCode>General</c:formatCode>
                <c:ptCount val="30"/>
                <c:pt idx="0">
                  <c:v>27529.0536411336</c:v>
                </c:pt>
                <c:pt idx="1">
                  <c:v>27497.119536766699</c:v>
                </c:pt>
                <c:pt idx="2">
                  <c:v>27518.8808417488</c:v>
                </c:pt>
                <c:pt idx="3">
                  <c:v>27503.944163679502</c:v>
                </c:pt>
                <c:pt idx="4">
                  <c:v>27451.634996329401</c:v>
                </c:pt>
                <c:pt idx="5">
                  <c:v>27442.012236885599</c:v>
                </c:pt>
                <c:pt idx="6">
                  <c:v>27398.861211324998</c:v>
                </c:pt>
                <c:pt idx="7">
                  <c:v>27346.955252265099</c:v>
                </c:pt>
                <c:pt idx="8">
                  <c:v>27273.307181456999</c:v>
                </c:pt>
                <c:pt idx="9">
                  <c:v>27269.834197186199</c:v>
                </c:pt>
                <c:pt idx="10" formatCode="0">
                  <c:v>27226.7580247562</c:v>
                </c:pt>
                <c:pt idx="11">
                  <c:v>27200.001985955201</c:v>
                </c:pt>
                <c:pt idx="12" formatCode="0">
                  <c:v>27157.2238943673</c:v>
                </c:pt>
                <c:pt idx="13" formatCode="0">
                  <c:v>27184.3048005292</c:v>
                </c:pt>
                <c:pt idx="14" formatCode="0">
                  <c:v>27173.647720348701</c:v>
                </c:pt>
                <c:pt idx="15">
                  <c:v>27178.752578720199</c:v>
                </c:pt>
                <c:pt idx="16" formatCode="0.0">
                  <c:v>27192.5992878652</c:v>
                </c:pt>
                <c:pt idx="17">
                  <c:v>27214.245351539499</c:v>
                </c:pt>
                <c:pt idx="18" formatCode="0">
                  <c:v>27179.1107998556</c:v>
                </c:pt>
                <c:pt idx="19" formatCode="0">
                  <c:v>27138.699060572901</c:v>
                </c:pt>
                <c:pt idx="20" formatCode="0.0">
                  <c:v>27133.676941384001</c:v>
                </c:pt>
                <c:pt idx="21" formatCode="0.0">
                  <c:v>27168.6839187201</c:v>
                </c:pt>
                <c:pt idx="22" formatCode="0">
                  <c:v>27234.660265957798</c:v>
                </c:pt>
                <c:pt idx="23" formatCode="0.0">
                  <c:v>27344.046281057399</c:v>
                </c:pt>
                <c:pt idx="24" formatCode="0">
                  <c:v>27446.933666881501</c:v>
                </c:pt>
                <c:pt idx="25" formatCode="0">
                  <c:v>27497.9363216003</c:v>
                </c:pt>
                <c:pt idx="26">
                  <c:v>27527.1100553123</c:v>
                </c:pt>
                <c:pt idx="27">
                  <c:v>27518.730672309699</c:v>
                </c:pt>
                <c:pt idx="28">
                  <c:v>27526.2810517211</c:v>
                </c:pt>
                <c:pt idx="29">
                  <c:v>27471.106940335601</c:v>
                </c:pt>
              </c:numCache>
            </c:numRef>
          </c:val>
          <c:smooth val="0"/>
          <c:extLst>
            <c:ext xmlns:c16="http://schemas.microsoft.com/office/drawing/2014/chart" uri="{C3380CC4-5D6E-409C-BE32-E72D297353CC}">
              <c16:uniqueId val="{00000008-4D76-498A-9389-D989A0D89546}"/>
            </c:ext>
          </c:extLst>
        </c:ser>
        <c:ser>
          <c:idx val="0"/>
          <c:order val="2"/>
          <c:tx>
            <c:strRef>
              <c:f>'Fig 30 data'!$D$5:$D$6</c:f>
              <c:strCache>
                <c:ptCount val="2"/>
                <c:pt idx="0">
                  <c:v>Female</c:v>
                </c:pt>
                <c:pt idx="1">
                  <c:v>50-69 years</c:v>
                </c:pt>
              </c:strCache>
            </c:strRef>
          </c:tx>
          <c:spPr>
            <a:ln w="38100" cap="rnd">
              <a:solidFill>
                <a:srgbClr val="A9A7A5"/>
              </a:solidFill>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data'!$D$7:$D$36</c:f>
              <c:numCache>
                <c:formatCode>0</c:formatCode>
                <c:ptCount val="30"/>
                <c:pt idx="0">
                  <c:v>19576.144333992401</c:v>
                </c:pt>
                <c:pt idx="1">
                  <c:v>19342.3245557179</c:v>
                </c:pt>
                <c:pt idx="2">
                  <c:v>19116.270025061101</c:v>
                </c:pt>
                <c:pt idx="3">
                  <c:v>18948.667784484602</c:v>
                </c:pt>
                <c:pt idx="4">
                  <c:v>18785.849501942601</c:v>
                </c:pt>
                <c:pt idx="5">
                  <c:v>18668.917371673899</c:v>
                </c:pt>
                <c:pt idx="6">
                  <c:v>18571.432301803001</c:v>
                </c:pt>
                <c:pt idx="7">
                  <c:v>18464.865679858602</c:v>
                </c:pt>
                <c:pt idx="8">
                  <c:v>18357.2978620871</c:v>
                </c:pt>
                <c:pt idx="9">
                  <c:v>18265.4890118767</c:v>
                </c:pt>
                <c:pt idx="10">
                  <c:v>18169.818723299399</c:v>
                </c:pt>
                <c:pt idx="11">
                  <c:v>18071.902031359201</c:v>
                </c:pt>
                <c:pt idx="12">
                  <c:v>17988.1062216229</c:v>
                </c:pt>
                <c:pt idx="13">
                  <c:v>17904.6875533491</c:v>
                </c:pt>
                <c:pt idx="14">
                  <c:v>17831.857551913701</c:v>
                </c:pt>
                <c:pt idx="15">
                  <c:v>17777.311526336998</c:v>
                </c:pt>
                <c:pt idx="16">
                  <c:v>17746.954084461799</c:v>
                </c:pt>
                <c:pt idx="17">
                  <c:v>17703.935728141201</c:v>
                </c:pt>
                <c:pt idx="18">
                  <c:v>17661.341444514499</c:v>
                </c:pt>
                <c:pt idx="19">
                  <c:v>17617.875251085301</c:v>
                </c:pt>
                <c:pt idx="20">
                  <c:v>17605.709850064599</c:v>
                </c:pt>
                <c:pt idx="21">
                  <c:v>17619.4076888981</c:v>
                </c:pt>
                <c:pt idx="22">
                  <c:v>17658.160381568799</c:v>
                </c:pt>
                <c:pt idx="23">
                  <c:v>17713.6757229135</c:v>
                </c:pt>
                <c:pt idx="24">
                  <c:v>17771.8426864311</c:v>
                </c:pt>
                <c:pt idx="25">
                  <c:v>17818.488964203701</c:v>
                </c:pt>
                <c:pt idx="26">
                  <c:v>17872.154027365901</c:v>
                </c:pt>
                <c:pt idx="27">
                  <c:v>17924.329001191101</c:v>
                </c:pt>
                <c:pt idx="28">
                  <c:v>18010.707003620199</c:v>
                </c:pt>
                <c:pt idx="29">
                  <c:v>18146.500339732698</c:v>
                </c:pt>
              </c:numCache>
            </c:numRef>
          </c:val>
          <c:smooth val="0"/>
          <c:extLst>
            <c:ext xmlns:c16="http://schemas.microsoft.com/office/drawing/2014/chart" uri="{C3380CC4-5D6E-409C-BE32-E72D297353CC}">
              <c16:uniqueId val="{00000002-4D76-498A-9389-D989A0D89546}"/>
            </c:ext>
          </c:extLst>
        </c:ser>
        <c:ser>
          <c:idx val="6"/>
          <c:order val="3"/>
          <c:tx>
            <c:strRef>
              <c:f>'Fig 30 data'!$H$5:$H$6</c:f>
              <c:strCache>
                <c:ptCount val="2"/>
                <c:pt idx="0">
                  <c:v>Male</c:v>
                </c:pt>
                <c:pt idx="1">
                  <c:v>50-69 years</c:v>
                </c:pt>
              </c:strCache>
            </c:strRef>
          </c:tx>
          <c:spPr>
            <a:ln w="38100" cap="rnd">
              <a:solidFill>
                <a:srgbClr val="A9A7A5"/>
              </a:solidFill>
              <a:prstDash val="sysDash"/>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data'!$H$7:$H$36</c:f>
              <c:numCache>
                <c:formatCode>General</c:formatCode>
                <c:ptCount val="30"/>
                <c:pt idx="0">
                  <c:v>17444.207662017201</c:v>
                </c:pt>
                <c:pt idx="1">
                  <c:v>17381.802548195101</c:v>
                </c:pt>
                <c:pt idx="2">
                  <c:v>17335.0479168075</c:v>
                </c:pt>
                <c:pt idx="3">
                  <c:v>17279.294588143101</c:v>
                </c:pt>
                <c:pt idx="4">
                  <c:v>17213.5331543422</c:v>
                </c:pt>
                <c:pt idx="5">
                  <c:v>17167.6324306069</c:v>
                </c:pt>
                <c:pt idx="6">
                  <c:v>17100.731175104898</c:v>
                </c:pt>
                <c:pt idx="7">
                  <c:v>16982.042651354001</c:v>
                </c:pt>
                <c:pt idx="8">
                  <c:v>16843.153122658099</c:v>
                </c:pt>
                <c:pt idx="9">
                  <c:v>16734.441591017301</c:v>
                </c:pt>
                <c:pt idx="10" formatCode="0">
                  <c:v>16636.606587000599</c:v>
                </c:pt>
                <c:pt idx="11">
                  <c:v>16566.951787732</c:v>
                </c:pt>
                <c:pt idx="12" formatCode="0">
                  <c:v>16490.944366025498</c:v>
                </c:pt>
                <c:pt idx="13" formatCode="0">
                  <c:v>16420.8480218767</c:v>
                </c:pt>
                <c:pt idx="14" formatCode="0">
                  <c:v>16346.119952139499</c:v>
                </c:pt>
                <c:pt idx="15">
                  <c:v>16301.8491587352</c:v>
                </c:pt>
                <c:pt idx="16" formatCode="0.0">
                  <c:v>16263.355116868101</c:v>
                </c:pt>
                <c:pt idx="17">
                  <c:v>16228.922424703</c:v>
                </c:pt>
                <c:pt idx="18" formatCode="0">
                  <c:v>16182.082061759</c:v>
                </c:pt>
                <c:pt idx="19" formatCode="0">
                  <c:v>16154.650054242</c:v>
                </c:pt>
                <c:pt idx="20" formatCode="0.0">
                  <c:v>16161.224525309301</c:v>
                </c:pt>
                <c:pt idx="21" formatCode="0.0">
                  <c:v>16215.190480183301</c:v>
                </c:pt>
                <c:pt idx="22" formatCode="0">
                  <c:v>16319.4410226525</c:v>
                </c:pt>
                <c:pt idx="23" formatCode="0.0">
                  <c:v>16446.2224455451</c:v>
                </c:pt>
                <c:pt idx="24" formatCode="0">
                  <c:v>16566.7940103566</c:v>
                </c:pt>
                <c:pt idx="25" formatCode="0">
                  <c:v>16655.413317152601</c:v>
                </c:pt>
                <c:pt idx="26">
                  <c:v>16756.165790508199</c:v>
                </c:pt>
                <c:pt idx="27">
                  <c:v>16841.418557722602</c:v>
                </c:pt>
                <c:pt idx="28">
                  <c:v>16884.494452918501</c:v>
                </c:pt>
                <c:pt idx="29">
                  <c:v>16889.078126438599</c:v>
                </c:pt>
              </c:numCache>
            </c:numRef>
          </c:val>
          <c:smooth val="0"/>
          <c:extLst>
            <c:ext xmlns:c16="http://schemas.microsoft.com/office/drawing/2014/chart" uri="{C3380CC4-5D6E-409C-BE32-E72D297353CC}">
              <c16:uniqueId val="{00000007-4D76-498A-9389-D989A0D89546}"/>
            </c:ext>
          </c:extLst>
        </c:ser>
        <c:ser>
          <c:idx val="5"/>
          <c:order val="4"/>
          <c:tx>
            <c:strRef>
              <c:f>'Fig 30 data'!$C$5:$C$6</c:f>
              <c:strCache>
                <c:ptCount val="2"/>
                <c:pt idx="0">
                  <c:v>Female</c:v>
                </c:pt>
                <c:pt idx="1">
                  <c:v>15-49 years</c:v>
                </c:pt>
              </c:strCache>
            </c:strRef>
          </c:tx>
          <c:spPr>
            <a:ln w="38100" cap="rnd">
              <a:solidFill>
                <a:srgbClr val="67A854"/>
              </a:solidFill>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data'!$C$7:$C$36</c:f>
              <c:numCache>
                <c:formatCode>0</c:formatCode>
                <c:ptCount val="30"/>
                <c:pt idx="0">
                  <c:v>13693.062904005599</c:v>
                </c:pt>
                <c:pt idx="1">
                  <c:v>13724.8024022765</c:v>
                </c:pt>
                <c:pt idx="2">
                  <c:v>13747.6501788193</c:v>
                </c:pt>
                <c:pt idx="3">
                  <c:v>13770.7686181637</c:v>
                </c:pt>
                <c:pt idx="4">
                  <c:v>13782.0797819171</c:v>
                </c:pt>
                <c:pt idx="5">
                  <c:v>13784.2157126485</c:v>
                </c:pt>
                <c:pt idx="6">
                  <c:v>13759.145360508101</c:v>
                </c:pt>
                <c:pt idx="7">
                  <c:v>13711.686139670301</c:v>
                </c:pt>
                <c:pt idx="8">
                  <c:v>13643.5098410641</c:v>
                </c:pt>
                <c:pt idx="9">
                  <c:v>13591.0443432351</c:v>
                </c:pt>
                <c:pt idx="10">
                  <c:v>13553.633041037199</c:v>
                </c:pt>
                <c:pt idx="11">
                  <c:v>13529.2769812193</c:v>
                </c:pt>
                <c:pt idx="12">
                  <c:v>13504.339000894701</c:v>
                </c:pt>
                <c:pt idx="13">
                  <c:v>13482.1294906982</c:v>
                </c:pt>
                <c:pt idx="14">
                  <c:v>13455.043712889699</c:v>
                </c:pt>
                <c:pt idx="15">
                  <c:v>13427.2078877801</c:v>
                </c:pt>
                <c:pt idx="16">
                  <c:v>13394.715604651799</c:v>
                </c:pt>
                <c:pt idx="17">
                  <c:v>13351.0603706321</c:v>
                </c:pt>
                <c:pt idx="18">
                  <c:v>13312.5696810399</c:v>
                </c:pt>
                <c:pt idx="19">
                  <c:v>13288.2809373809</c:v>
                </c:pt>
                <c:pt idx="20">
                  <c:v>13290.1527769887</c:v>
                </c:pt>
                <c:pt idx="21">
                  <c:v>13327.514244100201</c:v>
                </c:pt>
                <c:pt idx="22">
                  <c:v>13379.480866464701</c:v>
                </c:pt>
                <c:pt idx="23">
                  <c:v>13433.5874495997</c:v>
                </c:pt>
                <c:pt idx="24">
                  <c:v>13485.873277853299</c:v>
                </c:pt>
                <c:pt idx="25">
                  <c:v>13515.2600009988</c:v>
                </c:pt>
                <c:pt idx="26">
                  <c:v>13533.985232920901</c:v>
                </c:pt>
                <c:pt idx="27">
                  <c:v>13549.8181579754</c:v>
                </c:pt>
                <c:pt idx="28">
                  <c:v>13597.7953521737</c:v>
                </c:pt>
                <c:pt idx="29">
                  <c:v>13687.512731168001</c:v>
                </c:pt>
              </c:numCache>
            </c:numRef>
          </c:val>
          <c:smooth val="0"/>
          <c:extLst>
            <c:ext xmlns:c16="http://schemas.microsoft.com/office/drawing/2014/chart" uri="{C3380CC4-5D6E-409C-BE32-E72D297353CC}">
              <c16:uniqueId val="{00000001-4D76-498A-9389-D989A0D89546}"/>
            </c:ext>
          </c:extLst>
        </c:ser>
        <c:ser>
          <c:idx val="3"/>
          <c:order val="5"/>
          <c:tx>
            <c:strRef>
              <c:f>'Fig 30 data'!$G$5:$G$6</c:f>
              <c:strCache>
                <c:ptCount val="2"/>
                <c:pt idx="0">
                  <c:v>Male</c:v>
                </c:pt>
                <c:pt idx="1">
                  <c:v>15-49 years</c:v>
                </c:pt>
              </c:strCache>
            </c:strRef>
          </c:tx>
          <c:spPr>
            <a:ln w="38100" cap="rnd">
              <a:solidFill>
                <a:srgbClr val="67A854"/>
              </a:solidFill>
              <a:prstDash val="sysDash"/>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data'!$G$7:$G$36</c:f>
              <c:numCache>
                <c:formatCode>0</c:formatCode>
                <c:ptCount val="30"/>
                <c:pt idx="0">
                  <c:v>10771.353738363599</c:v>
                </c:pt>
                <c:pt idx="1">
                  <c:v>10822.631112753001</c:v>
                </c:pt>
                <c:pt idx="2">
                  <c:v>10869.754159395099</c:v>
                </c:pt>
                <c:pt idx="3">
                  <c:v>10921.1063939583</c:v>
                </c:pt>
                <c:pt idx="4">
                  <c:v>10964.494398221301</c:v>
                </c:pt>
                <c:pt idx="5">
                  <c:v>10999.4032457143</c:v>
                </c:pt>
                <c:pt idx="6">
                  <c:v>11009.9217933862</c:v>
                </c:pt>
                <c:pt idx="7">
                  <c:v>10989.907346907699</c:v>
                </c:pt>
                <c:pt idx="8">
                  <c:v>10954.0758466919</c:v>
                </c:pt>
                <c:pt idx="9">
                  <c:v>10918.145646519701</c:v>
                </c:pt>
                <c:pt idx="10">
                  <c:v>10899.284939544499</c:v>
                </c:pt>
                <c:pt idx="11">
                  <c:v>10893.0755674759</c:v>
                </c:pt>
                <c:pt idx="12">
                  <c:v>10873.6924290467</c:v>
                </c:pt>
                <c:pt idx="13">
                  <c:v>10851.2068574446</c:v>
                </c:pt>
                <c:pt idx="14">
                  <c:v>10820.756140526601</c:v>
                </c:pt>
                <c:pt idx="15">
                  <c:v>10786.741713916201</c:v>
                </c:pt>
                <c:pt idx="16">
                  <c:v>10727.7611552662</c:v>
                </c:pt>
                <c:pt idx="17">
                  <c:v>10642.6940590799</c:v>
                </c:pt>
                <c:pt idx="18">
                  <c:v>10558.2488815169</c:v>
                </c:pt>
                <c:pt idx="19">
                  <c:v>10491.3043048239</c:v>
                </c:pt>
                <c:pt idx="20">
                  <c:v>10467.1600009536</c:v>
                </c:pt>
                <c:pt idx="21">
                  <c:v>10490.057429065801</c:v>
                </c:pt>
                <c:pt idx="22">
                  <c:v>10537.605163357801</c:v>
                </c:pt>
                <c:pt idx="23">
                  <c:v>10596.3450223257</c:v>
                </c:pt>
                <c:pt idx="24">
                  <c:v>10643.371962425999</c:v>
                </c:pt>
                <c:pt idx="25">
                  <c:v>10664.621024788201</c:v>
                </c:pt>
                <c:pt idx="26">
                  <c:v>10696.8011470778</c:v>
                </c:pt>
                <c:pt idx="27">
                  <c:v>10726.551138753999</c:v>
                </c:pt>
                <c:pt idx="28">
                  <c:v>10721.294206004201</c:v>
                </c:pt>
                <c:pt idx="29">
                  <c:v>10689.6389434065</c:v>
                </c:pt>
              </c:numCache>
            </c:numRef>
          </c:val>
          <c:smooth val="0"/>
          <c:extLst>
            <c:ext xmlns:c16="http://schemas.microsoft.com/office/drawing/2014/chart" uri="{C3380CC4-5D6E-409C-BE32-E72D297353CC}">
              <c16:uniqueId val="{00000005-4D76-498A-9389-D989A0D89546}"/>
            </c:ext>
          </c:extLst>
        </c:ser>
        <c:ser>
          <c:idx val="4"/>
          <c:order val="6"/>
          <c:tx>
            <c:strRef>
              <c:f>'Fig 30 data'!$B$5:$B$6</c:f>
              <c:strCache>
                <c:ptCount val="2"/>
                <c:pt idx="0">
                  <c:v>Female</c:v>
                </c:pt>
                <c:pt idx="1">
                  <c:v>0-14 years</c:v>
                </c:pt>
              </c:strCache>
            </c:strRef>
          </c:tx>
          <c:spPr>
            <a:ln w="38100" cap="rnd">
              <a:solidFill>
                <a:srgbClr val="0083AC"/>
              </a:solidFill>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data'!$B$7:$B$36</c:f>
              <c:numCache>
                <c:formatCode>0</c:formatCode>
                <c:ptCount val="30"/>
                <c:pt idx="0">
                  <c:v>4319.17975645556</c:v>
                </c:pt>
                <c:pt idx="1">
                  <c:v>4290.0868245479896</c:v>
                </c:pt>
                <c:pt idx="2">
                  <c:v>4266.4239875830099</c:v>
                </c:pt>
                <c:pt idx="3">
                  <c:v>4251.8625704129699</c:v>
                </c:pt>
                <c:pt idx="4">
                  <c:v>4244.8257844510899</c:v>
                </c:pt>
                <c:pt idx="5">
                  <c:v>4245.8039978053203</c:v>
                </c:pt>
                <c:pt idx="6">
                  <c:v>4256.8824645050599</c:v>
                </c:pt>
                <c:pt idx="7">
                  <c:v>4270.3924125398298</c:v>
                </c:pt>
                <c:pt idx="8">
                  <c:v>4280.3154327292204</c:v>
                </c:pt>
                <c:pt idx="9">
                  <c:v>4293.1152863470697</c:v>
                </c:pt>
                <c:pt idx="10">
                  <c:v>4307.6282251989996</c:v>
                </c:pt>
                <c:pt idx="11">
                  <c:v>4321.8934185511798</c:v>
                </c:pt>
                <c:pt idx="12">
                  <c:v>4329.5117331239499</c:v>
                </c:pt>
                <c:pt idx="13">
                  <c:v>4327.3752854541199</c:v>
                </c:pt>
                <c:pt idx="14">
                  <c:v>4319.0297442528599</c:v>
                </c:pt>
                <c:pt idx="15">
                  <c:v>4308.6989701263801</c:v>
                </c:pt>
                <c:pt idx="16">
                  <c:v>4291.4038392551402</c:v>
                </c:pt>
                <c:pt idx="17">
                  <c:v>4266.8890498769497</c:v>
                </c:pt>
                <c:pt idx="18">
                  <c:v>4245.5861389291804</c:v>
                </c:pt>
                <c:pt idx="19">
                  <c:v>4227.55615283518</c:v>
                </c:pt>
                <c:pt idx="20">
                  <c:v>4216.2012802028903</c:v>
                </c:pt>
                <c:pt idx="21">
                  <c:v>4208.7000442079398</c:v>
                </c:pt>
                <c:pt idx="22">
                  <c:v>4199.4814679862702</c:v>
                </c:pt>
                <c:pt idx="23">
                  <c:v>4196.2667523722703</c:v>
                </c:pt>
                <c:pt idx="24">
                  <c:v>4193.4017715271702</c:v>
                </c:pt>
                <c:pt idx="25">
                  <c:v>4186.6129454940601</c:v>
                </c:pt>
                <c:pt idx="26">
                  <c:v>4197.3399121949697</c:v>
                </c:pt>
                <c:pt idx="27">
                  <c:v>4219.6205866168802</c:v>
                </c:pt>
                <c:pt idx="28">
                  <c:v>4233.6721853413601</c:v>
                </c:pt>
                <c:pt idx="29">
                  <c:v>4240.4747215839097</c:v>
                </c:pt>
              </c:numCache>
            </c:numRef>
          </c:val>
          <c:smooth val="0"/>
          <c:extLst>
            <c:ext xmlns:c16="http://schemas.microsoft.com/office/drawing/2014/chart" uri="{C3380CC4-5D6E-409C-BE32-E72D297353CC}">
              <c16:uniqueId val="{00000000-4D76-498A-9389-D989A0D89546}"/>
            </c:ext>
          </c:extLst>
        </c:ser>
        <c:ser>
          <c:idx val="2"/>
          <c:order val="7"/>
          <c:tx>
            <c:strRef>
              <c:f>'Fig 30 data'!$F$5:$F$6</c:f>
              <c:strCache>
                <c:ptCount val="2"/>
                <c:pt idx="0">
                  <c:v>Male</c:v>
                </c:pt>
                <c:pt idx="1">
                  <c:v>0-14 years</c:v>
                </c:pt>
              </c:strCache>
            </c:strRef>
          </c:tx>
          <c:spPr>
            <a:ln w="38100" cap="rnd">
              <a:solidFill>
                <a:srgbClr val="0083AC"/>
              </a:solidFill>
              <a:prstDash val="sysDash"/>
              <a:round/>
            </a:ln>
            <a:effectLst/>
          </c:spPr>
          <c:marker>
            <c:symbol val="none"/>
          </c:marker>
          <c:cat>
            <c:numRef>
              <c:f>'Fig 30 data'!$A$7:$A$36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 30 data'!$F$7:$F$36</c:f>
              <c:numCache>
                <c:formatCode>0</c:formatCode>
                <c:ptCount val="30"/>
                <c:pt idx="0">
                  <c:v>4184.2162263642003</c:v>
                </c:pt>
                <c:pt idx="1">
                  <c:v>4164.6313673191698</c:v>
                </c:pt>
                <c:pt idx="2">
                  <c:v>4148.0407114045302</c:v>
                </c:pt>
                <c:pt idx="3">
                  <c:v>4141.8987456145596</c:v>
                </c:pt>
                <c:pt idx="4">
                  <c:v>4144.98310197924</c:v>
                </c:pt>
                <c:pt idx="5">
                  <c:v>4149.0026957304399</c:v>
                </c:pt>
                <c:pt idx="6">
                  <c:v>4161.6085156070503</c:v>
                </c:pt>
                <c:pt idx="7">
                  <c:v>4183.0706119804099</c:v>
                </c:pt>
                <c:pt idx="8">
                  <c:v>4205.6935094198698</c:v>
                </c:pt>
                <c:pt idx="9">
                  <c:v>4224.7019002301004</c:v>
                </c:pt>
                <c:pt idx="10">
                  <c:v>4239.1604773847503</c:v>
                </c:pt>
                <c:pt idx="11">
                  <c:v>4245.7017661563004</c:v>
                </c:pt>
                <c:pt idx="12">
                  <c:v>4251.0716808433099</c:v>
                </c:pt>
                <c:pt idx="13">
                  <c:v>4246.4140855088499</c:v>
                </c:pt>
                <c:pt idx="14">
                  <c:v>4238.0280331899303</c:v>
                </c:pt>
                <c:pt idx="15">
                  <c:v>4226.5183633216202</c:v>
                </c:pt>
                <c:pt idx="16">
                  <c:v>4204.6575648534999</c:v>
                </c:pt>
                <c:pt idx="17">
                  <c:v>4170.4249626332103</c:v>
                </c:pt>
                <c:pt idx="18">
                  <c:v>4137.8762092597399</c:v>
                </c:pt>
                <c:pt idx="19">
                  <c:v>4106.7921902070502</c:v>
                </c:pt>
                <c:pt idx="20">
                  <c:v>4087.2655556848699</c:v>
                </c:pt>
                <c:pt idx="21">
                  <c:v>4071.8202712162001</c:v>
                </c:pt>
                <c:pt idx="22">
                  <c:v>4052.33229073959</c:v>
                </c:pt>
                <c:pt idx="23">
                  <c:v>4036.6010818920399</c:v>
                </c:pt>
                <c:pt idx="24">
                  <c:v>4027.0755918249902</c:v>
                </c:pt>
                <c:pt idx="25">
                  <c:v>4015.9157298197301</c:v>
                </c:pt>
                <c:pt idx="26">
                  <c:v>4025.2942287113201</c:v>
                </c:pt>
                <c:pt idx="27">
                  <c:v>4039.5650166666101</c:v>
                </c:pt>
                <c:pt idx="28">
                  <c:v>4047.87922813146</c:v>
                </c:pt>
                <c:pt idx="29">
                  <c:v>4051.7385964660002</c:v>
                </c:pt>
              </c:numCache>
            </c:numRef>
          </c:val>
          <c:smooth val="0"/>
          <c:extLst>
            <c:ext xmlns:c16="http://schemas.microsoft.com/office/drawing/2014/chart" uri="{C3380CC4-5D6E-409C-BE32-E72D297353CC}">
              <c16:uniqueId val="{00000004-4D76-498A-9389-D989A0D89546}"/>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38369633104841788"/>
              <c:y val="0.8644077350851976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tickLblSkip val="4"/>
        <c:noMultiLvlLbl val="0"/>
      </c:catAx>
      <c:valAx>
        <c:axId val="724603664"/>
        <c:scaling>
          <c:orientation val="minMax"/>
          <c:max val="4000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10000"/>
      </c:valAx>
      <c:spPr>
        <a:noFill/>
        <a:ln>
          <a:noFill/>
        </a:ln>
        <a:effectLst/>
      </c:spPr>
    </c:plotArea>
    <c:legend>
      <c:legendPos val="r"/>
      <c:layout>
        <c:manualLayout>
          <c:xMode val="edge"/>
          <c:yMode val="edge"/>
          <c:x val="0.73174479628162314"/>
          <c:y val="0.18978184311996354"/>
          <c:w val="0.26004624809252203"/>
          <c:h val="0.6414485663161012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53866746673466"/>
          <c:y val="6.3072495323909739E-2"/>
          <c:w val="0.42247077714139813"/>
          <c:h val="0.72938355025483759"/>
        </c:manualLayout>
      </c:layout>
      <c:barChart>
        <c:barDir val="bar"/>
        <c:grouping val="clustered"/>
        <c:varyColors val="0"/>
        <c:ser>
          <c:idx val="1"/>
          <c:order val="0"/>
          <c:tx>
            <c:strRef>
              <c:f>'Fig 31 data'!$B$6</c:f>
              <c:strCache>
                <c:ptCount val="1"/>
                <c:pt idx="0">
                  <c:v>0-14 years</c:v>
                </c:pt>
              </c:strCache>
            </c:strRef>
          </c:tx>
          <c:spPr>
            <a:solidFill>
              <a:srgbClr val="0083AC"/>
            </a:solidFill>
            <a:ln>
              <a:noFill/>
            </a:ln>
            <a:effectLst/>
          </c:spPr>
          <c:invertIfNegative val="0"/>
          <c:cat>
            <c:strRef>
              <c:f>'Fig 31 data'!$A$7:$A$20</c:f>
              <c:strCache>
                <c:ptCount val="14"/>
                <c:pt idx="0">
                  <c:v>Substance-use disorders</c:v>
                </c:pt>
                <c:pt idx="1">
                  <c:v>Communicable, maternal, neonatal, and nutritional diseases</c:v>
                </c:pt>
                <c:pt idx="2">
                  <c:v>Digestive diseases</c:v>
                </c:pt>
                <c:pt idx="3">
                  <c:v>Skin and subcutaneous diseases</c:v>
                </c:pt>
                <c:pt idx="4">
                  <c:v>Mental disorders</c:v>
                </c:pt>
                <c:pt idx="5">
                  <c:v>Neoplasms</c:v>
                </c:pt>
                <c:pt idx="6">
                  <c:v>Diabetes and kidney diseases</c:v>
                </c:pt>
                <c:pt idx="7">
                  <c:v>Chronic respiratory diseases</c:v>
                </c:pt>
                <c:pt idx="8">
                  <c:v>Neurological disorders</c:v>
                </c:pt>
                <c:pt idx="9">
                  <c:v>Other non-communicable diseases</c:v>
                </c:pt>
                <c:pt idx="10">
                  <c:v>Cardiovascular diseases</c:v>
                </c:pt>
                <c:pt idx="11">
                  <c:v>Sense organ diseases</c:v>
                </c:pt>
                <c:pt idx="12">
                  <c:v>Musculoskeletal disorders</c:v>
                </c:pt>
                <c:pt idx="13">
                  <c:v>Injuries</c:v>
                </c:pt>
              </c:strCache>
            </c:strRef>
          </c:cat>
          <c:val>
            <c:numRef>
              <c:f>'Fig 31 data'!$B$7:$B$20</c:f>
              <c:numCache>
                <c:formatCode>0</c:formatCode>
                <c:ptCount val="14"/>
                <c:pt idx="0">
                  <c:v>5.9451351283383502</c:v>
                </c:pt>
                <c:pt idx="1">
                  <c:v>711.38019493330899</c:v>
                </c:pt>
                <c:pt idx="2">
                  <c:v>25.329292614369699</c:v>
                </c:pt>
                <c:pt idx="3">
                  <c:v>806.27193022522601</c:v>
                </c:pt>
                <c:pt idx="4">
                  <c:v>836.24237809925796</c:v>
                </c:pt>
                <c:pt idx="5">
                  <c:v>9.73718237667401</c:v>
                </c:pt>
                <c:pt idx="6">
                  <c:v>16.537593670108102</c:v>
                </c:pt>
                <c:pt idx="7">
                  <c:v>391.98661488645701</c:v>
                </c:pt>
                <c:pt idx="8">
                  <c:v>248.798094071012</c:v>
                </c:pt>
                <c:pt idx="9">
                  <c:v>341.27155276728303</c:v>
                </c:pt>
                <c:pt idx="10">
                  <c:v>14.243538011338</c:v>
                </c:pt>
                <c:pt idx="11">
                  <c:v>110.603469856307</c:v>
                </c:pt>
                <c:pt idx="12">
                  <c:v>113.59719616974699</c:v>
                </c:pt>
                <c:pt idx="13">
                  <c:v>511.98194251011898</c:v>
                </c:pt>
              </c:numCache>
            </c:numRef>
          </c:val>
          <c:extLst>
            <c:ext xmlns:c16="http://schemas.microsoft.com/office/drawing/2014/chart" uri="{C3380CC4-5D6E-409C-BE32-E72D297353CC}">
              <c16:uniqueId val="{00000000-6137-4A66-BB55-8C10D77244E3}"/>
            </c:ext>
          </c:extLst>
        </c:ser>
        <c:ser>
          <c:idx val="7"/>
          <c:order val="1"/>
          <c:tx>
            <c:strRef>
              <c:f>'Fig 31 data'!$C$6</c:f>
              <c:strCache>
                <c:ptCount val="1"/>
                <c:pt idx="0">
                  <c:v>15-49 years</c:v>
                </c:pt>
              </c:strCache>
            </c:strRef>
          </c:tx>
          <c:spPr>
            <a:solidFill>
              <a:srgbClr val="67A854"/>
            </a:solidFill>
            <a:ln>
              <a:noFill/>
            </a:ln>
            <a:effectLst/>
          </c:spPr>
          <c:invertIfNegative val="0"/>
          <c:cat>
            <c:strRef>
              <c:f>'Fig 31 data'!$A$7:$A$20</c:f>
              <c:strCache>
                <c:ptCount val="14"/>
                <c:pt idx="0">
                  <c:v>Substance-use disorders</c:v>
                </c:pt>
                <c:pt idx="1">
                  <c:v>Communicable, maternal, neonatal, and nutritional diseases</c:v>
                </c:pt>
                <c:pt idx="2">
                  <c:v>Digestive diseases</c:v>
                </c:pt>
                <c:pt idx="3">
                  <c:v>Skin and subcutaneous diseases</c:v>
                </c:pt>
                <c:pt idx="4">
                  <c:v>Mental disorders</c:v>
                </c:pt>
                <c:pt idx="5">
                  <c:v>Neoplasms</c:v>
                </c:pt>
                <c:pt idx="6">
                  <c:v>Diabetes and kidney diseases</c:v>
                </c:pt>
                <c:pt idx="7">
                  <c:v>Chronic respiratory diseases</c:v>
                </c:pt>
                <c:pt idx="8">
                  <c:v>Neurological disorders</c:v>
                </c:pt>
                <c:pt idx="9">
                  <c:v>Other non-communicable diseases</c:v>
                </c:pt>
                <c:pt idx="10">
                  <c:v>Cardiovascular diseases</c:v>
                </c:pt>
                <c:pt idx="11">
                  <c:v>Sense organ diseases</c:v>
                </c:pt>
                <c:pt idx="12">
                  <c:v>Musculoskeletal disorders</c:v>
                </c:pt>
                <c:pt idx="13">
                  <c:v>Injuries</c:v>
                </c:pt>
              </c:strCache>
            </c:strRef>
          </c:cat>
          <c:val>
            <c:numRef>
              <c:f>'Fig 31 data'!$C$7:$C$20</c:f>
              <c:numCache>
                <c:formatCode>0</c:formatCode>
                <c:ptCount val="14"/>
                <c:pt idx="0">
                  <c:v>924.25543019225495</c:v>
                </c:pt>
                <c:pt idx="1">
                  <c:v>477.61567877345402</c:v>
                </c:pt>
                <c:pt idx="2">
                  <c:v>264.76109687681998</c:v>
                </c:pt>
                <c:pt idx="3">
                  <c:v>604.49379286291298</c:v>
                </c:pt>
                <c:pt idx="4">
                  <c:v>3367.1283709844201</c:v>
                </c:pt>
                <c:pt idx="5">
                  <c:v>81.301330713713895</c:v>
                </c:pt>
                <c:pt idx="6">
                  <c:v>199.87007708731301</c:v>
                </c:pt>
                <c:pt idx="7">
                  <c:v>287.36691381281599</c:v>
                </c:pt>
                <c:pt idx="8">
                  <c:v>954.81273536097899</c:v>
                </c:pt>
                <c:pt idx="9">
                  <c:v>1315.6192267396</c:v>
                </c:pt>
                <c:pt idx="10">
                  <c:v>94.101837415104498</c:v>
                </c:pt>
                <c:pt idx="11">
                  <c:v>267.34312402961802</c:v>
                </c:pt>
                <c:pt idx="12">
                  <c:v>1669.9744419773699</c:v>
                </c:pt>
                <c:pt idx="13">
                  <c:v>1720.4360856958201</c:v>
                </c:pt>
              </c:numCache>
            </c:numRef>
          </c:val>
          <c:extLst>
            <c:ext xmlns:c16="http://schemas.microsoft.com/office/drawing/2014/chart" uri="{C3380CC4-5D6E-409C-BE32-E72D297353CC}">
              <c16:uniqueId val="{00000001-6137-4A66-BB55-8C10D77244E3}"/>
            </c:ext>
          </c:extLst>
        </c:ser>
        <c:ser>
          <c:idx val="0"/>
          <c:order val="2"/>
          <c:tx>
            <c:strRef>
              <c:f>'Fig 31 data'!$D$6</c:f>
              <c:strCache>
                <c:ptCount val="1"/>
                <c:pt idx="0">
                  <c:v>50-69 years</c:v>
                </c:pt>
              </c:strCache>
            </c:strRef>
          </c:tx>
          <c:spPr>
            <a:solidFill>
              <a:srgbClr val="A9A7A5"/>
            </a:solidFill>
            <a:ln>
              <a:noFill/>
            </a:ln>
            <a:effectLst/>
          </c:spPr>
          <c:invertIfNegative val="0"/>
          <c:cat>
            <c:strRef>
              <c:f>'Fig 31 data'!$A$7:$A$20</c:f>
              <c:strCache>
                <c:ptCount val="14"/>
                <c:pt idx="0">
                  <c:v>Substance-use disorders</c:v>
                </c:pt>
                <c:pt idx="1">
                  <c:v>Communicable, maternal, neonatal, and nutritional diseases</c:v>
                </c:pt>
                <c:pt idx="2">
                  <c:v>Digestive diseases</c:v>
                </c:pt>
                <c:pt idx="3">
                  <c:v>Skin and subcutaneous diseases</c:v>
                </c:pt>
                <c:pt idx="4">
                  <c:v>Mental disorders</c:v>
                </c:pt>
                <c:pt idx="5">
                  <c:v>Neoplasms</c:v>
                </c:pt>
                <c:pt idx="6">
                  <c:v>Diabetes and kidney diseases</c:v>
                </c:pt>
                <c:pt idx="7">
                  <c:v>Chronic respiratory diseases</c:v>
                </c:pt>
                <c:pt idx="8">
                  <c:v>Neurological disorders</c:v>
                </c:pt>
                <c:pt idx="9">
                  <c:v>Other non-communicable diseases</c:v>
                </c:pt>
                <c:pt idx="10">
                  <c:v>Cardiovascular diseases</c:v>
                </c:pt>
                <c:pt idx="11">
                  <c:v>Sense organ diseases</c:v>
                </c:pt>
                <c:pt idx="12">
                  <c:v>Musculoskeletal disorders</c:v>
                </c:pt>
                <c:pt idx="13">
                  <c:v>Injuries</c:v>
                </c:pt>
              </c:strCache>
            </c:strRef>
          </c:cat>
          <c:val>
            <c:numRef>
              <c:f>'Fig 31 data'!$D$7:$D$20</c:f>
              <c:numCache>
                <c:formatCode>0</c:formatCode>
                <c:ptCount val="14"/>
                <c:pt idx="0">
                  <c:v>412.92957725447098</c:v>
                </c:pt>
                <c:pt idx="1">
                  <c:v>422.805455419071</c:v>
                </c:pt>
                <c:pt idx="2">
                  <c:v>415.86533705643802</c:v>
                </c:pt>
                <c:pt idx="3">
                  <c:v>680.76550891789896</c:v>
                </c:pt>
                <c:pt idx="4">
                  <c:v>2234.6719808944599</c:v>
                </c:pt>
                <c:pt idx="5">
                  <c:v>588.46281502321699</c:v>
                </c:pt>
                <c:pt idx="6">
                  <c:v>922.48376523904506</c:v>
                </c:pt>
                <c:pt idx="7">
                  <c:v>727.64895119993901</c:v>
                </c:pt>
                <c:pt idx="8">
                  <c:v>893.78444110788098</c:v>
                </c:pt>
                <c:pt idx="9">
                  <c:v>1705.7730435425899</c:v>
                </c:pt>
                <c:pt idx="10">
                  <c:v>608.51971220183304</c:v>
                </c:pt>
                <c:pt idx="11">
                  <c:v>1074.8376667201101</c:v>
                </c:pt>
                <c:pt idx="12">
                  <c:v>4016.47652678038</c:v>
                </c:pt>
                <c:pt idx="13">
                  <c:v>2838.7454050650299</c:v>
                </c:pt>
              </c:numCache>
            </c:numRef>
          </c:val>
          <c:extLst>
            <c:ext xmlns:c16="http://schemas.microsoft.com/office/drawing/2014/chart" uri="{C3380CC4-5D6E-409C-BE32-E72D297353CC}">
              <c16:uniqueId val="{00000002-6137-4A66-BB55-8C10D77244E3}"/>
            </c:ext>
          </c:extLst>
        </c:ser>
        <c:ser>
          <c:idx val="6"/>
          <c:order val="3"/>
          <c:tx>
            <c:strRef>
              <c:f>'Fig 31 data'!$E$6</c:f>
              <c:strCache>
                <c:ptCount val="1"/>
                <c:pt idx="0">
                  <c:v>70+ years</c:v>
                </c:pt>
              </c:strCache>
            </c:strRef>
          </c:tx>
          <c:spPr>
            <a:solidFill>
              <a:srgbClr val="3E403A"/>
            </a:solidFill>
            <a:ln>
              <a:noFill/>
            </a:ln>
            <a:effectLst/>
          </c:spPr>
          <c:invertIfNegative val="0"/>
          <c:cat>
            <c:strRef>
              <c:f>'Fig 31 data'!$A$7:$A$20</c:f>
              <c:strCache>
                <c:ptCount val="14"/>
                <c:pt idx="0">
                  <c:v>Substance-use disorders</c:v>
                </c:pt>
                <c:pt idx="1">
                  <c:v>Communicable, maternal, neonatal, and nutritional diseases</c:v>
                </c:pt>
                <c:pt idx="2">
                  <c:v>Digestive diseases</c:v>
                </c:pt>
                <c:pt idx="3">
                  <c:v>Skin and subcutaneous diseases</c:v>
                </c:pt>
                <c:pt idx="4">
                  <c:v>Mental disorders</c:v>
                </c:pt>
                <c:pt idx="5">
                  <c:v>Neoplasms</c:v>
                </c:pt>
                <c:pt idx="6">
                  <c:v>Diabetes and kidney diseases</c:v>
                </c:pt>
                <c:pt idx="7">
                  <c:v>Chronic respiratory diseases</c:v>
                </c:pt>
                <c:pt idx="8">
                  <c:v>Neurological disorders</c:v>
                </c:pt>
                <c:pt idx="9">
                  <c:v>Other non-communicable diseases</c:v>
                </c:pt>
                <c:pt idx="10">
                  <c:v>Cardiovascular diseases</c:v>
                </c:pt>
                <c:pt idx="11">
                  <c:v>Sense organ diseases</c:v>
                </c:pt>
                <c:pt idx="12">
                  <c:v>Musculoskeletal disorders</c:v>
                </c:pt>
                <c:pt idx="13">
                  <c:v>Injuries</c:v>
                </c:pt>
              </c:strCache>
            </c:strRef>
          </c:cat>
          <c:val>
            <c:numRef>
              <c:f>'Fig 31 data'!$E$7:$E$20</c:f>
              <c:numCache>
                <c:formatCode>0</c:formatCode>
                <c:ptCount val="14"/>
                <c:pt idx="0">
                  <c:v>207.16659888305</c:v>
                </c:pt>
                <c:pt idx="1">
                  <c:v>382.45958236353198</c:v>
                </c:pt>
                <c:pt idx="2">
                  <c:v>462.52701784824001</c:v>
                </c:pt>
                <c:pt idx="3">
                  <c:v>833.01449406687902</c:v>
                </c:pt>
                <c:pt idx="4">
                  <c:v>1362.51497445626</c:v>
                </c:pt>
                <c:pt idx="5">
                  <c:v>1406.6570118155</c:v>
                </c:pt>
                <c:pt idx="6">
                  <c:v>1952.5958131653099</c:v>
                </c:pt>
                <c:pt idx="7">
                  <c:v>2019.21629097289</c:v>
                </c:pt>
                <c:pt idx="8">
                  <c:v>2171.8827275198501</c:v>
                </c:pt>
                <c:pt idx="9">
                  <c:v>2217.5333233587298</c:v>
                </c:pt>
                <c:pt idx="10">
                  <c:v>2373.10857075582</c:v>
                </c:pt>
                <c:pt idx="11">
                  <c:v>3456.29460000071</c:v>
                </c:pt>
                <c:pt idx="12">
                  <c:v>4508.9548930988703</c:v>
                </c:pt>
                <c:pt idx="13">
                  <c:v>4743.5530157857802</c:v>
                </c:pt>
              </c:numCache>
            </c:numRef>
          </c:val>
          <c:extLst>
            <c:ext xmlns:c16="http://schemas.microsoft.com/office/drawing/2014/chart" uri="{C3380CC4-5D6E-409C-BE32-E72D297353CC}">
              <c16:uniqueId val="{00000003-6137-4A66-BB55-8C10D77244E3}"/>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l"/>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b"/>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38442420693893"/>
          <c:y val="6.0971253523095875E-2"/>
          <c:w val="0.7166250204011938"/>
          <c:h val="0.73148479205565164"/>
        </c:manualLayout>
      </c:layout>
      <c:barChart>
        <c:barDir val="bar"/>
        <c:grouping val="clustered"/>
        <c:varyColors val="0"/>
        <c:ser>
          <c:idx val="0"/>
          <c:order val="0"/>
          <c:tx>
            <c:strRef>
              <c:f>'Fig 32 data'!$D$6</c:f>
              <c:strCache>
                <c:ptCount val="1"/>
                <c:pt idx="0">
                  <c:v>% change</c:v>
                </c:pt>
              </c:strCache>
            </c:strRef>
          </c:tx>
          <c:spPr>
            <a:solidFill>
              <a:srgbClr val="0083AC"/>
            </a:solidFill>
            <a:ln>
              <a:noFill/>
            </a:ln>
            <a:effectLst/>
          </c:spPr>
          <c:invertIfNegative val="0"/>
          <c:cat>
            <c:strRef>
              <c:f>'Fig 32 data'!$A$7:$A$20</c:f>
              <c:strCache>
                <c:ptCount val="14"/>
                <c:pt idx="0">
                  <c:v>Chronic respiratory diseases</c:v>
                </c:pt>
                <c:pt idx="1">
                  <c:v>Cardiovascular diseases</c:v>
                </c:pt>
                <c:pt idx="2">
                  <c:v>Other non-communicable diseases</c:v>
                </c:pt>
                <c:pt idx="3">
                  <c:v>Sense organ diseases</c:v>
                </c:pt>
                <c:pt idx="4">
                  <c:v>Injuries</c:v>
                </c:pt>
                <c:pt idx="5">
                  <c:v>Musculoskeletal disorders</c:v>
                </c:pt>
                <c:pt idx="6">
                  <c:v>Skin and subcutaneous diseases</c:v>
                </c:pt>
                <c:pt idx="7">
                  <c:v>Communicable, maternal, neonatal, and nutritional diseases</c:v>
                </c:pt>
                <c:pt idx="8">
                  <c:v>Neurological disorders</c:v>
                </c:pt>
                <c:pt idx="9">
                  <c:v>Mental disorders</c:v>
                </c:pt>
                <c:pt idx="10">
                  <c:v>Digestive diseases</c:v>
                </c:pt>
                <c:pt idx="11">
                  <c:v>Neoplasms</c:v>
                </c:pt>
                <c:pt idx="12">
                  <c:v>Substance-use disorders</c:v>
                </c:pt>
                <c:pt idx="13">
                  <c:v>Diabetes and kidney diseases</c:v>
                </c:pt>
              </c:strCache>
            </c:strRef>
          </c:cat>
          <c:val>
            <c:numRef>
              <c:f>'Fig 32 data'!$D$7:$D$20</c:f>
              <c:numCache>
                <c:formatCode>0.0</c:formatCode>
                <c:ptCount val="14"/>
                <c:pt idx="0">
                  <c:v>-39.231746374130601</c:v>
                </c:pt>
                <c:pt idx="1">
                  <c:v>-19.274166494935397</c:v>
                </c:pt>
                <c:pt idx="2">
                  <c:v>-11.183641201570586</c:v>
                </c:pt>
                <c:pt idx="3">
                  <c:v>-5.150455402073427</c:v>
                </c:pt>
                <c:pt idx="4">
                  <c:v>-3.1348622029161914</c:v>
                </c:pt>
                <c:pt idx="5">
                  <c:v>-2.6034096366550408</c:v>
                </c:pt>
                <c:pt idx="6">
                  <c:v>-1.2192372582021367</c:v>
                </c:pt>
                <c:pt idx="7">
                  <c:v>-0.21978320444104327</c:v>
                </c:pt>
                <c:pt idx="8">
                  <c:v>-5.0531566172280495E-2</c:v>
                </c:pt>
                <c:pt idx="9">
                  <c:v>3.357798176502198</c:v>
                </c:pt>
                <c:pt idx="10">
                  <c:v>4.9327546936280431</c:v>
                </c:pt>
                <c:pt idx="11">
                  <c:v>5.8926436952975312</c:v>
                </c:pt>
                <c:pt idx="12">
                  <c:v>29.688953886675701</c:v>
                </c:pt>
                <c:pt idx="13">
                  <c:v>47.427763581989495</c:v>
                </c:pt>
              </c:numCache>
            </c:numRef>
          </c:val>
          <c:extLst>
            <c:ext xmlns:c16="http://schemas.microsoft.com/office/drawing/2014/chart" uri="{C3380CC4-5D6E-409C-BE32-E72D297353CC}">
              <c16:uniqueId val="{00000002-E875-4990-B39A-AA2FA8DDE30A}"/>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l"/>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60"/>
          <c:min val="-60"/>
        </c:scaling>
        <c:delete val="0"/>
        <c:axPos val="b"/>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6455457075688E-2"/>
          <c:y val="0.11562588604851289"/>
          <c:w val="0.85758298616465323"/>
          <c:h val="0.67683008277151757"/>
        </c:manualLayout>
      </c:layout>
      <c:barChart>
        <c:barDir val="col"/>
        <c:grouping val="clustered"/>
        <c:varyColors val="0"/>
        <c:ser>
          <c:idx val="0"/>
          <c:order val="0"/>
          <c:tx>
            <c:strRef>
              <c:f>'Fig 33 data'!$B$5</c:f>
              <c:strCache>
                <c:ptCount val="1"/>
                <c:pt idx="0">
                  <c:v>0–14</c:v>
                </c:pt>
              </c:strCache>
            </c:strRef>
          </c:tx>
          <c:spPr>
            <a:solidFill>
              <a:schemeClr val="accent1"/>
            </a:solidFill>
            <a:ln>
              <a:noFill/>
            </a:ln>
            <a:effectLst/>
          </c:spPr>
          <c:invertIfNegative val="0"/>
          <c:cat>
            <c:strRef>
              <c:f>'Fig 33 data'!$A$6:$A$10</c:f>
              <c:strCache>
                <c:ptCount val="5"/>
                <c:pt idx="0">
                  <c:v>Disease or illness</c:v>
                </c:pt>
                <c:pt idx="1">
                  <c:v>Accident or injury</c:v>
                </c:pt>
                <c:pt idx="2">
                  <c:v>Existed at birth</c:v>
                </c:pt>
                <c:pt idx="3">
                  <c:v>Ageing</c:v>
                </c:pt>
                <c:pt idx="4">
                  <c:v>Other</c:v>
                </c:pt>
              </c:strCache>
            </c:strRef>
          </c:cat>
          <c:val>
            <c:numRef>
              <c:f>'Fig 33 data'!$B$6:$B$10</c:f>
              <c:numCache>
                <c:formatCode>0</c:formatCode>
                <c:ptCount val="5"/>
                <c:pt idx="0">
                  <c:v>25</c:v>
                </c:pt>
                <c:pt idx="1">
                  <c:v>3</c:v>
                </c:pt>
                <c:pt idx="2">
                  <c:v>49</c:v>
                </c:pt>
                <c:pt idx="4">
                  <c:v>33</c:v>
                </c:pt>
              </c:numCache>
            </c:numRef>
          </c:val>
          <c:extLst>
            <c:ext xmlns:c16="http://schemas.microsoft.com/office/drawing/2014/chart" uri="{C3380CC4-5D6E-409C-BE32-E72D297353CC}">
              <c16:uniqueId val="{00000000-826D-4C84-B209-66DC7302368F}"/>
            </c:ext>
          </c:extLst>
        </c:ser>
        <c:ser>
          <c:idx val="1"/>
          <c:order val="1"/>
          <c:tx>
            <c:strRef>
              <c:f>'Fig 33 data'!$C$5</c:f>
              <c:strCache>
                <c:ptCount val="1"/>
                <c:pt idx="0">
                  <c:v>15–44</c:v>
                </c:pt>
              </c:strCache>
            </c:strRef>
          </c:tx>
          <c:spPr>
            <a:solidFill>
              <a:srgbClr val="67A854"/>
            </a:solidFill>
            <a:ln>
              <a:noFill/>
            </a:ln>
            <a:effectLst/>
          </c:spPr>
          <c:invertIfNegative val="0"/>
          <c:cat>
            <c:strRef>
              <c:f>'Fig 33 data'!$A$6:$A$10</c:f>
              <c:strCache>
                <c:ptCount val="5"/>
                <c:pt idx="0">
                  <c:v>Disease or illness</c:v>
                </c:pt>
                <c:pt idx="1">
                  <c:v>Accident or injury</c:v>
                </c:pt>
                <c:pt idx="2">
                  <c:v>Existed at birth</c:v>
                </c:pt>
                <c:pt idx="3">
                  <c:v>Ageing</c:v>
                </c:pt>
                <c:pt idx="4">
                  <c:v>Other</c:v>
                </c:pt>
              </c:strCache>
            </c:strRef>
          </c:cat>
          <c:val>
            <c:numRef>
              <c:f>'Fig 33 data'!$C$6:$C$10</c:f>
              <c:numCache>
                <c:formatCode>0</c:formatCode>
                <c:ptCount val="5"/>
                <c:pt idx="0">
                  <c:v>34</c:v>
                </c:pt>
                <c:pt idx="1">
                  <c:v>31</c:v>
                </c:pt>
                <c:pt idx="2">
                  <c:v>22</c:v>
                </c:pt>
                <c:pt idx="3">
                  <c:v>4</c:v>
                </c:pt>
                <c:pt idx="4">
                  <c:v>34</c:v>
                </c:pt>
              </c:numCache>
            </c:numRef>
          </c:val>
          <c:extLst>
            <c:ext xmlns:c16="http://schemas.microsoft.com/office/drawing/2014/chart" uri="{C3380CC4-5D6E-409C-BE32-E72D297353CC}">
              <c16:uniqueId val="{00000002-826D-4C84-B209-66DC7302368F}"/>
            </c:ext>
          </c:extLst>
        </c:ser>
        <c:ser>
          <c:idx val="2"/>
          <c:order val="2"/>
          <c:tx>
            <c:strRef>
              <c:f>'Fig 33 data'!$D$5</c:f>
              <c:strCache>
                <c:ptCount val="1"/>
                <c:pt idx="0">
                  <c:v>45–64</c:v>
                </c:pt>
              </c:strCache>
            </c:strRef>
          </c:tx>
          <c:spPr>
            <a:solidFill>
              <a:srgbClr val="A9A7A5"/>
            </a:solidFill>
            <a:ln>
              <a:noFill/>
            </a:ln>
            <a:effectLst/>
          </c:spPr>
          <c:invertIfNegative val="0"/>
          <c:cat>
            <c:strRef>
              <c:f>'Fig 33 data'!$A$6:$A$10</c:f>
              <c:strCache>
                <c:ptCount val="5"/>
                <c:pt idx="0">
                  <c:v>Disease or illness</c:v>
                </c:pt>
                <c:pt idx="1">
                  <c:v>Accident or injury</c:v>
                </c:pt>
                <c:pt idx="2">
                  <c:v>Existed at birth</c:v>
                </c:pt>
                <c:pt idx="3">
                  <c:v>Ageing</c:v>
                </c:pt>
                <c:pt idx="4">
                  <c:v>Other</c:v>
                </c:pt>
              </c:strCache>
            </c:strRef>
          </c:cat>
          <c:val>
            <c:numRef>
              <c:f>'Fig 33 data'!$D$6:$D$10</c:f>
              <c:numCache>
                <c:formatCode>0</c:formatCode>
                <c:ptCount val="5"/>
                <c:pt idx="0">
                  <c:v>40</c:v>
                </c:pt>
                <c:pt idx="1">
                  <c:v>40</c:v>
                </c:pt>
                <c:pt idx="2">
                  <c:v>10</c:v>
                </c:pt>
                <c:pt idx="3">
                  <c:v>28</c:v>
                </c:pt>
                <c:pt idx="4">
                  <c:v>23</c:v>
                </c:pt>
              </c:numCache>
            </c:numRef>
          </c:val>
          <c:extLst>
            <c:ext xmlns:c16="http://schemas.microsoft.com/office/drawing/2014/chart" uri="{C3380CC4-5D6E-409C-BE32-E72D297353CC}">
              <c16:uniqueId val="{00000003-826D-4C84-B209-66DC7302368F}"/>
            </c:ext>
          </c:extLst>
        </c:ser>
        <c:ser>
          <c:idx val="3"/>
          <c:order val="3"/>
          <c:tx>
            <c:strRef>
              <c:f>'Fig 33 data'!$E$5</c:f>
              <c:strCache>
                <c:ptCount val="1"/>
                <c:pt idx="0">
                  <c:v>65+</c:v>
                </c:pt>
              </c:strCache>
            </c:strRef>
          </c:tx>
          <c:spPr>
            <a:solidFill>
              <a:srgbClr val="3E403A"/>
            </a:solidFill>
            <a:ln>
              <a:noFill/>
            </a:ln>
            <a:effectLst/>
          </c:spPr>
          <c:invertIfNegative val="0"/>
          <c:cat>
            <c:strRef>
              <c:f>'Fig 33 data'!$A$6:$A$10</c:f>
              <c:strCache>
                <c:ptCount val="5"/>
                <c:pt idx="0">
                  <c:v>Disease or illness</c:v>
                </c:pt>
                <c:pt idx="1">
                  <c:v>Accident or injury</c:v>
                </c:pt>
                <c:pt idx="2">
                  <c:v>Existed at birth</c:v>
                </c:pt>
                <c:pt idx="3">
                  <c:v>Ageing</c:v>
                </c:pt>
                <c:pt idx="4">
                  <c:v>Other</c:v>
                </c:pt>
              </c:strCache>
            </c:strRef>
          </c:cat>
          <c:val>
            <c:numRef>
              <c:f>'Fig 33 data'!$E$6:$E$10</c:f>
              <c:numCache>
                <c:formatCode>0</c:formatCode>
                <c:ptCount val="5"/>
                <c:pt idx="0">
                  <c:v>50</c:v>
                </c:pt>
                <c:pt idx="1">
                  <c:v>31</c:v>
                </c:pt>
                <c:pt idx="2">
                  <c:v>3</c:v>
                </c:pt>
                <c:pt idx="3">
                  <c:v>53</c:v>
                </c:pt>
                <c:pt idx="4">
                  <c:v>16</c:v>
                </c:pt>
              </c:numCache>
            </c:numRef>
          </c:val>
          <c:extLst>
            <c:ext xmlns:c16="http://schemas.microsoft.com/office/drawing/2014/chart" uri="{C3380CC4-5D6E-409C-BE32-E72D297353CC}">
              <c16:uniqueId val="{00000004-826D-4C84-B209-66DC7302368F}"/>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NZ" b="1"/>
                  <a:t>Cause of Impairment</a:t>
                </a:r>
              </a:p>
            </c:rich>
          </c:tx>
          <c:layout>
            <c:manualLayout>
              <c:xMode val="edge"/>
              <c:yMode val="edge"/>
              <c:x val="0.40276976329168168"/>
              <c:y val="0.86306558343847983"/>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4292391829873388"/>
          <c:w val="0.92744009929243898"/>
          <c:h val="0.6685807383543122"/>
        </c:manualLayout>
      </c:layout>
      <c:barChart>
        <c:barDir val="col"/>
        <c:grouping val="clustered"/>
        <c:varyColors val="0"/>
        <c:ser>
          <c:idx val="1"/>
          <c:order val="0"/>
          <c:spPr>
            <a:solidFill>
              <a:srgbClr val="0083AC"/>
            </a:solidFill>
            <a:ln>
              <a:noFill/>
            </a:ln>
            <a:effectLst/>
          </c:spPr>
          <c:invertIfNegative val="0"/>
          <c:cat>
            <c:strRef>
              <c:f>'Fig 4 data'!$A$6:$A$12</c:f>
              <c:strCache>
                <c:ptCount val="7"/>
                <c:pt idx="0">
                  <c:v>Sole parent</c:v>
                </c:pt>
                <c:pt idx="1">
                  <c:v>Single (&lt;65)</c:v>
                </c:pt>
                <c:pt idx="2">
                  <c:v>Couple with children</c:v>
                </c:pt>
                <c:pt idx="3">
                  <c:v>Single (65+)</c:v>
                </c:pt>
                <c:pt idx="4">
                  <c:v>Non-family households</c:v>
                </c:pt>
                <c:pt idx="5">
                  <c:v>Couple only (Oldest member &lt;65)</c:v>
                </c:pt>
                <c:pt idx="6">
                  <c:v>Couple only (Oldest member 65+)</c:v>
                </c:pt>
              </c:strCache>
            </c:strRef>
          </c:cat>
          <c:val>
            <c:numRef>
              <c:f>'Fig 4 data'!$B$6:$B$12</c:f>
              <c:numCache>
                <c:formatCode>0</c:formatCode>
                <c:ptCount val="7"/>
                <c:pt idx="0">
                  <c:v>29</c:v>
                </c:pt>
                <c:pt idx="1">
                  <c:v>14.1</c:v>
                </c:pt>
                <c:pt idx="2">
                  <c:v>6.1</c:v>
                </c:pt>
                <c:pt idx="3">
                  <c:v>5.3</c:v>
                </c:pt>
                <c:pt idx="4">
                  <c:v>5.4</c:v>
                </c:pt>
                <c:pt idx="5">
                  <c:v>3.5</c:v>
                </c:pt>
                <c:pt idx="6">
                  <c:v>1.5</c:v>
                </c:pt>
              </c:numCache>
            </c:numRef>
          </c:val>
          <c:extLst>
            <c:ext xmlns:c16="http://schemas.microsoft.com/office/drawing/2014/chart" uri="{C3380CC4-5D6E-409C-BE32-E72D297353CC}">
              <c16:uniqueId val="{00000000-8AA5-46D3-A00E-AEC65EC6CC29}"/>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Household type</a:t>
                </a:r>
              </a:p>
            </c:rich>
          </c:tx>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4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34625002583336"/>
        </c:manualLayout>
      </c:layout>
      <c:barChart>
        <c:barDir val="col"/>
        <c:grouping val="clustered"/>
        <c:varyColors val="0"/>
        <c:ser>
          <c:idx val="4"/>
          <c:order val="0"/>
          <c:tx>
            <c:strRef>
              <c:f>'Fig 34 data'!$A$7</c:f>
              <c:strCache>
                <c:ptCount val="1"/>
                <c:pt idx="0">
                  <c:v>NZ</c:v>
                </c:pt>
              </c:strCache>
            </c:strRef>
          </c:tx>
          <c:spPr>
            <a:solidFill>
              <a:srgbClr val="0083AC"/>
            </a:solidFill>
            <a:ln>
              <a:noFill/>
            </a:ln>
            <a:effectLst/>
          </c:spPr>
          <c:invertIfNegative val="0"/>
          <c:cat>
            <c:strRef>
              <c:f>'Fig 34 data'!$B$6:$D$6</c:f>
              <c:strCache>
                <c:ptCount val="3"/>
                <c:pt idx="0">
                  <c:v>Low numeracy</c:v>
                </c:pt>
                <c:pt idx="1">
                  <c:v>Low literacy</c:v>
                </c:pt>
                <c:pt idx="2">
                  <c:v>Both</c:v>
                </c:pt>
              </c:strCache>
            </c:strRef>
          </c:cat>
          <c:val>
            <c:numRef>
              <c:f>'Fig 34 data'!$B$7:$D$7</c:f>
              <c:numCache>
                <c:formatCode>0.0</c:formatCode>
                <c:ptCount val="3"/>
                <c:pt idx="0" formatCode="General">
                  <c:v>18.899999999999999</c:v>
                </c:pt>
                <c:pt idx="1">
                  <c:v>11.8</c:v>
                </c:pt>
                <c:pt idx="2">
                  <c:v>10.1</c:v>
                </c:pt>
              </c:numCache>
            </c:numRef>
          </c:val>
          <c:extLst>
            <c:ext xmlns:c16="http://schemas.microsoft.com/office/drawing/2014/chart" uri="{C3380CC4-5D6E-409C-BE32-E72D297353CC}">
              <c16:uniqueId val="{00000000-4638-454E-8293-8246E78EA07F}"/>
            </c:ext>
          </c:extLst>
        </c:ser>
        <c:ser>
          <c:idx val="5"/>
          <c:order val="1"/>
          <c:tx>
            <c:strRef>
              <c:f>'Fig 34 data'!$A$8</c:f>
              <c:strCache>
                <c:ptCount val="1"/>
                <c:pt idx="0">
                  <c:v>OECD average</c:v>
                </c:pt>
              </c:strCache>
            </c:strRef>
          </c:tx>
          <c:spPr>
            <a:solidFill>
              <a:srgbClr val="67A854"/>
            </a:solidFill>
            <a:ln>
              <a:noFill/>
            </a:ln>
            <a:effectLst/>
          </c:spPr>
          <c:invertIfNegative val="0"/>
          <c:cat>
            <c:strRef>
              <c:f>'Fig 34 data'!$B$6:$D$6</c:f>
              <c:strCache>
                <c:ptCount val="3"/>
                <c:pt idx="0">
                  <c:v>Low numeracy</c:v>
                </c:pt>
                <c:pt idx="1">
                  <c:v>Low literacy</c:v>
                </c:pt>
                <c:pt idx="2">
                  <c:v>Both</c:v>
                </c:pt>
              </c:strCache>
            </c:strRef>
          </c:cat>
          <c:val>
            <c:numRef>
              <c:f>'Fig 34 data'!$B$8:$D$8</c:f>
              <c:numCache>
                <c:formatCode>0.0</c:formatCode>
                <c:ptCount val="3"/>
                <c:pt idx="0" formatCode="General">
                  <c:v>23.5</c:v>
                </c:pt>
                <c:pt idx="1">
                  <c:v>19.7</c:v>
                </c:pt>
                <c:pt idx="2">
                  <c:v>16</c:v>
                </c:pt>
              </c:numCache>
            </c:numRef>
          </c:val>
          <c:extLst>
            <c:ext xmlns:c16="http://schemas.microsoft.com/office/drawing/2014/chart" uri="{C3380CC4-5D6E-409C-BE32-E72D297353CC}">
              <c16:uniqueId val="{00000001-4638-454E-8293-8246E78EA07F}"/>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Skill type</a:t>
                </a:r>
              </a:p>
            </c:rich>
          </c:tx>
          <c:layout>
            <c:manualLayout>
              <c:xMode val="edge"/>
              <c:yMode val="edge"/>
              <c:x val="0.45859186757999904"/>
              <c:y val="0.8772753129493625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2011897661251691"/>
        </c:manualLayout>
      </c:layout>
      <c:barChart>
        <c:barDir val="col"/>
        <c:grouping val="clustered"/>
        <c:varyColors val="0"/>
        <c:ser>
          <c:idx val="4"/>
          <c:order val="0"/>
          <c:tx>
            <c:strRef>
              <c:f>'Fig 35 data'!$A$7:$B$7</c:f>
              <c:strCache>
                <c:ptCount val="2"/>
                <c:pt idx="0">
                  <c:v>Low literacy</c:v>
                </c:pt>
                <c:pt idx="1">
                  <c:v>NZ</c:v>
                </c:pt>
              </c:strCache>
            </c:strRef>
          </c:tx>
          <c:spPr>
            <a:solidFill>
              <a:srgbClr val="0083AC"/>
            </a:solidFill>
            <a:ln>
              <a:noFill/>
            </a:ln>
            <a:effectLst/>
          </c:spPr>
          <c:invertIfNegative val="0"/>
          <c:cat>
            <c:numRef>
              <c:f>'Fig 35 data'!$C$6:$H$6</c:f>
              <c:numCache>
                <c:formatCode>General</c:formatCode>
                <c:ptCount val="6"/>
                <c:pt idx="0">
                  <c:v>2003</c:v>
                </c:pt>
                <c:pt idx="1">
                  <c:v>2006</c:v>
                </c:pt>
                <c:pt idx="2" formatCode="0">
                  <c:v>2009</c:v>
                </c:pt>
                <c:pt idx="3" formatCode="0">
                  <c:v>2012</c:v>
                </c:pt>
                <c:pt idx="4" formatCode="0">
                  <c:v>2015</c:v>
                </c:pt>
                <c:pt idx="5" formatCode="0">
                  <c:v>2018</c:v>
                </c:pt>
              </c:numCache>
            </c:numRef>
          </c:cat>
          <c:val>
            <c:numRef>
              <c:f>'Fig 35 data'!$C$7:$H$7</c:f>
              <c:numCache>
                <c:formatCode>0</c:formatCode>
                <c:ptCount val="6"/>
                <c:pt idx="2">
                  <c:v>14.3</c:v>
                </c:pt>
                <c:pt idx="3">
                  <c:v>16.3</c:v>
                </c:pt>
                <c:pt idx="4">
                  <c:v>17.3</c:v>
                </c:pt>
                <c:pt idx="5">
                  <c:v>19</c:v>
                </c:pt>
              </c:numCache>
            </c:numRef>
          </c:val>
          <c:extLst>
            <c:ext xmlns:c16="http://schemas.microsoft.com/office/drawing/2014/chart" uri="{C3380CC4-5D6E-409C-BE32-E72D297353CC}">
              <c16:uniqueId val="{00000000-E8F0-4A97-97F3-C35BB1E8229F}"/>
            </c:ext>
          </c:extLst>
        </c:ser>
        <c:ser>
          <c:idx val="0"/>
          <c:order val="2"/>
          <c:tx>
            <c:strRef>
              <c:f>'Fig 35 data'!$A$9:$B$9</c:f>
              <c:strCache>
                <c:ptCount val="2"/>
                <c:pt idx="0">
                  <c:v>Low numeracy</c:v>
                </c:pt>
                <c:pt idx="1">
                  <c:v>NZ</c:v>
                </c:pt>
              </c:strCache>
            </c:strRef>
          </c:tx>
          <c:spPr>
            <a:solidFill>
              <a:srgbClr val="67A854"/>
            </a:solidFill>
            <a:ln>
              <a:noFill/>
            </a:ln>
            <a:effectLst/>
          </c:spPr>
          <c:invertIfNegative val="0"/>
          <c:cat>
            <c:numRef>
              <c:f>'Fig 35 data'!$C$6:$H$6</c:f>
              <c:numCache>
                <c:formatCode>General</c:formatCode>
                <c:ptCount val="6"/>
                <c:pt idx="0">
                  <c:v>2003</c:v>
                </c:pt>
                <c:pt idx="1">
                  <c:v>2006</c:v>
                </c:pt>
                <c:pt idx="2" formatCode="0">
                  <c:v>2009</c:v>
                </c:pt>
                <c:pt idx="3" formatCode="0">
                  <c:v>2012</c:v>
                </c:pt>
                <c:pt idx="4" formatCode="0">
                  <c:v>2015</c:v>
                </c:pt>
                <c:pt idx="5" formatCode="0">
                  <c:v>2018</c:v>
                </c:pt>
              </c:numCache>
            </c:numRef>
          </c:cat>
          <c:val>
            <c:numRef>
              <c:f>'Fig 35 data'!$C$9:$H$9</c:f>
              <c:numCache>
                <c:formatCode>0</c:formatCode>
                <c:ptCount val="6"/>
                <c:pt idx="0">
                  <c:v>15.1</c:v>
                </c:pt>
                <c:pt idx="1">
                  <c:v>14</c:v>
                </c:pt>
                <c:pt idx="2">
                  <c:v>15.4</c:v>
                </c:pt>
                <c:pt idx="3">
                  <c:v>22.26</c:v>
                </c:pt>
                <c:pt idx="4">
                  <c:v>21.6</c:v>
                </c:pt>
                <c:pt idx="5">
                  <c:v>21.8</c:v>
                </c:pt>
              </c:numCache>
            </c:numRef>
          </c:val>
          <c:extLst>
            <c:ext xmlns:c16="http://schemas.microsoft.com/office/drawing/2014/chart" uri="{C3380CC4-5D6E-409C-BE32-E72D297353CC}">
              <c16:uniqueId val="{00000003-E8F0-4A97-97F3-C35BB1E8229F}"/>
            </c:ext>
          </c:extLst>
        </c:ser>
        <c:ser>
          <c:idx val="2"/>
          <c:order val="4"/>
          <c:tx>
            <c:strRef>
              <c:f>'Fig 35 data'!$A$11:$B$11</c:f>
              <c:strCache>
                <c:ptCount val="2"/>
                <c:pt idx="0">
                  <c:v>Low science</c:v>
                </c:pt>
                <c:pt idx="1">
                  <c:v>NZ</c:v>
                </c:pt>
              </c:strCache>
            </c:strRef>
          </c:tx>
          <c:spPr>
            <a:solidFill>
              <a:srgbClr val="A9A7A5"/>
            </a:solidFill>
            <a:ln>
              <a:noFill/>
            </a:ln>
            <a:effectLst/>
          </c:spPr>
          <c:invertIfNegative val="0"/>
          <c:cat>
            <c:numRef>
              <c:f>'Fig 35 data'!$C$6:$H$6</c:f>
              <c:numCache>
                <c:formatCode>General</c:formatCode>
                <c:ptCount val="6"/>
                <c:pt idx="0">
                  <c:v>2003</c:v>
                </c:pt>
                <c:pt idx="1">
                  <c:v>2006</c:v>
                </c:pt>
                <c:pt idx="2" formatCode="0">
                  <c:v>2009</c:v>
                </c:pt>
                <c:pt idx="3" formatCode="0">
                  <c:v>2012</c:v>
                </c:pt>
                <c:pt idx="4" formatCode="0">
                  <c:v>2015</c:v>
                </c:pt>
                <c:pt idx="5" formatCode="0">
                  <c:v>2018</c:v>
                </c:pt>
              </c:numCache>
            </c:numRef>
          </c:cat>
          <c:val>
            <c:numRef>
              <c:f>'Fig 35 data'!$C$11:$H$11</c:f>
              <c:numCache>
                <c:formatCode>0</c:formatCode>
                <c:ptCount val="6"/>
                <c:pt idx="1">
                  <c:v>13.702568891717384</c:v>
                </c:pt>
                <c:pt idx="2">
                  <c:v>13.357365967581698</c:v>
                </c:pt>
                <c:pt idx="3">
                  <c:v>16.262081986274847</c:v>
                </c:pt>
                <c:pt idx="4">
                  <c:v>17.449254741544582</c:v>
                </c:pt>
                <c:pt idx="5">
                  <c:v>18.041796818880425</c:v>
                </c:pt>
              </c:numCache>
            </c:numRef>
          </c:val>
          <c:extLst>
            <c:ext xmlns:c16="http://schemas.microsoft.com/office/drawing/2014/chart" uri="{C3380CC4-5D6E-409C-BE32-E72D297353CC}">
              <c16:uniqueId val="{00000005-E8F0-4A97-97F3-C35BB1E8229F}"/>
            </c:ext>
          </c:extLst>
        </c:ser>
        <c:dLbls>
          <c:showLegendKey val="0"/>
          <c:showVal val="0"/>
          <c:showCatName val="0"/>
          <c:showSerName val="0"/>
          <c:showPercent val="0"/>
          <c:showBubbleSize val="0"/>
        </c:dLbls>
        <c:gapWidth val="150"/>
        <c:axId val="724604320"/>
        <c:axId val="724603664"/>
      </c:barChart>
      <c:lineChart>
        <c:grouping val="standard"/>
        <c:varyColors val="0"/>
        <c:ser>
          <c:idx val="5"/>
          <c:order val="1"/>
          <c:tx>
            <c:strRef>
              <c:f>'Fig 35 data'!$A$8:$B$8</c:f>
              <c:strCache>
                <c:ptCount val="2"/>
                <c:pt idx="0">
                  <c:v>Low literacy</c:v>
                </c:pt>
                <c:pt idx="1">
                  <c:v>OECD</c:v>
                </c:pt>
              </c:strCache>
            </c:strRef>
          </c:tx>
          <c:spPr>
            <a:ln w="38100" cap="rnd">
              <a:solidFill>
                <a:srgbClr val="0083AC"/>
              </a:solidFill>
              <a:prstDash val="solid"/>
              <a:round/>
            </a:ln>
            <a:effectLst/>
          </c:spPr>
          <c:marker>
            <c:symbol val="none"/>
          </c:marker>
          <c:cat>
            <c:numRef>
              <c:f>'Fig 35 data'!$C$6:$H$6</c:f>
              <c:numCache>
                <c:formatCode>General</c:formatCode>
                <c:ptCount val="6"/>
                <c:pt idx="0">
                  <c:v>2003</c:v>
                </c:pt>
                <c:pt idx="1">
                  <c:v>2006</c:v>
                </c:pt>
                <c:pt idx="2" formatCode="0">
                  <c:v>2009</c:v>
                </c:pt>
                <c:pt idx="3" formatCode="0">
                  <c:v>2012</c:v>
                </c:pt>
                <c:pt idx="4" formatCode="0">
                  <c:v>2015</c:v>
                </c:pt>
                <c:pt idx="5" formatCode="0">
                  <c:v>2018</c:v>
                </c:pt>
              </c:numCache>
            </c:numRef>
          </c:cat>
          <c:val>
            <c:numRef>
              <c:f>'Fig 35 data'!$C$8:$H$8</c:f>
              <c:numCache>
                <c:formatCode>0</c:formatCode>
                <c:ptCount val="6"/>
                <c:pt idx="2">
                  <c:v>19</c:v>
                </c:pt>
                <c:pt idx="3">
                  <c:v>18.899999999999999</c:v>
                </c:pt>
                <c:pt idx="4">
                  <c:v>20.9</c:v>
                </c:pt>
                <c:pt idx="5">
                  <c:v>22.6</c:v>
                </c:pt>
              </c:numCache>
            </c:numRef>
          </c:val>
          <c:smooth val="0"/>
          <c:extLst>
            <c:ext xmlns:c16="http://schemas.microsoft.com/office/drawing/2014/chart" uri="{C3380CC4-5D6E-409C-BE32-E72D297353CC}">
              <c16:uniqueId val="{00000001-E8F0-4A97-97F3-C35BB1E8229F}"/>
            </c:ext>
          </c:extLst>
        </c:ser>
        <c:ser>
          <c:idx val="1"/>
          <c:order val="3"/>
          <c:tx>
            <c:strRef>
              <c:f>'Fig 35 data'!$A$10:$B$10</c:f>
              <c:strCache>
                <c:ptCount val="2"/>
                <c:pt idx="0">
                  <c:v>Low numeracy</c:v>
                </c:pt>
                <c:pt idx="1">
                  <c:v>OECD</c:v>
                </c:pt>
              </c:strCache>
            </c:strRef>
          </c:tx>
          <c:spPr>
            <a:ln w="38100" cap="rnd">
              <a:solidFill>
                <a:srgbClr val="67A854"/>
              </a:solidFill>
              <a:prstDash val="solid"/>
              <a:round/>
            </a:ln>
            <a:effectLst/>
          </c:spPr>
          <c:marker>
            <c:symbol val="none"/>
          </c:marker>
          <c:cat>
            <c:numRef>
              <c:f>'Fig 35 data'!$C$6:$H$6</c:f>
              <c:numCache>
                <c:formatCode>General</c:formatCode>
                <c:ptCount val="6"/>
                <c:pt idx="0">
                  <c:v>2003</c:v>
                </c:pt>
                <c:pt idx="1">
                  <c:v>2006</c:v>
                </c:pt>
                <c:pt idx="2" formatCode="0">
                  <c:v>2009</c:v>
                </c:pt>
                <c:pt idx="3" formatCode="0">
                  <c:v>2012</c:v>
                </c:pt>
                <c:pt idx="4" formatCode="0">
                  <c:v>2015</c:v>
                </c:pt>
                <c:pt idx="5" formatCode="0">
                  <c:v>2018</c:v>
                </c:pt>
              </c:numCache>
            </c:numRef>
          </c:cat>
          <c:val>
            <c:numRef>
              <c:f>'Fig 35 data'!$C$10:$H$10</c:f>
              <c:numCache>
                <c:formatCode>0</c:formatCode>
                <c:ptCount val="6"/>
                <c:pt idx="0">
                  <c:v>21.703853169302</c:v>
                </c:pt>
                <c:pt idx="1">
                  <c:v>21.359372485977861</c:v>
                </c:pt>
                <c:pt idx="2">
                  <c:v>20.828805057190309</c:v>
                </c:pt>
                <c:pt idx="3">
                  <c:v>22.2775125979684</c:v>
                </c:pt>
                <c:pt idx="4">
                  <c:v>22.937589244748182</c:v>
                </c:pt>
                <c:pt idx="5">
                  <c:v>22.177222935922611</c:v>
                </c:pt>
              </c:numCache>
            </c:numRef>
          </c:val>
          <c:smooth val="0"/>
          <c:extLst>
            <c:ext xmlns:c16="http://schemas.microsoft.com/office/drawing/2014/chart" uri="{C3380CC4-5D6E-409C-BE32-E72D297353CC}">
              <c16:uniqueId val="{00000004-E8F0-4A97-97F3-C35BB1E8229F}"/>
            </c:ext>
          </c:extLst>
        </c:ser>
        <c:ser>
          <c:idx val="3"/>
          <c:order val="5"/>
          <c:tx>
            <c:strRef>
              <c:f>'Fig 35 data'!$A$12:$B$12</c:f>
              <c:strCache>
                <c:ptCount val="2"/>
                <c:pt idx="0">
                  <c:v>Low science</c:v>
                </c:pt>
                <c:pt idx="1">
                  <c:v>OECD</c:v>
                </c:pt>
              </c:strCache>
            </c:strRef>
          </c:tx>
          <c:spPr>
            <a:ln w="38100" cap="rnd">
              <a:solidFill>
                <a:srgbClr val="A9A7A5"/>
              </a:solidFill>
              <a:prstDash val="solid"/>
              <a:round/>
            </a:ln>
            <a:effectLst/>
          </c:spPr>
          <c:marker>
            <c:symbol val="none"/>
          </c:marker>
          <c:cat>
            <c:numRef>
              <c:f>'Fig 35 data'!$C$6:$H$6</c:f>
              <c:numCache>
                <c:formatCode>General</c:formatCode>
                <c:ptCount val="6"/>
                <c:pt idx="0">
                  <c:v>2003</c:v>
                </c:pt>
                <c:pt idx="1">
                  <c:v>2006</c:v>
                </c:pt>
                <c:pt idx="2" formatCode="0">
                  <c:v>2009</c:v>
                </c:pt>
                <c:pt idx="3" formatCode="0">
                  <c:v>2012</c:v>
                </c:pt>
                <c:pt idx="4" formatCode="0">
                  <c:v>2015</c:v>
                </c:pt>
                <c:pt idx="5" formatCode="0">
                  <c:v>2018</c:v>
                </c:pt>
              </c:numCache>
            </c:numRef>
          </c:cat>
          <c:val>
            <c:numRef>
              <c:f>'Fig 35 data'!$C$12:$H$12</c:f>
              <c:numCache>
                <c:formatCode>0</c:formatCode>
                <c:ptCount val="6"/>
                <c:pt idx="1">
                  <c:v>20.99271743336989</c:v>
                </c:pt>
                <c:pt idx="2">
                  <c:v>18.757516978670711</c:v>
                </c:pt>
                <c:pt idx="3">
                  <c:v>18.681505082391851</c:v>
                </c:pt>
                <c:pt idx="4">
                  <c:v>22.12150261993019</c:v>
                </c:pt>
                <c:pt idx="5">
                  <c:v>21.977479924445539</c:v>
                </c:pt>
              </c:numCache>
            </c:numRef>
          </c:val>
          <c:smooth val="0"/>
          <c:extLst>
            <c:ext xmlns:c16="http://schemas.microsoft.com/office/drawing/2014/chart" uri="{C3380CC4-5D6E-409C-BE32-E72D297353CC}">
              <c16:uniqueId val="{00000006-E8F0-4A97-97F3-C35BB1E8229F}"/>
            </c:ext>
          </c:extLst>
        </c:ser>
        <c:dLbls>
          <c:showLegendKey val="0"/>
          <c:showVal val="0"/>
          <c:showCatName val="0"/>
          <c:showSerName val="0"/>
          <c:showPercent val="0"/>
          <c:showBubbleSize val="0"/>
        </c:dLbls>
        <c:marker val="1"/>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Skill type</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3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7685250523449114"/>
        </c:manualLayout>
      </c:layout>
      <c:barChart>
        <c:barDir val="col"/>
        <c:grouping val="clustered"/>
        <c:varyColors val="0"/>
        <c:ser>
          <c:idx val="4"/>
          <c:order val="0"/>
          <c:tx>
            <c:strRef>
              <c:f>'Fig 36 data'!$B$5</c:f>
              <c:strCache>
                <c:ptCount val="1"/>
                <c:pt idx="0">
                  <c:v>NZ</c:v>
                </c:pt>
              </c:strCache>
            </c:strRef>
          </c:tx>
          <c:spPr>
            <a:solidFill>
              <a:srgbClr val="0083AC"/>
            </a:solidFill>
            <a:ln>
              <a:noFill/>
            </a:ln>
            <a:effectLst/>
          </c:spPr>
          <c:invertIfNegative val="0"/>
          <c:cat>
            <c:strRef>
              <c:f>'Fig 36 data'!$A$6:$A$9</c:f>
              <c:strCache>
                <c:ptCount val="4"/>
                <c:pt idx="0">
                  <c:v>Low SES boys</c:v>
                </c:pt>
                <c:pt idx="1">
                  <c:v>Low SES girls</c:v>
                </c:pt>
                <c:pt idx="2">
                  <c:v>High SES boys</c:v>
                </c:pt>
                <c:pt idx="3">
                  <c:v>High SES girls</c:v>
                </c:pt>
              </c:strCache>
            </c:strRef>
          </c:cat>
          <c:val>
            <c:numRef>
              <c:f>'Fig 36 data'!$B$6:$B$9</c:f>
              <c:numCache>
                <c:formatCode>0</c:formatCode>
                <c:ptCount val="4"/>
                <c:pt idx="0">
                  <c:v>35.638269080835919</c:v>
                </c:pt>
                <c:pt idx="1">
                  <c:v>25.769913136159772</c:v>
                </c:pt>
                <c:pt idx="2">
                  <c:v>11.604946655316954</c:v>
                </c:pt>
                <c:pt idx="3">
                  <c:v>4.3111655505173303</c:v>
                </c:pt>
              </c:numCache>
            </c:numRef>
          </c:val>
          <c:extLst>
            <c:ext xmlns:c16="http://schemas.microsoft.com/office/drawing/2014/chart" uri="{C3380CC4-5D6E-409C-BE32-E72D297353CC}">
              <c16:uniqueId val="{00000000-0626-4D6D-87D7-F17BA946666C}"/>
            </c:ext>
          </c:extLst>
        </c:ser>
        <c:ser>
          <c:idx val="5"/>
          <c:order val="1"/>
          <c:tx>
            <c:strRef>
              <c:f>'Fig 36 data'!$C$5</c:f>
              <c:strCache>
                <c:ptCount val="1"/>
                <c:pt idx="0">
                  <c:v>OECD</c:v>
                </c:pt>
              </c:strCache>
            </c:strRef>
          </c:tx>
          <c:spPr>
            <a:solidFill>
              <a:srgbClr val="67A854"/>
            </a:solidFill>
            <a:ln>
              <a:noFill/>
            </a:ln>
            <a:effectLst/>
          </c:spPr>
          <c:invertIfNegative val="0"/>
          <c:cat>
            <c:strRef>
              <c:f>'Fig 36 data'!$A$6:$A$9</c:f>
              <c:strCache>
                <c:ptCount val="4"/>
                <c:pt idx="0">
                  <c:v>Low SES boys</c:v>
                </c:pt>
                <c:pt idx="1">
                  <c:v>Low SES girls</c:v>
                </c:pt>
                <c:pt idx="2">
                  <c:v>High SES boys</c:v>
                </c:pt>
                <c:pt idx="3">
                  <c:v>High SES girls</c:v>
                </c:pt>
              </c:strCache>
            </c:strRef>
          </c:cat>
          <c:val>
            <c:numRef>
              <c:f>'Fig 36 data'!$C$6:$C$9</c:f>
              <c:numCache>
                <c:formatCode>0</c:formatCode>
                <c:ptCount val="4"/>
                <c:pt idx="0">
                  <c:v>41</c:v>
                </c:pt>
                <c:pt idx="1">
                  <c:v>30</c:v>
                </c:pt>
                <c:pt idx="2" formatCode="General">
                  <c:v>15</c:v>
                </c:pt>
                <c:pt idx="3">
                  <c:v>7</c:v>
                </c:pt>
              </c:numCache>
            </c:numRef>
          </c:val>
          <c:extLst>
            <c:ext xmlns:c16="http://schemas.microsoft.com/office/drawing/2014/chart" uri="{C3380CC4-5D6E-409C-BE32-E72D297353CC}">
              <c16:uniqueId val="{00000003-0626-4D6D-87D7-F17BA946666C}"/>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Population</a:t>
                </a:r>
                <a:r>
                  <a:rPr lang="en-US" b="1" baseline="0"/>
                  <a:t> group</a:t>
                </a:r>
                <a:endParaRPr lang="en-US" b="1"/>
              </a:p>
            </c:rich>
          </c:tx>
          <c:layout>
            <c:manualLayout>
              <c:xMode val="edge"/>
              <c:yMode val="edge"/>
              <c:x val="0.40263932891921861"/>
              <c:y val="0.8835910531028987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5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legend>
      <c:legendPos val="b"/>
      <c:layout>
        <c:manualLayout>
          <c:xMode val="edge"/>
          <c:yMode val="edge"/>
          <c:x val="0.43264955272464195"/>
          <c:y val="0.94571469392037832"/>
          <c:w val="0.18386290380160397"/>
          <c:h val="5.4285306079621683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7685250523449114"/>
        </c:manualLayout>
      </c:layout>
      <c:lineChart>
        <c:grouping val="standard"/>
        <c:varyColors val="0"/>
        <c:ser>
          <c:idx val="4"/>
          <c:order val="0"/>
          <c:tx>
            <c:strRef>
              <c:f>'Fig 37 data'!$B$5</c:f>
              <c:strCache>
                <c:ptCount val="1"/>
                <c:pt idx="0">
                  <c:v>Māori</c:v>
                </c:pt>
              </c:strCache>
            </c:strRef>
          </c:tx>
          <c:spPr>
            <a:ln w="38100" cap="rnd">
              <a:solidFill>
                <a:srgbClr val="0083AC"/>
              </a:solidFill>
              <a:round/>
            </a:ln>
            <a:effectLst/>
          </c:spPr>
          <c:marker>
            <c:symbol val="none"/>
          </c:marker>
          <c:cat>
            <c:numRef>
              <c:f>'Fig 37 data'!$A$6:$A$16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 37 data'!$B$6:$B$16</c:f>
              <c:numCache>
                <c:formatCode>0</c:formatCode>
                <c:ptCount val="11"/>
                <c:pt idx="0">
                  <c:v>32.272482083686519</c:v>
                </c:pt>
                <c:pt idx="1">
                  <c:v>29.669133652590336</c:v>
                </c:pt>
                <c:pt idx="2">
                  <c:v>27.379041504242146</c:v>
                </c:pt>
                <c:pt idx="3">
                  <c:v>27.448050099629945</c:v>
                </c:pt>
                <c:pt idx="4">
                  <c:v>23.025324088031354</c:v>
                </c:pt>
                <c:pt idx="5">
                  <c:v>21.21168200594246</c:v>
                </c:pt>
                <c:pt idx="6">
                  <c:v>18.042511122095899</c:v>
                </c:pt>
                <c:pt idx="7">
                  <c:v>18.242928452579037</c:v>
                </c:pt>
                <c:pt idx="8">
                  <c:v>18.885112168592794</c:v>
                </c:pt>
                <c:pt idx="9">
                  <c:v>20.887475808681227</c:v>
                </c:pt>
                <c:pt idx="10">
                  <c:v>22.455295735900961</c:v>
                </c:pt>
              </c:numCache>
            </c:numRef>
          </c:val>
          <c:smooth val="0"/>
          <c:extLst>
            <c:ext xmlns:c16="http://schemas.microsoft.com/office/drawing/2014/chart" uri="{C3380CC4-5D6E-409C-BE32-E72D297353CC}">
              <c16:uniqueId val="{00000000-36CB-4474-B29D-4501F3E3ED1E}"/>
            </c:ext>
          </c:extLst>
        </c:ser>
        <c:ser>
          <c:idx val="5"/>
          <c:order val="1"/>
          <c:tx>
            <c:strRef>
              <c:f>'Fig 37 data'!$C$5</c:f>
              <c:strCache>
                <c:ptCount val="1"/>
                <c:pt idx="0">
                  <c:v>Pacific peoples</c:v>
                </c:pt>
              </c:strCache>
            </c:strRef>
          </c:tx>
          <c:spPr>
            <a:ln w="38100" cap="rnd">
              <a:solidFill>
                <a:srgbClr val="67A854"/>
              </a:solidFill>
              <a:round/>
            </a:ln>
            <a:effectLst/>
          </c:spPr>
          <c:marker>
            <c:symbol val="none"/>
          </c:marker>
          <c:cat>
            <c:numRef>
              <c:f>'Fig 37 data'!$A$6:$A$16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 37 data'!$C$6:$C$16</c:f>
              <c:numCache>
                <c:formatCode>0</c:formatCode>
                <c:ptCount val="11"/>
                <c:pt idx="0">
                  <c:v>23.412167187267588</c:v>
                </c:pt>
                <c:pt idx="1">
                  <c:v>21.459854014598541</c:v>
                </c:pt>
                <c:pt idx="2">
                  <c:v>20.233348102200559</c:v>
                </c:pt>
                <c:pt idx="3">
                  <c:v>17.221022318214544</c:v>
                </c:pt>
                <c:pt idx="4">
                  <c:v>15.538663938020758</c:v>
                </c:pt>
                <c:pt idx="5">
                  <c:v>13.572854291417165</c:v>
                </c:pt>
                <c:pt idx="6">
                  <c:v>12.414371592338878</c:v>
                </c:pt>
                <c:pt idx="7">
                  <c:v>13.227797155889457</c:v>
                </c:pt>
                <c:pt idx="8">
                  <c:v>13.343030944194659</c:v>
                </c:pt>
                <c:pt idx="9">
                  <c:v>14.870035624752607</c:v>
                </c:pt>
                <c:pt idx="10">
                  <c:v>13.440933134409331</c:v>
                </c:pt>
              </c:numCache>
            </c:numRef>
          </c:val>
          <c:smooth val="0"/>
          <c:extLst>
            <c:ext xmlns:c16="http://schemas.microsoft.com/office/drawing/2014/chart" uri="{C3380CC4-5D6E-409C-BE32-E72D297353CC}">
              <c16:uniqueId val="{00000001-36CB-4474-B29D-4501F3E3ED1E}"/>
            </c:ext>
          </c:extLst>
        </c:ser>
        <c:ser>
          <c:idx val="1"/>
          <c:order val="2"/>
          <c:tx>
            <c:strRef>
              <c:f>'Fig 37 data'!$E$5</c:f>
              <c:strCache>
                <c:ptCount val="1"/>
                <c:pt idx="0">
                  <c:v>MELAA</c:v>
                </c:pt>
              </c:strCache>
            </c:strRef>
          </c:tx>
          <c:spPr>
            <a:ln w="38100" cap="rnd">
              <a:solidFill>
                <a:srgbClr val="3E403A"/>
              </a:solidFill>
              <a:round/>
            </a:ln>
            <a:effectLst/>
          </c:spPr>
          <c:marker>
            <c:symbol val="none"/>
          </c:marker>
          <c:cat>
            <c:numRef>
              <c:f>'Fig 37 data'!$A$6:$A$16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 37 data'!$E$6:$E$16</c:f>
              <c:numCache>
                <c:formatCode>0</c:formatCode>
                <c:ptCount val="11"/>
                <c:pt idx="0">
                  <c:v>16.28131021194605</c:v>
                </c:pt>
                <c:pt idx="1">
                  <c:v>12.599118942731277</c:v>
                </c:pt>
                <c:pt idx="2">
                  <c:v>12.41554054054054</c:v>
                </c:pt>
                <c:pt idx="3">
                  <c:v>11.87335092348285</c:v>
                </c:pt>
                <c:pt idx="4">
                  <c:v>11.142322097378276</c:v>
                </c:pt>
                <c:pt idx="5">
                  <c:v>8.3484573502722323</c:v>
                </c:pt>
                <c:pt idx="6">
                  <c:v>9.7122302158273381</c:v>
                </c:pt>
                <c:pt idx="7">
                  <c:v>9.3931837073981708</c:v>
                </c:pt>
                <c:pt idx="8">
                  <c:v>8.8186356073211325</c:v>
                </c:pt>
                <c:pt idx="9">
                  <c:v>10.729253981559095</c:v>
                </c:pt>
                <c:pt idx="10">
                  <c:v>9.475332811276429</c:v>
                </c:pt>
              </c:numCache>
            </c:numRef>
          </c:val>
          <c:smooth val="0"/>
          <c:extLst>
            <c:ext xmlns:c16="http://schemas.microsoft.com/office/drawing/2014/chart" uri="{C3380CC4-5D6E-409C-BE32-E72D297353CC}">
              <c16:uniqueId val="{00000004-36CB-4474-B29D-4501F3E3ED1E}"/>
            </c:ext>
          </c:extLst>
        </c:ser>
        <c:ser>
          <c:idx val="2"/>
          <c:order val="3"/>
          <c:tx>
            <c:strRef>
              <c:f>'Fig 37 data'!$F$5</c:f>
              <c:strCache>
                <c:ptCount val="1"/>
                <c:pt idx="0">
                  <c:v>European/Pākehā</c:v>
                </c:pt>
              </c:strCache>
            </c:strRef>
          </c:tx>
          <c:spPr>
            <a:ln w="38100" cap="rnd">
              <a:solidFill>
                <a:srgbClr val="A9A7A5"/>
              </a:solidFill>
              <a:round/>
            </a:ln>
            <a:effectLst/>
          </c:spPr>
          <c:marker>
            <c:symbol val="none"/>
          </c:marker>
          <c:cat>
            <c:numRef>
              <c:f>'Fig 37 data'!$A$6:$A$16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 37 data'!$F$6:$F$16</c:f>
              <c:numCache>
                <c:formatCode>0</c:formatCode>
                <c:ptCount val="11"/>
                <c:pt idx="0">
                  <c:v>12.444919895061258</c:v>
                </c:pt>
                <c:pt idx="1">
                  <c:v>11.379258441623602</c:v>
                </c:pt>
                <c:pt idx="2">
                  <c:v>10.556868925663251</c:v>
                </c:pt>
                <c:pt idx="3">
                  <c:v>10.781369305166709</c:v>
                </c:pt>
                <c:pt idx="4">
                  <c:v>9.1003820771101065</c:v>
                </c:pt>
                <c:pt idx="5">
                  <c:v>8.1623526936026938</c:v>
                </c:pt>
                <c:pt idx="6">
                  <c:v>7.74166403702535</c:v>
                </c:pt>
                <c:pt idx="7">
                  <c:v>7.4788011509765484</c:v>
                </c:pt>
                <c:pt idx="8">
                  <c:v>7.9615756088647576</c:v>
                </c:pt>
                <c:pt idx="9">
                  <c:v>9.2289473684210535</c:v>
                </c:pt>
                <c:pt idx="10">
                  <c:v>9.2731633557536881</c:v>
                </c:pt>
              </c:numCache>
            </c:numRef>
          </c:val>
          <c:smooth val="0"/>
          <c:extLst>
            <c:ext xmlns:c16="http://schemas.microsoft.com/office/drawing/2014/chart" uri="{C3380CC4-5D6E-409C-BE32-E72D297353CC}">
              <c16:uniqueId val="{00000005-36CB-4474-B29D-4501F3E3ED1E}"/>
            </c:ext>
          </c:extLst>
        </c:ser>
        <c:ser>
          <c:idx val="3"/>
          <c:order val="4"/>
          <c:tx>
            <c:strRef>
              <c:f>'Fig 37 data'!$G$5</c:f>
              <c:strCache>
                <c:ptCount val="1"/>
                <c:pt idx="0">
                  <c:v>Asian</c:v>
                </c:pt>
              </c:strCache>
            </c:strRef>
          </c:tx>
          <c:spPr>
            <a:ln w="38100" cap="rnd">
              <a:solidFill>
                <a:schemeClr val="accent5"/>
              </a:solidFill>
              <a:round/>
            </a:ln>
            <a:effectLst/>
          </c:spPr>
          <c:marker>
            <c:symbol val="none"/>
          </c:marker>
          <c:cat>
            <c:numRef>
              <c:f>'Fig 37 data'!$A$6:$A$16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 37 data'!$G$6:$G$16</c:f>
              <c:numCache>
                <c:formatCode>0</c:formatCode>
                <c:ptCount val="11"/>
                <c:pt idx="0">
                  <c:v>8.2467425366980045</c:v>
                </c:pt>
                <c:pt idx="1">
                  <c:v>8.1146353244244089</c:v>
                </c:pt>
                <c:pt idx="2">
                  <c:v>6.89544579858884</c:v>
                </c:pt>
                <c:pt idx="3">
                  <c:v>6.3556037823593243</c:v>
                </c:pt>
                <c:pt idx="4">
                  <c:v>5.29595015576324</c:v>
                </c:pt>
                <c:pt idx="5">
                  <c:v>5.200239091452481</c:v>
                </c:pt>
                <c:pt idx="6">
                  <c:v>4.4437772106290341</c:v>
                </c:pt>
                <c:pt idx="7">
                  <c:v>4.1579168416631669</c:v>
                </c:pt>
                <c:pt idx="8">
                  <c:v>4.7855468211281202</c:v>
                </c:pt>
                <c:pt idx="9">
                  <c:v>5.4730589732711072</c:v>
                </c:pt>
                <c:pt idx="10">
                  <c:v>3.8771792870153523</c:v>
                </c:pt>
              </c:numCache>
            </c:numRef>
          </c:val>
          <c:smooth val="0"/>
          <c:extLst>
            <c:ext xmlns:c16="http://schemas.microsoft.com/office/drawing/2014/chart" uri="{C3380CC4-5D6E-409C-BE32-E72D297353CC}">
              <c16:uniqueId val="{00000006-36CB-4474-B29D-4501F3E3ED1E}"/>
            </c:ext>
          </c:extLst>
        </c:ser>
        <c:ser>
          <c:idx val="0"/>
          <c:order val="5"/>
          <c:tx>
            <c:strRef>
              <c:f>'Fig 37 data'!$D$5</c:f>
              <c:strCache>
                <c:ptCount val="1"/>
                <c:pt idx="0">
                  <c:v>Other</c:v>
                </c:pt>
              </c:strCache>
            </c:strRef>
          </c:tx>
          <c:spPr>
            <a:ln w="38100" cap="rnd">
              <a:solidFill>
                <a:schemeClr val="accent6"/>
              </a:solidFill>
              <a:round/>
            </a:ln>
            <a:effectLst/>
          </c:spPr>
          <c:marker>
            <c:symbol val="none"/>
          </c:marker>
          <c:cat>
            <c:numRef>
              <c:f>'Fig 37 data'!$A$6:$A$16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 37 data'!$D$6:$D$16</c:f>
              <c:numCache>
                <c:formatCode>0</c:formatCode>
                <c:ptCount val="11"/>
                <c:pt idx="0">
                  <c:v>20</c:v>
                </c:pt>
                <c:pt idx="1">
                  <c:v>17.312072892938495</c:v>
                </c:pt>
                <c:pt idx="2">
                  <c:v>19.45288753799392</c:v>
                </c:pt>
                <c:pt idx="3">
                  <c:v>19.943820224719101</c:v>
                </c:pt>
                <c:pt idx="4">
                  <c:v>17.431192660550458</c:v>
                </c:pt>
                <c:pt idx="5">
                  <c:v>14.285714285714285</c:v>
                </c:pt>
                <c:pt idx="6">
                  <c:v>10.882352941176471</c:v>
                </c:pt>
                <c:pt idx="7">
                  <c:v>10.659898477157361</c:v>
                </c:pt>
                <c:pt idx="8">
                  <c:v>10.44776119402985</c:v>
                </c:pt>
                <c:pt idx="9">
                  <c:v>11.163895486935866</c:v>
                </c:pt>
                <c:pt idx="10">
                  <c:v>9.5049504950495045</c:v>
                </c:pt>
              </c:numCache>
            </c:numRef>
          </c:val>
          <c:smooth val="0"/>
          <c:extLst>
            <c:ext xmlns:c16="http://schemas.microsoft.com/office/drawing/2014/chart" uri="{C3380CC4-5D6E-409C-BE32-E72D297353CC}">
              <c16:uniqueId val="{00000003-36CB-4474-B29D-4501F3E3ED1E}"/>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6455457075688E-2"/>
          <c:y val="0.10512977415188356"/>
          <c:w val="0.85758298616465323"/>
          <c:h val="0.6830275088951191"/>
        </c:manualLayout>
      </c:layout>
      <c:barChart>
        <c:barDir val="col"/>
        <c:grouping val="clustered"/>
        <c:varyColors val="0"/>
        <c:ser>
          <c:idx val="1"/>
          <c:order val="0"/>
          <c:tx>
            <c:strRef>
              <c:f>'Fig 38 data'!$B$5</c:f>
              <c:strCache>
                <c:ptCount val="1"/>
                <c:pt idx="0">
                  <c:v>Number of people</c:v>
                </c:pt>
              </c:strCache>
            </c:strRef>
          </c:tx>
          <c:spPr>
            <a:solidFill>
              <a:srgbClr val="0083AC"/>
            </a:solidFill>
            <a:ln>
              <a:noFill/>
            </a:ln>
            <a:effectLst/>
          </c:spPr>
          <c:invertIfNegative val="0"/>
          <c:cat>
            <c:strRef>
              <c:f>'Fig 38 data'!$A$6:$A$13</c:f>
              <c:strCache>
                <c:ptCount val="8"/>
                <c:pt idx="0">
                  <c:v>1+</c:v>
                </c:pt>
                <c:pt idx="1">
                  <c:v>2+</c:v>
                </c:pt>
                <c:pt idx="2">
                  <c:v>3+</c:v>
                </c:pt>
                <c:pt idx="3">
                  <c:v>4+</c:v>
                </c:pt>
                <c:pt idx="4">
                  <c:v>5+</c:v>
                </c:pt>
                <c:pt idx="5">
                  <c:v>6+</c:v>
                </c:pt>
                <c:pt idx="6">
                  <c:v>7+</c:v>
                </c:pt>
                <c:pt idx="7">
                  <c:v>8</c:v>
                </c:pt>
              </c:strCache>
            </c:strRef>
          </c:cat>
          <c:val>
            <c:numRef>
              <c:f>'Fig 38 data'!$B$6:$B$13</c:f>
              <c:numCache>
                <c:formatCode>_(* #,##0_);_(* \(#,##0\);_(* "-"??_);_(@_)</c:formatCode>
                <c:ptCount val="8"/>
                <c:pt idx="0">
                  <c:v>2157000</c:v>
                </c:pt>
                <c:pt idx="1">
                  <c:v>1160000</c:v>
                </c:pt>
                <c:pt idx="2">
                  <c:v>588000</c:v>
                </c:pt>
                <c:pt idx="3">
                  <c:v>292000</c:v>
                </c:pt>
                <c:pt idx="4">
                  <c:v>135000</c:v>
                </c:pt>
                <c:pt idx="5">
                  <c:v>55000</c:v>
                </c:pt>
                <c:pt idx="6">
                  <c:v>19000</c:v>
                </c:pt>
                <c:pt idx="7">
                  <c:v>3000</c:v>
                </c:pt>
              </c:numCache>
            </c:numRef>
          </c:val>
          <c:extLst>
            <c:ext xmlns:c16="http://schemas.microsoft.com/office/drawing/2014/chart" uri="{C3380CC4-5D6E-409C-BE32-E72D297353CC}">
              <c16:uniqueId val="{00000001-FFBC-4934-8B36-6DE9635D96A3}"/>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Number of domains in disadvantage</a:t>
                </a:r>
              </a:p>
            </c:rich>
          </c:tx>
          <c:layout>
            <c:manualLayout>
              <c:xMode val="edge"/>
              <c:yMode val="edge"/>
              <c:x val="0.31247465000169672"/>
              <c:y val="0.87767050046781581"/>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24475345931525"/>
          <c:y val="7.9914858344039469E-2"/>
          <c:w val="0.70024470659716709"/>
          <c:h val="0.67882502529349131"/>
        </c:manualLayout>
      </c:layout>
      <c:barChart>
        <c:barDir val="bar"/>
        <c:grouping val="clustered"/>
        <c:varyColors val="0"/>
        <c:ser>
          <c:idx val="1"/>
          <c:order val="0"/>
          <c:tx>
            <c:strRef>
              <c:f>'Fig 39 data'!$B$5</c:f>
              <c:strCache>
                <c:ptCount val="1"/>
                <c:pt idx="0">
                  <c:v>% of people with disadvantage who have 4+ disadvantages</c:v>
                </c:pt>
              </c:strCache>
            </c:strRef>
          </c:tx>
          <c:spPr>
            <a:solidFill>
              <a:srgbClr val="0083AC"/>
            </a:solidFill>
            <a:ln>
              <a:noFill/>
            </a:ln>
            <a:effectLst/>
          </c:spPr>
          <c:invertIfNegative val="0"/>
          <c:cat>
            <c:strRef>
              <c:f>'Fig 39 data'!$A$6:$A$13</c:f>
              <c:strCache>
                <c:ptCount val="8"/>
                <c:pt idx="0">
                  <c:v>Education</c:v>
                </c:pt>
                <c:pt idx="1">
                  <c:v>Health</c:v>
                </c:pt>
                <c:pt idx="2">
                  <c:v>Housing</c:v>
                </c:pt>
                <c:pt idx="3">
                  <c:v>Safety</c:v>
                </c:pt>
                <c:pt idx="4">
                  <c:v>Connectedness</c:v>
                </c:pt>
                <c:pt idx="5">
                  <c:v>Income</c:v>
                </c:pt>
                <c:pt idx="6">
                  <c:v>Material wellbeing</c:v>
                </c:pt>
                <c:pt idx="7">
                  <c:v>Employment</c:v>
                </c:pt>
              </c:strCache>
            </c:strRef>
          </c:cat>
          <c:val>
            <c:numRef>
              <c:f>'Fig 39 data'!$B$6:$B$13</c:f>
              <c:numCache>
                <c:formatCode>_(* #,##0_);_(* \(#,##0\);_(* "-"??_);_(@_)</c:formatCode>
                <c:ptCount val="8"/>
                <c:pt idx="0">
                  <c:v>22</c:v>
                </c:pt>
                <c:pt idx="1">
                  <c:v>25</c:v>
                </c:pt>
                <c:pt idx="2">
                  <c:v>28</c:v>
                </c:pt>
                <c:pt idx="3">
                  <c:v>30</c:v>
                </c:pt>
                <c:pt idx="4">
                  <c:v>33</c:v>
                </c:pt>
                <c:pt idx="5">
                  <c:v>34</c:v>
                </c:pt>
                <c:pt idx="6">
                  <c:v>48</c:v>
                </c:pt>
                <c:pt idx="7">
                  <c:v>59</c:v>
                </c:pt>
              </c:numCache>
            </c:numRef>
          </c:val>
          <c:extLst>
            <c:ext xmlns:c16="http://schemas.microsoft.com/office/drawing/2014/chart" uri="{C3380CC4-5D6E-409C-BE32-E72D297353CC}">
              <c16:uniqueId val="{00000000-B4C9-43DE-B828-DB3EF06A5B6A}"/>
            </c:ext>
          </c:extLst>
        </c:ser>
        <c:dLbls>
          <c:showLegendKey val="0"/>
          <c:showVal val="0"/>
          <c:showCatName val="0"/>
          <c:showSerName val="0"/>
          <c:showPercent val="0"/>
          <c:showBubbleSize val="0"/>
        </c:dLbls>
        <c:gapWidth val="150"/>
        <c:axId val="724604320"/>
        <c:axId val="724603664"/>
      </c:barChart>
      <c:catAx>
        <c:axId val="724604320"/>
        <c:scaling>
          <c:orientation val="maxMin"/>
        </c:scaling>
        <c:delete val="0"/>
        <c:axPos val="l"/>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in val="0"/>
        </c:scaling>
        <c:delete val="0"/>
        <c:axPos val="t"/>
        <c:majorGridlines>
          <c:spPr>
            <a:ln w="9525" cap="flat" cmpd="sng" algn="ctr">
              <a:solidFill>
                <a:srgbClr val="7F7F7F"/>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88526045389519E-2"/>
          <c:y val="0.18287570658391852"/>
          <c:w val="0.87400093401109291"/>
          <c:h val="0.65150888188291123"/>
        </c:manualLayout>
      </c:layout>
      <c:barChart>
        <c:barDir val="col"/>
        <c:grouping val="clustered"/>
        <c:varyColors val="0"/>
        <c:ser>
          <c:idx val="0"/>
          <c:order val="0"/>
          <c:tx>
            <c:strRef>
              <c:f>'Fig 41 data'!$B$5</c:f>
              <c:strCache>
                <c:ptCount val="1"/>
                <c:pt idx="0">
                  <c:v>% of 15+ population</c:v>
                </c:pt>
              </c:strCache>
            </c:strRef>
          </c:tx>
          <c:spPr>
            <a:solidFill>
              <a:srgbClr val="0083AC"/>
            </a:solidFill>
            <a:ln>
              <a:noFill/>
            </a:ln>
            <a:effectLst/>
          </c:spPr>
          <c:invertIfNegative val="0"/>
          <c:cat>
            <c:numRef>
              <c:f>'Fig 41 data'!$A$6:$A$22</c:f>
              <c:numCache>
                <c:formatCode>General</c:formatCode>
                <c:ptCount val="17"/>
                <c:pt idx="0">
                  <c:v>-8</c:v>
                </c:pt>
                <c:pt idx="1">
                  <c:v>-7</c:v>
                </c:pt>
                <c:pt idx="2">
                  <c:v>-6</c:v>
                </c:pt>
                <c:pt idx="3">
                  <c:v>-5</c:v>
                </c:pt>
                <c:pt idx="4">
                  <c:v>-4</c:v>
                </c:pt>
                <c:pt idx="5">
                  <c:v>-3</c:v>
                </c:pt>
                <c:pt idx="6">
                  <c:v>-2</c:v>
                </c:pt>
                <c:pt idx="7">
                  <c:v>-1</c:v>
                </c:pt>
                <c:pt idx="8">
                  <c:v>0</c:v>
                </c:pt>
                <c:pt idx="9">
                  <c:v>1</c:v>
                </c:pt>
                <c:pt idx="10">
                  <c:v>2</c:v>
                </c:pt>
                <c:pt idx="11">
                  <c:v>3</c:v>
                </c:pt>
                <c:pt idx="12">
                  <c:v>4</c:v>
                </c:pt>
                <c:pt idx="13">
                  <c:v>5</c:v>
                </c:pt>
                <c:pt idx="14">
                  <c:v>6</c:v>
                </c:pt>
                <c:pt idx="15">
                  <c:v>7</c:v>
                </c:pt>
                <c:pt idx="16">
                  <c:v>8</c:v>
                </c:pt>
              </c:numCache>
            </c:numRef>
          </c:cat>
          <c:val>
            <c:numRef>
              <c:f>'Fig 41 data'!$B$6:$B$22</c:f>
              <c:numCache>
                <c:formatCode>_(* #,##0_);_(* \(#,##0\);_(* "-"??_);_(@_)</c:formatCode>
                <c:ptCount val="17"/>
                <c:pt idx="0">
                  <c:v>0</c:v>
                </c:pt>
                <c:pt idx="1">
                  <c:v>0</c:v>
                </c:pt>
                <c:pt idx="2">
                  <c:v>1</c:v>
                </c:pt>
                <c:pt idx="3">
                  <c:v>2</c:v>
                </c:pt>
                <c:pt idx="4">
                  <c:v>3</c:v>
                </c:pt>
                <c:pt idx="5">
                  <c:v>5</c:v>
                </c:pt>
                <c:pt idx="6">
                  <c:v>7</c:v>
                </c:pt>
                <c:pt idx="7">
                  <c:v>9</c:v>
                </c:pt>
                <c:pt idx="8" formatCode="0">
                  <c:v>11</c:v>
                </c:pt>
                <c:pt idx="9" formatCode="0">
                  <c:v>13</c:v>
                </c:pt>
                <c:pt idx="10" formatCode="0">
                  <c:v>14</c:v>
                </c:pt>
                <c:pt idx="11" formatCode="0">
                  <c:v>13</c:v>
                </c:pt>
                <c:pt idx="12" formatCode="0">
                  <c:v>10</c:v>
                </c:pt>
                <c:pt idx="13" formatCode="0">
                  <c:v>7</c:v>
                </c:pt>
                <c:pt idx="14" formatCode="0">
                  <c:v>4</c:v>
                </c:pt>
                <c:pt idx="15" formatCode="0">
                  <c:v>1</c:v>
                </c:pt>
                <c:pt idx="16" formatCode="0">
                  <c:v>0</c:v>
                </c:pt>
              </c:numCache>
            </c:numRef>
          </c:val>
          <c:extLst>
            <c:ext xmlns:c16="http://schemas.microsoft.com/office/drawing/2014/chart" uri="{C3380CC4-5D6E-409C-BE32-E72D297353CC}">
              <c16:uniqueId val="{00000002-28E5-447B-894D-F1E0AF3B63BF}"/>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b="1"/>
                  <a:t>Net advantage score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6455457075688E-2"/>
          <c:y val="0.10512977415188356"/>
          <c:w val="0.85758298616465323"/>
          <c:h val="0.67453832656772084"/>
        </c:manualLayout>
      </c:layout>
      <c:barChart>
        <c:barDir val="col"/>
        <c:grouping val="clustered"/>
        <c:varyColors val="0"/>
        <c:ser>
          <c:idx val="0"/>
          <c:order val="0"/>
          <c:tx>
            <c:strRef>
              <c:f>'Fig 43 data'!$A$8</c:f>
              <c:strCache>
                <c:ptCount val="1"/>
                <c:pt idx="0">
                  <c:v>Disabled</c:v>
                </c:pt>
              </c:strCache>
            </c:strRef>
          </c:tx>
          <c:spPr>
            <a:solidFill>
              <a:schemeClr val="accent1"/>
            </a:solidFill>
            <a:ln>
              <a:noFill/>
            </a:ln>
            <a:effectLst/>
          </c:spPr>
          <c:invertIfNegative val="0"/>
          <c:errBars>
            <c:errBarType val="both"/>
            <c:errValType val="cust"/>
            <c:noEndCap val="0"/>
            <c:plus>
              <c:numRef>
                <c:f>'Fig 43 data'!$B$13:$D$13</c:f>
                <c:numCache>
                  <c:formatCode>General</c:formatCode>
                  <c:ptCount val="3"/>
                  <c:pt idx="0">
                    <c:v>3.7000000000000028</c:v>
                  </c:pt>
                  <c:pt idx="1">
                    <c:v>3.6000000000000014</c:v>
                  </c:pt>
                  <c:pt idx="2">
                    <c:v>4.7</c:v>
                  </c:pt>
                </c:numCache>
              </c:numRef>
            </c:plus>
            <c:minus>
              <c:numRef>
                <c:f>'Fig 43 data'!$B$13:$D$13</c:f>
                <c:numCache>
                  <c:formatCode>General</c:formatCode>
                  <c:ptCount val="3"/>
                  <c:pt idx="0">
                    <c:v>3.7000000000000028</c:v>
                  </c:pt>
                  <c:pt idx="1">
                    <c:v>3.6000000000000014</c:v>
                  </c:pt>
                  <c:pt idx="2">
                    <c:v>4.7</c:v>
                  </c:pt>
                </c:numCache>
              </c:numRef>
            </c:minus>
            <c:spPr>
              <a:noFill/>
              <a:ln w="9525" cap="flat" cmpd="sng" algn="ctr">
                <a:solidFill>
                  <a:schemeClr val="tx1">
                    <a:lumMod val="65000"/>
                    <a:lumOff val="35000"/>
                  </a:schemeClr>
                </a:solidFill>
                <a:round/>
              </a:ln>
              <a:effectLst/>
            </c:spPr>
          </c:errBars>
          <c:cat>
            <c:numRef>
              <c:f>('Fig 43 data'!$B$7,'Fig 43 data'!$C$7,'Fig 43 data'!$D$7)</c:f>
              <c:numCache>
                <c:formatCode>0</c:formatCode>
                <c:ptCount val="3"/>
                <c:pt idx="0">
                  <c:v>2016</c:v>
                </c:pt>
                <c:pt idx="1">
                  <c:v>2018</c:v>
                </c:pt>
                <c:pt idx="2">
                  <c:v>2021</c:v>
                </c:pt>
              </c:numCache>
            </c:numRef>
          </c:cat>
          <c:val>
            <c:numRef>
              <c:f>'Fig 43 data'!$B$8:$D$8</c:f>
              <c:numCache>
                <c:formatCode>0</c:formatCode>
                <c:ptCount val="3"/>
                <c:pt idx="0">
                  <c:v>21.9</c:v>
                </c:pt>
                <c:pt idx="1">
                  <c:v>23</c:v>
                </c:pt>
                <c:pt idx="2">
                  <c:v>21.1</c:v>
                </c:pt>
              </c:numCache>
            </c:numRef>
          </c:val>
          <c:extLst>
            <c:ext xmlns:c16="http://schemas.microsoft.com/office/drawing/2014/chart" uri="{C3380CC4-5D6E-409C-BE32-E72D297353CC}">
              <c16:uniqueId val="{00000000-2E0B-4741-B682-84D6FDE3D7A5}"/>
            </c:ext>
          </c:extLst>
        </c:ser>
        <c:ser>
          <c:idx val="1"/>
          <c:order val="1"/>
          <c:tx>
            <c:strRef>
              <c:f>'Fig 43 data'!$A$9</c:f>
              <c:strCache>
                <c:ptCount val="1"/>
                <c:pt idx="0">
                  <c:v>Non-disabled</c:v>
                </c:pt>
              </c:strCache>
            </c:strRef>
          </c:tx>
          <c:spPr>
            <a:solidFill>
              <a:srgbClr val="67A854"/>
            </a:solidFill>
            <a:ln>
              <a:noFill/>
            </a:ln>
            <a:effectLst/>
          </c:spPr>
          <c:invertIfNegative val="0"/>
          <c:errBars>
            <c:errBarType val="both"/>
            <c:errValType val="cust"/>
            <c:noEndCap val="0"/>
            <c:plus>
              <c:numRef>
                <c:f>'Fig 43 data'!$B$14:$D$14</c:f>
                <c:numCache>
                  <c:formatCode>General</c:formatCode>
                  <c:ptCount val="3"/>
                  <c:pt idx="0">
                    <c:v>1.1000000000000001</c:v>
                  </c:pt>
                  <c:pt idx="1">
                    <c:v>0.99999999999999822</c:v>
                  </c:pt>
                  <c:pt idx="2">
                    <c:v>1.9</c:v>
                  </c:pt>
                </c:numCache>
              </c:numRef>
            </c:plus>
            <c:minus>
              <c:numRef>
                <c:f>'Fig 43 data'!$B$14:$D$14</c:f>
                <c:numCache>
                  <c:formatCode>General</c:formatCode>
                  <c:ptCount val="3"/>
                  <c:pt idx="0">
                    <c:v>1.1000000000000001</c:v>
                  </c:pt>
                  <c:pt idx="1">
                    <c:v>0.99999999999999822</c:v>
                  </c:pt>
                  <c:pt idx="2">
                    <c:v>1.9</c:v>
                  </c:pt>
                </c:numCache>
              </c:numRef>
            </c:minus>
            <c:spPr>
              <a:noFill/>
              <a:ln w="9525" cap="flat" cmpd="sng" algn="ctr">
                <a:solidFill>
                  <a:schemeClr val="tx1">
                    <a:lumMod val="65000"/>
                    <a:lumOff val="35000"/>
                  </a:schemeClr>
                </a:solidFill>
                <a:round/>
              </a:ln>
              <a:effectLst/>
            </c:spPr>
          </c:errBars>
          <c:cat>
            <c:numRef>
              <c:f>('Fig 43 data'!$B$7,'Fig 43 data'!$C$7,'Fig 43 data'!$D$7)</c:f>
              <c:numCache>
                <c:formatCode>0</c:formatCode>
                <c:ptCount val="3"/>
                <c:pt idx="0">
                  <c:v>2016</c:v>
                </c:pt>
                <c:pt idx="1">
                  <c:v>2018</c:v>
                </c:pt>
                <c:pt idx="2">
                  <c:v>2021</c:v>
                </c:pt>
              </c:numCache>
            </c:numRef>
          </c:cat>
          <c:val>
            <c:numRef>
              <c:f>'Fig 43 data'!$B$9:$D$9</c:f>
              <c:numCache>
                <c:formatCode>0</c:formatCode>
                <c:ptCount val="3"/>
                <c:pt idx="0">
                  <c:v>16.600000000000001</c:v>
                </c:pt>
                <c:pt idx="1">
                  <c:v>16.899999999999999</c:v>
                </c:pt>
                <c:pt idx="2">
                  <c:v>20.9</c:v>
                </c:pt>
              </c:numCache>
            </c:numRef>
          </c:val>
          <c:extLst>
            <c:ext xmlns:c16="http://schemas.microsoft.com/office/drawing/2014/chart" uri="{C3380CC4-5D6E-409C-BE32-E72D297353CC}">
              <c16:uniqueId val="{00000002-2E0B-4741-B682-84D6FDE3D7A5}"/>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NZ" b="1"/>
                  <a:t>Year</a:t>
                </a:r>
              </a:p>
            </c:rich>
          </c:tx>
          <c:layout>
            <c:manualLayout>
              <c:xMode val="edge"/>
              <c:yMode val="edge"/>
              <c:x val="0.5012806638892785"/>
              <c:y val="0.867110274189109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3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6407233482111E-2"/>
          <c:y val="0.11141551637552208"/>
          <c:w val="0.85758298616465323"/>
          <c:h val="0.70815816277448351"/>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'Fig 44 data'!$C$7:$C$10</c:f>
                <c:numCache>
                  <c:formatCode>General</c:formatCode>
                  <c:ptCount val="4"/>
                  <c:pt idx="0">
                    <c:v>1.9</c:v>
                  </c:pt>
                  <c:pt idx="1">
                    <c:v>7.9</c:v>
                  </c:pt>
                  <c:pt idx="2">
                    <c:v>5.5</c:v>
                  </c:pt>
                  <c:pt idx="3">
                    <c:v>5.0999999999999996</c:v>
                  </c:pt>
                </c:numCache>
              </c:numRef>
            </c:plus>
            <c:minus>
              <c:numRef>
                <c:f>'Fig 44 data'!$C$7:$C$10</c:f>
                <c:numCache>
                  <c:formatCode>General</c:formatCode>
                  <c:ptCount val="4"/>
                  <c:pt idx="0">
                    <c:v>1.9</c:v>
                  </c:pt>
                  <c:pt idx="1">
                    <c:v>7.9</c:v>
                  </c:pt>
                  <c:pt idx="2">
                    <c:v>5.5</c:v>
                  </c:pt>
                  <c:pt idx="3">
                    <c:v>5.0999999999999996</c:v>
                  </c:pt>
                </c:numCache>
              </c:numRef>
            </c:minus>
            <c:spPr>
              <a:noFill/>
              <a:ln w="9525" cap="flat" cmpd="sng" algn="ctr">
                <a:solidFill>
                  <a:schemeClr val="tx1">
                    <a:lumMod val="65000"/>
                    <a:lumOff val="35000"/>
                  </a:schemeClr>
                </a:solidFill>
                <a:round/>
              </a:ln>
              <a:effectLst/>
            </c:spPr>
          </c:errBars>
          <c:cat>
            <c:strRef>
              <c:f>'Fig 44 data'!$A$7:$A$10</c:f>
              <c:strCache>
                <c:ptCount val="4"/>
                <c:pt idx="0">
                  <c:v>European</c:v>
                </c:pt>
                <c:pt idx="1">
                  <c:v>Pacific peoples</c:v>
                </c:pt>
                <c:pt idx="2">
                  <c:v>Asian</c:v>
                </c:pt>
                <c:pt idx="3">
                  <c:v>Māori</c:v>
                </c:pt>
              </c:strCache>
            </c:strRef>
          </c:cat>
          <c:val>
            <c:numRef>
              <c:f>'Fig 44 data'!$B$7:$B$10</c:f>
              <c:numCache>
                <c:formatCode>0</c:formatCode>
                <c:ptCount val="4"/>
                <c:pt idx="0">
                  <c:v>18.3</c:v>
                </c:pt>
                <c:pt idx="1">
                  <c:v>23.4</c:v>
                </c:pt>
                <c:pt idx="2">
                  <c:v>26.7</c:v>
                </c:pt>
                <c:pt idx="3">
                  <c:v>29.5</c:v>
                </c:pt>
              </c:numCache>
            </c:numRef>
          </c:val>
          <c:extLst>
            <c:ext xmlns:c16="http://schemas.microsoft.com/office/drawing/2014/chart" uri="{C3380CC4-5D6E-409C-BE32-E72D297353CC}">
              <c16:uniqueId val="{00000000-E331-44C8-B11B-83B0018CB6AE}"/>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NZ" b="1"/>
                  <a:t>Ethnicity</a:t>
                </a:r>
              </a:p>
            </c:rich>
          </c:tx>
          <c:layout>
            <c:manualLayout>
              <c:xMode val="edge"/>
              <c:yMode val="edge"/>
              <c:x val="0.4724142202509628"/>
              <c:y val="0.91334359724972791"/>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4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6455457075688E-2"/>
          <c:y val="0.10512977415188356"/>
          <c:w val="0.85758298616465323"/>
          <c:h val="0.61780479794574661"/>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'Fig 45 data'!$C$6:$C$11</c:f>
                <c:numCache>
                  <c:formatCode>General</c:formatCode>
                  <c:ptCount val="6"/>
                  <c:pt idx="0">
                    <c:v>2.2000000000000002</c:v>
                  </c:pt>
                  <c:pt idx="1">
                    <c:v>1.8</c:v>
                  </c:pt>
                  <c:pt idx="2">
                    <c:v>1.7</c:v>
                  </c:pt>
                  <c:pt idx="3">
                    <c:v>1.7</c:v>
                  </c:pt>
                  <c:pt idx="4">
                    <c:v>1.5</c:v>
                  </c:pt>
                  <c:pt idx="5">
                    <c:v>1.5</c:v>
                  </c:pt>
                </c:numCache>
              </c:numRef>
            </c:plus>
            <c:minus>
              <c:numRef>
                <c:f>'Fig 45 data'!$C$6:$C$11</c:f>
                <c:numCache>
                  <c:formatCode>General</c:formatCode>
                  <c:ptCount val="6"/>
                  <c:pt idx="0">
                    <c:v>2.2000000000000002</c:v>
                  </c:pt>
                  <c:pt idx="1">
                    <c:v>1.8</c:v>
                  </c:pt>
                  <c:pt idx="2">
                    <c:v>1.7</c:v>
                  </c:pt>
                  <c:pt idx="3">
                    <c:v>1.7</c:v>
                  </c:pt>
                  <c:pt idx="4">
                    <c:v>1.5</c:v>
                  </c:pt>
                  <c:pt idx="5">
                    <c:v>1.5</c:v>
                  </c:pt>
                </c:numCache>
              </c:numRef>
            </c:minus>
            <c:spPr>
              <a:noFill/>
              <a:ln w="9525" cap="flat" cmpd="sng" algn="ctr">
                <a:solidFill>
                  <a:schemeClr val="tx1">
                    <a:lumMod val="65000"/>
                    <a:lumOff val="35000"/>
                  </a:schemeClr>
                </a:solidFill>
                <a:round/>
              </a:ln>
              <a:effectLst/>
            </c:spPr>
          </c:errBars>
          <c:cat>
            <c:strRef>
              <c:f>'Fig 45 data'!$A$6:$A$11</c:f>
              <c:strCache>
                <c:ptCount val="6"/>
                <c:pt idx="0">
                  <c:v>Had a mental illness</c:v>
                </c:pt>
                <c:pt idx="1">
                  <c:v>Had a disability or long-term health condition</c:v>
                </c:pt>
                <c:pt idx="2">
                  <c:v>Used a different language to you</c:v>
                </c:pt>
                <c:pt idx="3">
                  <c:v>Was of a different sexual orientation to you</c:v>
                </c:pt>
                <c:pt idx="4">
                  <c:v>Was of a different religion to you</c:v>
                </c:pt>
                <c:pt idx="5">
                  <c:v>Was a different ethnicity to you</c:v>
                </c:pt>
              </c:strCache>
            </c:strRef>
          </c:cat>
          <c:val>
            <c:numRef>
              <c:f>'Fig 45 data'!$B$6:$B$11</c:f>
              <c:numCache>
                <c:formatCode>0</c:formatCode>
                <c:ptCount val="6"/>
                <c:pt idx="0">
                  <c:v>57.9</c:v>
                </c:pt>
                <c:pt idx="1">
                  <c:v>83.8</c:v>
                </c:pt>
                <c:pt idx="2">
                  <c:v>85.5</c:v>
                </c:pt>
                <c:pt idx="3">
                  <c:v>86.2</c:v>
                </c:pt>
                <c:pt idx="4">
                  <c:v>88.3</c:v>
                </c:pt>
                <c:pt idx="5">
                  <c:v>90</c:v>
                </c:pt>
              </c:numCache>
            </c:numRef>
          </c:val>
          <c:extLst>
            <c:ext xmlns:c16="http://schemas.microsoft.com/office/drawing/2014/chart" uri="{C3380CC4-5D6E-409C-BE32-E72D297353CC}">
              <c16:uniqueId val="{00000000-9A9C-4297-B169-29D540C545C9}"/>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NZ" b="1"/>
                  <a:t>Hypothetical neighbour type</a:t>
                </a:r>
              </a:p>
            </c:rich>
          </c:tx>
          <c:layout>
            <c:manualLayout>
              <c:xMode val="edge"/>
              <c:yMode val="edge"/>
              <c:x val="0.36997339804828638"/>
              <c:y val="0.90704500043336489"/>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73322671745742E-2"/>
          <c:y val="0.1176660663512598"/>
          <c:w val="0.86761690894038224"/>
          <c:h val="0.5614604126871986"/>
        </c:manualLayout>
      </c:layout>
      <c:barChart>
        <c:barDir val="col"/>
        <c:grouping val="clustered"/>
        <c:varyColors val="0"/>
        <c:ser>
          <c:idx val="1"/>
          <c:order val="0"/>
          <c:spPr>
            <a:solidFill>
              <a:srgbClr val="0083AC"/>
            </a:solidFill>
            <a:ln>
              <a:noFill/>
            </a:ln>
            <a:effectLst/>
          </c:spPr>
          <c:invertIfNegative val="0"/>
          <c:dPt>
            <c:idx val="5"/>
            <c:invertIfNegative val="0"/>
            <c:bubble3D val="0"/>
            <c:spPr>
              <a:solidFill>
                <a:srgbClr val="67A854"/>
              </a:solidFill>
              <a:ln>
                <a:noFill/>
              </a:ln>
              <a:effectLst/>
            </c:spPr>
            <c:extLst>
              <c:ext xmlns:c16="http://schemas.microsoft.com/office/drawing/2014/chart" uri="{C3380CC4-5D6E-409C-BE32-E72D297353CC}">
                <c16:uniqueId val="{00000006-C02B-4ADE-894C-EE2611474A46}"/>
              </c:ext>
            </c:extLst>
          </c:dPt>
          <c:dPt>
            <c:idx val="18"/>
            <c:invertIfNegative val="0"/>
            <c:bubble3D val="0"/>
            <c:spPr>
              <a:solidFill>
                <a:srgbClr val="A9A7A5"/>
              </a:solidFill>
              <a:ln>
                <a:noFill/>
              </a:ln>
              <a:effectLst/>
            </c:spPr>
            <c:extLst>
              <c:ext xmlns:c16="http://schemas.microsoft.com/office/drawing/2014/chart" uri="{C3380CC4-5D6E-409C-BE32-E72D297353CC}">
                <c16:uniqueId val="{00000005-566E-4E94-8009-381D23153422}"/>
              </c:ext>
            </c:extLst>
          </c:dPt>
          <c:cat>
            <c:strRef>
              <c:f>'Fig 5 data'!$A$6:$A$35</c:f>
              <c:strCache>
                <c:ptCount val="30"/>
                <c:pt idx="0">
                  <c:v>Sweden</c:v>
                </c:pt>
                <c:pt idx="1">
                  <c:v>Belgium</c:v>
                </c:pt>
                <c:pt idx="2">
                  <c:v>France</c:v>
                </c:pt>
                <c:pt idx="3">
                  <c:v>Ireland</c:v>
                </c:pt>
                <c:pt idx="4">
                  <c:v>Italy</c:v>
                </c:pt>
                <c:pt idx="5">
                  <c:v>New Zealand</c:v>
                </c:pt>
                <c:pt idx="6">
                  <c:v>United Kingdom</c:v>
                </c:pt>
                <c:pt idx="7">
                  <c:v>Bulgaria</c:v>
                </c:pt>
                <c:pt idx="8">
                  <c:v>Germany</c:v>
                </c:pt>
                <c:pt idx="9">
                  <c:v>Spain</c:v>
                </c:pt>
                <c:pt idx="10">
                  <c:v>Slovakia</c:v>
                </c:pt>
                <c:pt idx="11">
                  <c:v>Lithuania</c:v>
                </c:pt>
                <c:pt idx="12">
                  <c:v>Greece</c:v>
                </c:pt>
                <c:pt idx="13">
                  <c:v>Denmark</c:v>
                </c:pt>
                <c:pt idx="14">
                  <c:v>Poland</c:v>
                </c:pt>
                <c:pt idx="15">
                  <c:v>Latvia</c:v>
                </c:pt>
                <c:pt idx="16">
                  <c:v>Estonia</c:v>
                </c:pt>
                <c:pt idx="17">
                  <c:v>Romania</c:v>
                </c:pt>
                <c:pt idx="18">
                  <c:v>EU-27 median</c:v>
                </c:pt>
                <c:pt idx="19">
                  <c:v>Austria</c:v>
                </c:pt>
                <c:pt idx="20">
                  <c:v>Malta</c:v>
                </c:pt>
                <c:pt idx="21">
                  <c:v>Hungary</c:v>
                </c:pt>
                <c:pt idx="22">
                  <c:v>Cyprus</c:v>
                </c:pt>
                <c:pt idx="23">
                  <c:v>Luxembourg</c:v>
                </c:pt>
                <c:pt idx="24">
                  <c:v>Czechia</c:v>
                </c:pt>
                <c:pt idx="25">
                  <c:v>Portugal</c:v>
                </c:pt>
                <c:pt idx="26">
                  <c:v>Netherlands</c:v>
                </c:pt>
                <c:pt idx="27">
                  <c:v>Finland</c:v>
                </c:pt>
                <c:pt idx="28">
                  <c:v>Croatia</c:v>
                </c:pt>
                <c:pt idx="29">
                  <c:v>Slovenia</c:v>
                </c:pt>
              </c:strCache>
            </c:strRef>
          </c:cat>
          <c:val>
            <c:numRef>
              <c:f>'Fig 5 data'!$B$6:$B$35</c:f>
              <c:numCache>
                <c:formatCode>0</c:formatCode>
                <c:ptCount val="30"/>
                <c:pt idx="0">
                  <c:v>15</c:v>
                </c:pt>
                <c:pt idx="1">
                  <c:v>13</c:v>
                </c:pt>
                <c:pt idx="2">
                  <c:v>12</c:v>
                </c:pt>
                <c:pt idx="3">
                  <c:v>11</c:v>
                </c:pt>
                <c:pt idx="4">
                  <c:v>11</c:v>
                </c:pt>
                <c:pt idx="5">
                  <c:v>11</c:v>
                </c:pt>
                <c:pt idx="6">
                  <c:v>10</c:v>
                </c:pt>
                <c:pt idx="7">
                  <c:v>10</c:v>
                </c:pt>
                <c:pt idx="8">
                  <c:v>9</c:v>
                </c:pt>
                <c:pt idx="9">
                  <c:v>9</c:v>
                </c:pt>
                <c:pt idx="10">
                  <c:v>8</c:v>
                </c:pt>
                <c:pt idx="11">
                  <c:v>8</c:v>
                </c:pt>
                <c:pt idx="12">
                  <c:v>8</c:v>
                </c:pt>
                <c:pt idx="13">
                  <c:v>8</c:v>
                </c:pt>
                <c:pt idx="14">
                  <c:v>8</c:v>
                </c:pt>
                <c:pt idx="15">
                  <c:v>8</c:v>
                </c:pt>
                <c:pt idx="16">
                  <c:v>8</c:v>
                </c:pt>
                <c:pt idx="17">
                  <c:v>8</c:v>
                </c:pt>
                <c:pt idx="18">
                  <c:v>8</c:v>
                </c:pt>
                <c:pt idx="19">
                  <c:v>7</c:v>
                </c:pt>
                <c:pt idx="20">
                  <c:v>6</c:v>
                </c:pt>
                <c:pt idx="21">
                  <c:v>6</c:v>
                </c:pt>
                <c:pt idx="22">
                  <c:v>6</c:v>
                </c:pt>
                <c:pt idx="23">
                  <c:v>5</c:v>
                </c:pt>
                <c:pt idx="24">
                  <c:v>5</c:v>
                </c:pt>
                <c:pt idx="25">
                  <c:v>5</c:v>
                </c:pt>
                <c:pt idx="26">
                  <c:v>5</c:v>
                </c:pt>
                <c:pt idx="27">
                  <c:v>5</c:v>
                </c:pt>
                <c:pt idx="28">
                  <c:v>4</c:v>
                </c:pt>
                <c:pt idx="29">
                  <c:v>3</c:v>
                </c:pt>
              </c:numCache>
            </c:numRef>
          </c:val>
          <c:extLst>
            <c:ext xmlns:c16="http://schemas.microsoft.com/office/drawing/2014/chart" uri="{C3380CC4-5D6E-409C-BE32-E72D297353CC}">
              <c16:uniqueId val="{00000000-C02B-4ADE-894C-EE2611474A46}"/>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Country</a:t>
                </a:r>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2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57309999372043E-2"/>
          <c:y val="0.16192328987336843"/>
          <c:w val="0.87400093401109291"/>
          <c:h val="0.57591832516998365"/>
        </c:manualLayout>
      </c:layout>
      <c:barChart>
        <c:barDir val="col"/>
        <c:grouping val="clustered"/>
        <c:varyColors val="0"/>
        <c:ser>
          <c:idx val="0"/>
          <c:order val="0"/>
          <c:tx>
            <c:strRef>
              <c:f>'Fig 46 data'!$A$7</c:f>
              <c:strCache>
                <c:ptCount val="1"/>
                <c:pt idx="0">
                  <c:v>Trusted by others of same ethnic group</c:v>
                </c:pt>
              </c:strCache>
            </c:strRef>
          </c:tx>
          <c:spPr>
            <a:solidFill>
              <a:schemeClr val="accent1"/>
            </a:solidFill>
            <a:ln>
              <a:noFill/>
            </a:ln>
            <a:effectLst/>
          </c:spPr>
          <c:invertIfNegative val="0"/>
          <c:cat>
            <c:strRef>
              <c:f>'Fig 46 data'!$B$6:$E$6</c:f>
              <c:strCache>
                <c:ptCount val="4"/>
                <c:pt idx="0">
                  <c:v>Pākehā</c:v>
                </c:pt>
                <c:pt idx="1">
                  <c:v>Māori</c:v>
                </c:pt>
                <c:pt idx="2">
                  <c:v>Asian</c:v>
                </c:pt>
                <c:pt idx="3">
                  <c:v>Pacific peoples</c:v>
                </c:pt>
              </c:strCache>
            </c:strRef>
          </c:cat>
          <c:val>
            <c:numRef>
              <c:f>'Fig 46 data'!$B$7:$E$7</c:f>
              <c:numCache>
                <c:formatCode>0</c:formatCode>
                <c:ptCount val="4"/>
                <c:pt idx="0">
                  <c:v>95.1</c:v>
                </c:pt>
                <c:pt idx="1">
                  <c:v>91.699999999999989</c:v>
                </c:pt>
                <c:pt idx="2">
                  <c:v>84.899999999999991</c:v>
                </c:pt>
                <c:pt idx="3">
                  <c:v>81.7</c:v>
                </c:pt>
              </c:numCache>
            </c:numRef>
          </c:val>
          <c:extLst>
            <c:ext xmlns:c16="http://schemas.microsoft.com/office/drawing/2014/chart" uri="{C3380CC4-5D6E-409C-BE32-E72D297353CC}">
              <c16:uniqueId val="{00000000-A360-4647-8E1F-982D186C6019}"/>
            </c:ext>
          </c:extLst>
        </c:ser>
        <c:ser>
          <c:idx val="1"/>
          <c:order val="1"/>
          <c:tx>
            <c:strRef>
              <c:f>'Fig 46 data'!$A$8</c:f>
              <c:strCache>
                <c:ptCount val="1"/>
                <c:pt idx="0">
                  <c:v>Trusted by others of different ethnic group</c:v>
                </c:pt>
              </c:strCache>
            </c:strRef>
          </c:tx>
          <c:spPr>
            <a:solidFill>
              <a:srgbClr val="67A854"/>
            </a:solidFill>
            <a:ln>
              <a:noFill/>
            </a:ln>
            <a:effectLst/>
          </c:spPr>
          <c:invertIfNegative val="0"/>
          <c:cat>
            <c:strRef>
              <c:f>'Fig 46 data'!$B$6:$E$6</c:f>
              <c:strCache>
                <c:ptCount val="4"/>
                <c:pt idx="0">
                  <c:v>Pākehā</c:v>
                </c:pt>
                <c:pt idx="1">
                  <c:v>Māori</c:v>
                </c:pt>
                <c:pt idx="2">
                  <c:v>Asian</c:v>
                </c:pt>
                <c:pt idx="3">
                  <c:v>Pacific peoples</c:v>
                </c:pt>
              </c:strCache>
            </c:strRef>
          </c:cat>
          <c:val>
            <c:numRef>
              <c:f>'Fig 46 data'!$B$8:$E$8</c:f>
              <c:numCache>
                <c:formatCode>0</c:formatCode>
                <c:ptCount val="4"/>
                <c:pt idx="0">
                  <c:v>78.600000000000009</c:v>
                </c:pt>
                <c:pt idx="1">
                  <c:v>79.600000000000009</c:v>
                </c:pt>
                <c:pt idx="2">
                  <c:v>77.100000000000009</c:v>
                </c:pt>
                <c:pt idx="3">
                  <c:v>80.8</c:v>
                </c:pt>
              </c:numCache>
            </c:numRef>
          </c:val>
          <c:extLst>
            <c:ext xmlns:c16="http://schemas.microsoft.com/office/drawing/2014/chart" uri="{C3380CC4-5D6E-409C-BE32-E72D297353CC}">
              <c16:uniqueId val="{00000001-A360-4647-8E1F-982D186C6019}"/>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b="1"/>
                  <a:t>Ethnic group</a:t>
                </a:r>
              </a:p>
            </c:rich>
          </c:tx>
          <c:layout>
            <c:manualLayout>
              <c:xMode val="edge"/>
              <c:yMode val="edge"/>
              <c:x val="0.43787973673593505"/>
              <c:y val="0.81635734135089066"/>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07832290194496"/>
          <c:y val="7.998859197718397E-2"/>
          <c:w val="0.73041114476075109"/>
          <c:h val="0.74179759026184722"/>
        </c:manualLayout>
      </c:layout>
      <c:barChart>
        <c:barDir val="bar"/>
        <c:grouping val="clustered"/>
        <c:varyColors val="0"/>
        <c:ser>
          <c:idx val="0"/>
          <c:order val="0"/>
          <c:spPr>
            <a:solidFill>
              <a:schemeClr val="accent1"/>
            </a:solidFill>
            <a:ln>
              <a:noFill/>
            </a:ln>
            <a:effectLst/>
          </c:spPr>
          <c:invertIfNegative val="0"/>
          <c:cat>
            <c:strRef>
              <c:f>'Fig 47 data'!$A$6:$A$13</c:f>
              <c:strCache>
                <c:ptCount val="8"/>
                <c:pt idx="0">
                  <c:v>Buddhists</c:v>
                </c:pt>
                <c:pt idx="1">
                  <c:v>Jews</c:v>
                </c:pt>
                <c:pt idx="2">
                  <c:v>Hindus</c:v>
                </c:pt>
                <c:pt idx="3">
                  <c:v>Muslims</c:v>
                </c:pt>
                <c:pt idx="4">
                  <c:v>Atheists/agnostics</c:v>
                </c:pt>
                <c:pt idx="5">
                  <c:v>Protestants</c:v>
                </c:pt>
                <c:pt idx="6">
                  <c:v>Catholics</c:v>
                </c:pt>
                <c:pt idx="7">
                  <c:v>Evangelicals</c:v>
                </c:pt>
              </c:strCache>
            </c:strRef>
          </c:cat>
          <c:val>
            <c:numRef>
              <c:f>'Fig 47 data'!$B$6:$B$13</c:f>
              <c:numCache>
                <c:formatCode>0</c:formatCode>
                <c:ptCount val="8"/>
                <c:pt idx="0">
                  <c:v>84.700000000000017</c:v>
                </c:pt>
                <c:pt idx="1">
                  <c:v>82.8</c:v>
                </c:pt>
                <c:pt idx="2">
                  <c:v>80</c:v>
                </c:pt>
                <c:pt idx="3">
                  <c:v>77.199999999999989</c:v>
                </c:pt>
                <c:pt idx="4">
                  <c:v>76.099999999999994</c:v>
                </c:pt>
                <c:pt idx="5">
                  <c:v>75.900000000000006</c:v>
                </c:pt>
                <c:pt idx="6">
                  <c:v>73.900000000000006</c:v>
                </c:pt>
                <c:pt idx="7">
                  <c:v>62.4</c:v>
                </c:pt>
              </c:numCache>
            </c:numRef>
          </c:val>
          <c:extLst>
            <c:ext xmlns:c16="http://schemas.microsoft.com/office/drawing/2014/chart" uri="{C3380CC4-5D6E-409C-BE32-E72D297353CC}">
              <c16:uniqueId val="{00000000-7048-487D-8579-00A6194562E9}"/>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l"/>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in val="0"/>
        </c:scaling>
        <c:delete val="0"/>
        <c:axPos val="b"/>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211919816457E-2"/>
          <c:y val="0.11776268775226624"/>
          <c:w val="0.89983013238256304"/>
          <c:h val="0.691607801348739"/>
        </c:manualLayout>
      </c:layout>
      <c:lineChart>
        <c:grouping val="standard"/>
        <c:varyColors val="0"/>
        <c:ser>
          <c:idx val="0"/>
          <c:order val="0"/>
          <c:tx>
            <c:strRef>
              <c:f>'Fig 49 data'!$B$7</c:f>
              <c:strCache>
                <c:ptCount val="1"/>
                <c:pt idx="0">
                  <c:v>BHC - Perry 2019</c:v>
                </c:pt>
              </c:strCache>
            </c:strRef>
          </c:tx>
          <c:spPr>
            <a:ln w="38100" cap="rnd">
              <a:solidFill>
                <a:srgbClr val="3E403A"/>
              </a:solidFill>
              <a:round/>
            </a:ln>
            <a:effectLst/>
          </c:spPr>
          <c:marker>
            <c:symbol val="circle"/>
            <c:size val="5"/>
            <c:spPr>
              <a:solidFill>
                <a:srgbClr val="3E403A"/>
              </a:solidFill>
              <a:ln w="9525">
                <a:noFill/>
              </a:ln>
              <a:effectLst/>
            </c:spPr>
          </c:marker>
          <c:cat>
            <c:numRef>
              <c:f>'Fig 49 data'!$A$8:$A$47</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49 data'!$B$8:$B$47</c:f>
              <c:numCache>
                <c:formatCode>General</c:formatCode>
                <c:ptCount val="40"/>
                <c:pt idx="0">
                  <c:v>0.27200000000000002</c:v>
                </c:pt>
                <c:pt idx="2">
                  <c:v>0.27500000000000002</c:v>
                </c:pt>
                <c:pt idx="4">
                  <c:v>0.27</c:v>
                </c:pt>
                <c:pt idx="6">
                  <c:v>0.27100000000000002</c:v>
                </c:pt>
                <c:pt idx="8">
                  <c:v>0.30199999999999999</c:v>
                </c:pt>
                <c:pt idx="10">
                  <c:v>0.31900000000000001</c:v>
                </c:pt>
                <c:pt idx="12">
                  <c:v>0.32200000000000001</c:v>
                </c:pt>
                <c:pt idx="14">
                  <c:v>0.33100000000000002</c:v>
                </c:pt>
                <c:pt idx="16">
                  <c:v>0.33</c:v>
                </c:pt>
                <c:pt idx="19">
                  <c:v>0.33800000000000002</c:v>
                </c:pt>
                <c:pt idx="22">
                  <c:v>0.33400000000000002</c:v>
                </c:pt>
                <c:pt idx="25">
                  <c:v>0.32100000000000001</c:v>
                </c:pt>
                <c:pt idx="26">
                  <c:v>0.33</c:v>
                </c:pt>
                <c:pt idx="27">
                  <c:v>0.32700000000000001</c:v>
                </c:pt>
                <c:pt idx="28">
                  <c:v>0.32300000000000001</c:v>
                </c:pt>
                <c:pt idx="29">
                  <c:v>0.35</c:v>
                </c:pt>
                <c:pt idx="30">
                  <c:v>0.32200000000000001</c:v>
                </c:pt>
                <c:pt idx="31">
                  <c:v>0.33600000000000002</c:v>
                </c:pt>
                <c:pt idx="32">
                  <c:v>0.34300000000000003</c:v>
                </c:pt>
                <c:pt idx="33">
                  <c:v>0.35</c:v>
                </c:pt>
                <c:pt idx="34">
                  <c:v>0.33600000000000002</c:v>
                </c:pt>
                <c:pt idx="35">
                  <c:v>0.34300000000000003</c:v>
                </c:pt>
                <c:pt idx="36">
                  <c:v>0.34100000000000003</c:v>
                </c:pt>
              </c:numCache>
            </c:numRef>
          </c:val>
          <c:smooth val="0"/>
          <c:extLst>
            <c:ext xmlns:c16="http://schemas.microsoft.com/office/drawing/2014/chart" uri="{C3380CC4-5D6E-409C-BE32-E72D297353CC}">
              <c16:uniqueId val="{00000000-DF6B-40D9-9D07-18FC10230885}"/>
            </c:ext>
          </c:extLst>
        </c:ser>
        <c:ser>
          <c:idx val="2"/>
          <c:order val="1"/>
          <c:tx>
            <c:strRef>
              <c:f>'Fig 49 data'!$D$7</c:f>
              <c:strCache>
                <c:ptCount val="1"/>
                <c:pt idx="0">
                  <c:v>BHC - Stats NZ</c:v>
                </c:pt>
              </c:strCache>
            </c:strRef>
          </c:tx>
          <c:spPr>
            <a:ln w="34925" cap="rnd">
              <a:solidFill>
                <a:srgbClr val="A9A7A5"/>
              </a:solidFill>
              <a:round/>
            </a:ln>
            <a:effectLst/>
          </c:spPr>
          <c:marker>
            <c:symbol val="circle"/>
            <c:size val="5"/>
            <c:spPr>
              <a:solidFill>
                <a:srgbClr val="A9A7A5"/>
              </a:solidFill>
              <a:ln w="9525">
                <a:noFill/>
              </a:ln>
              <a:effectLst/>
            </c:spPr>
          </c:marker>
          <c:cat>
            <c:numRef>
              <c:f>'Fig 49 data'!$A$8:$A$47</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49 data'!$D$8:$D$47</c:f>
              <c:numCache>
                <c:formatCode>General</c:formatCode>
                <c:ptCount val="40"/>
                <c:pt idx="25" formatCode="#,##0.00">
                  <c:v>0.32899999999999996</c:v>
                </c:pt>
                <c:pt idx="26" formatCode="#,##0.00">
                  <c:v>0.32899999999999996</c:v>
                </c:pt>
                <c:pt idx="27" formatCode="#,##0.00">
                  <c:v>0.32400000000000001</c:v>
                </c:pt>
                <c:pt idx="28" formatCode="#,##0.00">
                  <c:v>0.32600000000000001</c:v>
                </c:pt>
                <c:pt idx="29" formatCode="#,##0.00">
                  <c:v>0.33200000000000002</c:v>
                </c:pt>
                <c:pt idx="30" formatCode="#,##0.00">
                  <c:v>0.32600000000000001</c:v>
                </c:pt>
                <c:pt idx="31" formatCode="#,##0.00">
                  <c:v>0.33100000000000002</c:v>
                </c:pt>
                <c:pt idx="32" formatCode="#,##0.00">
                  <c:v>0.33899999999999997</c:v>
                </c:pt>
                <c:pt idx="33" formatCode="#,##0.00">
                  <c:v>0.33899999999999997</c:v>
                </c:pt>
                <c:pt idx="34" formatCode="#,##0.00">
                  <c:v>0.32299999999999995</c:v>
                </c:pt>
                <c:pt idx="35" formatCode="#,##0.00">
                  <c:v>0.32899999999999996</c:v>
                </c:pt>
                <c:pt idx="36" formatCode="#,##0.00">
                  <c:v>0.33200000000000002</c:v>
                </c:pt>
                <c:pt idx="37" formatCode="#,##0.00">
                  <c:v>0.33899999999999997</c:v>
                </c:pt>
                <c:pt idx="38" formatCode="#,##0.00">
                  <c:v>0.32299999999999995</c:v>
                </c:pt>
                <c:pt idx="39" formatCode="#,##0.00">
                  <c:v>0.317</c:v>
                </c:pt>
              </c:numCache>
            </c:numRef>
          </c:val>
          <c:smooth val="0"/>
          <c:extLst>
            <c:ext xmlns:c16="http://schemas.microsoft.com/office/drawing/2014/chart" uri="{C3380CC4-5D6E-409C-BE32-E72D297353CC}">
              <c16:uniqueId val="{00000001-DF6B-40D9-9D07-18FC10230885}"/>
            </c:ext>
          </c:extLst>
        </c:ser>
        <c:ser>
          <c:idx val="1"/>
          <c:order val="2"/>
          <c:tx>
            <c:strRef>
              <c:f>'Fig 49 data'!$C$7</c:f>
              <c:strCache>
                <c:ptCount val="1"/>
                <c:pt idx="0">
                  <c:v>AHC - Perry 2019</c:v>
                </c:pt>
              </c:strCache>
            </c:strRef>
          </c:tx>
          <c:spPr>
            <a:ln w="38100" cap="rnd">
              <a:solidFill>
                <a:srgbClr val="0083AC"/>
              </a:solidFill>
              <a:round/>
            </a:ln>
            <a:effectLst/>
          </c:spPr>
          <c:marker>
            <c:symbol val="circle"/>
            <c:size val="5"/>
            <c:spPr>
              <a:solidFill>
                <a:srgbClr val="0083AC"/>
              </a:solidFill>
              <a:ln w="9525">
                <a:noFill/>
              </a:ln>
              <a:effectLst/>
            </c:spPr>
          </c:marker>
          <c:cat>
            <c:numRef>
              <c:f>'Fig 49 data'!$A$8:$A$47</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49 data'!$C$8:$C$47</c:f>
              <c:numCache>
                <c:formatCode>General</c:formatCode>
                <c:ptCount val="40"/>
                <c:pt idx="0">
                  <c:v>0.28199999999999997</c:v>
                </c:pt>
                <c:pt idx="2">
                  <c:v>0.28699999999999998</c:v>
                </c:pt>
                <c:pt idx="4">
                  <c:v>0.27500000000000002</c:v>
                </c:pt>
                <c:pt idx="6">
                  <c:v>0.28599999999999998</c:v>
                </c:pt>
                <c:pt idx="8">
                  <c:v>0.32100000000000001</c:v>
                </c:pt>
                <c:pt idx="10">
                  <c:v>0.35199999999999998</c:v>
                </c:pt>
                <c:pt idx="12">
                  <c:v>0.35699999999999998</c:v>
                </c:pt>
                <c:pt idx="14">
                  <c:v>0.374</c:v>
                </c:pt>
                <c:pt idx="16">
                  <c:v>0.378</c:v>
                </c:pt>
                <c:pt idx="19">
                  <c:v>0.38200000000000001</c:v>
                </c:pt>
                <c:pt idx="22">
                  <c:v>0.371</c:v>
                </c:pt>
                <c:pt idx="25">
                  <c:v>0.36699999999999999</c:v>
                </c:pt>
                <c:pt idx="26">
                  <c:v>0.38600000000000001</c:v>
                </c:pt>
                <c:pt idx="27">
                  <c:v>0.378</c:v>
                </c:pt>
                <c:pt idx="28">
                  <c:v>0.375</c:v>
                </c:pt>
                <c:pt idx="29">
                  <c:v>0.40400000000000003</c:v>
                </c:pt>
                <c:pt idx="30">
                  <c:v>0.38100000000000001</c:v>
                </c:pt>
                <c:pt idx="31">
                  <c:v>0.39100000000000001</c:v>
                </c:pt>
                <c:pt idx="32">
                  <c:v>0.39800000000000002</c:v>
                </c:pt>
                <c:pt idx="33">
                  <c:v>0.41099999999999998</c:v>
                </c:pt>
                <c:pt idx="34">
                  <c:v>0.39500000000000002</c:v>
                </c:pt>
                <c:pt idx="35">
                  <c:v>0.4</c:v>
                </c:pt>
                <c:pt idx="36">
                  <c:v>0.39700000000000002</c:v>
                </c:pt>
              </c:numCache>
            </c:numRef>
          </c:val>
          <c:smooth val="0"/>
          <c:extLst>
            <c:ext xmlns:c16="http://schemas.microsoft.com/office/drawing/2014/chart" uri="{C3380CC4-5D6E-409C-BE32-E72D297353CC}">
              <c16:uniqueId val="{00000002-DF6B-40D9-9D07-18FC10230885}"/>
            </c:ext>
          </c:extLst>
        </c:ser>
        <c:ser>
          <c:idx val="3"/>
          <c:order val="3"/>
          <c:tx>
            <c:strRef>
              <c:f>'Fig 49 data'!$E$7</c:f>
              <c:strCache>
                <c:ptCount val="1"/>
                <c:pt idx="0">
                  <c:v>AHC - Stats NZ</c:v>
                </c:pt>
              </c:strCache>
            </c:strRef>
          </c:tx>
          <c:spPr>
            <a:ln w="28575" cap="rnd">
              <a:solidFill>
                <a:srgbClr val="00B5E4"/>
              </a:solidFill>
              <a:round/>
            </a:ln>
            <a:effectLst/>
          </c:spPr>
          <c:marker>
            <c:symbol val="circle"/>
            <c:size val="5"/>
            <c:spPr>
              <a:solidFill>
                <a:srgbClr val="00B5E4"/>
              </a:solidFill>
              <a:ln w="9525">
                <a:noFill/>
              </a:ln>
              <a:effectLst/>
            </c:spPr>
          </c:marker>
          <c:cat>
            <c:numRef>
              <c:f>'Fig 49 data'!$A$8:$A$47</c:f>
              <c:numCache>
                <c:formatCode>General</c:formatCode>
                <c:ptCount val="40"/>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numCache>
            </c:numRef>
          </c:cat>
          <c:val>
            <c:numRef>
              <c:f>'Fig 49 data'!$E$8:$E$47</c:f>
              <c:numCache>
                <c:formatCode>General</c:formatCode>
                <c:ptCount val="40"/>
                <c:pt idx="25" formatCode="0.00">
                  <c:v>0.38299999999999995</c:v>
                </c:pt>
                <c:pt idx="26" formatCode="0.00">
                  <c:v>0.40100000000000002</c:v>
                </c:pt>
                <c:pt idx="27" formatCode="0.00">
                  <c:v>0.39</c:v>
                </c:pt>
                <c:pt idx="28" formatCode="0.00">
                  <c:v>0.38400000000000001</c:v>
                </c:pt>
                <c:pt idx="29" formatCode="0.00">
                  <c:v>0.40500000000000003</c:v>
                </c:pt>
                <c:pt idx="30" formatCode="0.00">
                  <c:v>0.39299999999999996</c:v>
                </c:pt>
                <c:pt idx="31" formatCode="0.00">
                  <c:v>0.39899999999999997</c:v>
                </c:pt>
                <c:pt idx="32" formatCode="0.00">
                  <c:v>0.40299999999999997</c:v>
                </c:pt>
                <c:pt idx="33" formatCode="0.00">
                  <c:v>0.41299999999999998</c:v>
                </c:pt>
                <c:pt idx="34" formatCode="0.00">
                  <c:v>0.39</c:v>
                </c:pt>
                <c:pt idx="35" formatCode="0.00">
                  <c:v>0.40100000000000002</c:v>
                </c:pt>
                <c:pt idx="36" formatCode="0.00">
                  <c:v>0.38900000000000001</c:v>
                </c:pt>
                <c:pt idx="37" formatCode="0.00">
                  <c:v>0.38400000000000001</c:v>
                </c:pt>
                <c:pt idx="38" formatCode="0.00">
                  <c:v>0.38100000000000001</c:v>
                </c:pt>
                <c:pt idx="39" formatCode="0.00">
                  <c:v>0.37</c:v>
                </c:pt>
              </c:numCache>
            </c:numRef>
          </c:val>
          <c:smooth val="0"/>
          <c:extLst>
            <c:ext xmlns:c16="http://schemas.microsoft.com/office/drawing/2014/chart" uri="{C3380CC4-5D6E-409C-BE32-E72D297353CC}">
              <c16:uniqueId val="{00000003-DF6B-40D9-9D07-18FC10230885}"/>
            </c:ext>
          </c:extLst>
        </c:ser>
        <c:dLbls>
          <c:showLegendKey val="0"/>
          <c:showVal val="0"/>
          <c:showCatName val="0"/>
          <c:showSerName val="0"/>
          <c:showPercent val="0"/>
          <c:showBubbleSize val="0"/>
        </c:dLbls>
        <c:marker val="1"/>
        <c:smooth val="0"/>
        <c:axId val="1622601848"/>
        <c:axId val="1781019160"/>
      </c:lineChart>
      <c:catAx>
        <c:axId val="1622601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Year</a:t>
                </a:r>
              </a:p>
            </c:rich>
          </c:tx>
          <c:layout>
            <c:manualLayout>
              <c:xMode val="edge"/>
              <c:yMode val="edge"/>
              <c:x val="0.48623434400534016"/>
              <c:y val="0.876226212423953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81019160"/>
        <c:crosses val="autoZero"/>
        <c:auto val="1"/>
        <c:lblAlgn val="ctr"/>
        <c:lblOffset val="100"/>
        <c:tickLblSkip val="3"/>
        <c:tickMarkSkip val="1"/>
        <c:noMultiLvlLbl val="0"/>
      </c:catAx>
      <c:valAx>
        <c:axId val="1781019160"/>
        <c:scaling>
          <c:orientation val="minMax"/>
          <c:max val="0.5"/>
        </c:scaling>
        <c:delete val="0"/>
        <c:axPos val="l"/>
        <c:majorGridlines>
          <c:spPr>
            <a:ln w="9525" cap="flat" cmpd="sng" algn="ctr">
              <a:solidFill>
                <a:srgbClr val="7F7F7F"/>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22601848"/>
        <c:crosses val="autoZero"/>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1768229055839767"/>
          <c:w val="0.87420662874191235"/>
          <c:h val="0.69181994862292939"/>
        </c:manualLayout>
      </c:layout>
      <c:lineChart>
        <c:grouping val="standard"/>
        <c:varyColors val="0"/>
        <c:ser>
          <c:idx val="2"/>
          <c:order val="0"/>
          <c:tx>
            <c:strRef>
              <c:f>'Fig 50 data'!$D$5</c:f>
              <c:strCache>
                <c:ptCount val="1"/>
                <c:pt idx="0">
                  <c:v>USA</c:v>
                </c:pt>
              </c:strCache>
            </c:strRef>
          </c:tx>
          <c:spPr>
            <a:ln w="38100" cap="rnd">
              <a:solidFill>
                <a:srgbClr val="00B5E4"/>
              </a:solidFill>
              <a:round/>
            </a:ln>
            <a:effectLst/>
          </c:spPr>
          <c:marker>
            <c:symbol val="none"/>
          </c:marker>
          <c:cat>
            <c:numRef>
              <c:f>'Fig 50 data'!$A$6:$A$45</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'Fig 50 data'!$D$6:$D$45</c:f>
              <c:numCache>
                <c:formatCode>General</c:formatCode>
                <c:ptCount val="40"/>
                <c:pt idx="0">
                  <c:v>10.43</c:v>
                </c:pt>
                <c:pt idx="1">
                  <c:v>10.66</c:v>
                </c:pt>
                <c:pt idx="2">
                  <c:v>10.99</c:v>
                </c:pt>
                <c:pt idx="3">
                  <c:v>11.48</c:v>
                </c:pt>
                <c:pt idx="4">
                  <c:v>12.15</c:v>
                </c:pt>
                <c:pt idx="5">
                  <c:v>12.3</c:v>
                </c:pt>
                <c:pt idx="6">
                  <c:v>11.97</c:v>
                </c:pt>
                <c:pt idx="7">
                  <c:v>13.23</c:v>
                </c:pt>
                <c:pt idx="8">
                  <c:v>15.22</c:v>
                </c:pt>
                <c:pt idx="9">
                  <c:v>14.7</c:v>
                </c:pt>
                <c:pt idx="10">
                  <c:v>14.7</c:v>
                </c:pt>
                <c:pt idx="11">
                  <c:v>13.65</c:v>
                </c:pt>
                <c:pt idx="12">
                  <c:v>14.680000000000001</c:v>
                </c:pt>
                <c:pt idx="13">
                  <c:v>14.14</c:v>
                </c:pt>
                <c:pt idx="14">
                  <c:v>14.04</c:v>
                </c:pt>
                <c:pt idx="15">
                  <c:v>14.52</c:v>
                </c:pt>
                <c:pt idx="16">
                  <c:v>15.24</c:v>
                </c:pt>
                <c:pt idx="17">
                  <c:v>15.98</c:v>
                </c:pt>
                <c:pt idx="18">
                  <c:v>16.32</c:v>
                </c:pt>
                <c:pt idx="19">
                  <c:v>16.760000000000002</c:v>
                </c:pt>
                <c:pt idx="20">
                  <c:v>17.349999999999998</c:v>
                </c:pt>
                <c:pt idx="21">
                  <c:v>16.600000000000001</c:v>
                </c:pt>
                <c:pt idx="22">
                  <c:v>16.100000000000001</c:v>
                </c:pt>
                <c:pt idx="23">
                  <c:v>16.329999999999998</c:v>
                </c:pt>
                <c:pt idx="24">
                  <c:v>17.059999999999999</c:v>
                </c:pt>
                <c:pt idx="25">
                  <c:v>18.060000000000002</c:v>
                </c:pt>
                <c:pt idx="26">
                  <c:v>18.52</c:v>
                </c:pt>
                <c:pt idx="27">
                  <c:v>18.37</c:v>
                </c:pt>
                <c:pt idx="28">
                  <c:v>17.940000000000001</c:v>
                </c:pt>
                <c:pt idx="29">
                  <c:v>16.71</c:v>
                </c:pt>
                <c:pt idx="30">
                  <c:v>17.899999999999999</c:v>
                </c:pt>
                <c:pt idx="31">
                  <c:v>18.079999999999998</c:v>
                </c:pt>
                <c:pt idx="32">
                  <c:v>19.48</c:v>
                </c:pt>
                <c:pt idx="33">
                  <c:v>18.47</c:v>
                </c:pt>
                <c:pt idx="34">
                  <c:v>18.970000000000002</c:v>
                </c:pt>
                <c:pt idx="35">
                  <c:v>18.89</c:v>
                </c:pt>
                <c:pt idx="36">
                  <c:v>18.670000000000002</c:v>
                </c:pt>
                <c:pt idx="37">
                  <c:v>19.05</c:v>
                </c:pt>
                <c:pt idx="38">
                  <c:v>19.25</c:v>
                </c:pt>
                <c:pt idx="39">
                  <c:v>19.059999999999999</c:v>
                </c:pt>
              </c:numCache>
            </c:numRef>
          </c:val>
          <c:smooth val="0"/>
          <c:extLst>
            <c:ext xmlns:c16="http://schemas.microsoft.com/office/drawing/2014/chart" uri="{C3380CC4-5D6E-409C-BE32-E72D297353CC}">
              <c16:uniqueId val="{00000002-A227-4F45-8471-B802BAC14626}"/>
            </c:ext>
          </c:extLst>
        </c:ser>
        <c:ser>
          <c:idx val="4"/>
          <c:order val="1"/>
          <c:tx>
            <c:strRef>
              <c:f>'Fig 50 data'!$F$5</c:f>
              <c:strCache>
                <c:ptCount val="1"/>
                <c:pt idx="0">
                  <c:v>Canada</c:v>
                </c:pt>
              </c:strCache>
            </c:strRef>
          </c:tx>
          <c:spPr>
            <a:ln w="38100" cap="rnd">
              <a:solidFill>
                <a:srgbClr val="A9A7A5"/>
              </a:solidFill>
              <a:round/>
            </a:ln>
            <a:effectLst/>
          </c:spPr>
          <c:marker>
            <c:symbol val="none"/>
          </c:marker>
          <c:cat>
            <c:numRef>
              <c:f>'Fig 50 data'!$A$6:$A$45</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'Fig 50 data'!$F$6:$F$45</c:f>
              <c:numCache>
                <c:formatCode>General</c:formatCode>
                <c:ptCount val="40"/>
                <c:pt idx="0">
                  <c:v>9.66</c:v>
                </c:pt>
                <c:pt idx="1">
                  <c:v>8.9700000000000006</c:v>
                </c:pt>
                <c:pt idx="2">
                  <c:v>9</c:v>
                </c:pt>
                <c:pt idx="3">
                  <c:v>9.33</c:v>
                </c:pt>
                <c:pt idx="4">
                  <c:v>9.43</c:v>
                </c:pt>
                <c:pt idx="5">
                  <c:v>9.5200000000000014</c:v>
                </c:pt>
                <c:pt idx="6">
                  <c:v>9.4</c:v>
                </c:pt>
                <c:pt idx="7">
                  <c:v>10.26</c:v>
                </c:pt>
                <c:pt idx="8">
                  <c:v>11</c:v>
                </c:pt>
                <c:pt idx="9">
                  <c:v>12.01</c:v>
                </c:pt>
                <c:pt idx="10">
                  <c:v>9.81</c:v>
                </c:pt>
                <c:pt idx="11">
                  <c:v>9.48</c:v>
                </c:pt>
                <c:pt idx="12">
                  <c:v>9.65</c:v>
                </c:pt>
                <c:pt idx="13">
                  <c:v>10.61</c:v>
                </c:pt>
                <c:pt idx="14">
                  <c:v>11</c:v>
                </c:pt>
                <c:pt idx="15">
                  <c:v>10.52</c:v>
                </c:pt>
                <c:pt idx="16">
                  <c:v>11.17</c:v>
                </c:pt>
                <c:pt idx="17">
                  <c:v>12.19</c:v>
                </c:pt>
                <c:pt idx="18">
                  <c:v>12.520000000000001</c:v>
                </c:pt>
                <c:pt idx="19">
                  <c:v>13.059999999999999</c:v>
                </c:pt>
                <c:pt idx="20">
                  <c:v>14.729999999999999</c:v>
                </c:pt>
                <c:pt idx="21">
                  <c:v>13.87</c:v>
                </c:pt>
                <c:pt idx="22">
                  <c:v>13.48</c:v>
                </c:pt>
                <c:pt idx="23">
                  <c:v>13.5</c:v>
                </c:pt>
                <c:pt idx="24">
                  <c:v>14.430000000000001</c:v>
                </c:pt>
                <c:pt idx="25">
                  <c:v>15.39</c:v>
                </c:pt>
                <c:pt idx="26">
                  <c:v>16.079999999999998</c:v>
                </c:pt>
                <c:pt idx="27">
                  <c:v>16.329999999999998</c:v>
                </c:pt>
                <c:pt idx="28">
                  <c:v>15.079999999999998</c:v>
                </c:pt>
                <c:pt idx="29">
                  <c:v>13.23</c:v>
                </c:pt>
                <c:pt idx="30">
                  <c:v>13.98</c:v>
                </c:pt>
                <c:pt idx="31">
                  <c:v>14.069999999999999</c:v>
                </c:pt>
                <c:pt idx="32">
                  <c:v>13.420000000000002</c:v>
                </c:pt>
                <c:pt idx="33">
                  <c:v>14.57</c:v>
                </c:pt>
                <c:pt idx="34">
                  <c:v>15.06</c:v>
                </c:pt>
                <c:pt idx="35">
                  <c:v>15.7</c:v>
                </c:pt>
                <c:pt idx="36">
                  <c:v>13.28</c:v>
                </c:pt>
                <c:pt idx="37">
                  <c:v>14.899999999999999</c:v>
                </c:pt>
                <c:pt idx="38">
                  <c:v>13.950000000000001</c:v>
                </c:pt>
                <c:pt idx="39">
                  <c:v>13.91</c:v>
                </c:pt>
              </c:numCache>
            </c:numRef>
          </c:val>
          <c:smooth val="0"/>
          <c:extLst>
            <c:ext xmlns:c16="http://schemas.microsoft.com/office/drawing/2014/chart" uri="{C3380CC4-5D6E-409C-BE32-E72D297353CC}">
              <c16:uniqueId val="{00000005-A227-4F45-8471-B802BAC14626}"/>
            </c:ext>
          </c:extLst>
        </c:ser>
        <c:ser>
          <c:idx val="1"/>
          <c:order val="2"/>
          <c:tx>
            <c:strRef>
              <c:f>'Fig 50 data'!$C$5</c:f>
              <c:strCache>
                <c:ptCount val="1"/>
                <c:pt idx="0">
                  <c:v>UK</c:v>
                </c:pt>
              </c:strCache>
            </c:strRef>
          </c:tx>
          <c:spPr>
            <a:ln w="38100" cap="rnd">
              <a:solidFill>
                <a:srgbClr val="3E403A"/>
              </a:solidFill>
              <a:round/>
            </a:ln>
            <a:effectLst/>
          </c:spPr>
          <c:marker>
            <c:symbol val="none"/>
          </c:marker>
          <c:cat>
            <c:numRef>
              <c:f>'Fig 50 data'!$A$6:$A$45</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'Fig 50 data'!$C$6:$C$45</c:f>
              <c:numCache>
                <c:formatCode>General</c:formatCode>
                <c:ptCount val="40"/>
                <c:pt idx="0">
                  <c:v>7.1800000000000006</c:v>
                </c:pt>
                <c:pt idx="1">
                  <c:v>7.1800000000000006</c:v>
                </c:pt>
                <c:pt idx="2">
                  <c:v>7.3</c:v>
                </c:pt>
                <c:pt idx="3">
                  <c:v>7.2700000000000005</c:v>
                </c:pt>
                <c:pt idx="4">
                  <c:v>7.5200000000000005</c:v>
                </c:pt>
                <c:pt idx="5">
                  <c:v>7.7200000000000006</c:v>
                </c:pt>
                <c:pt idx="6">
                  <c:v>7.8299999999999992</c:v>
                </c:pt>
                <c:pt idx="7">
                  <c:v>8.1100000000000012</c:v>
                </c:pt>
                <c:pt idx="8">
                  <c:v>8.58</c:v>
                </c:pt>
                <c:pt idx="9">
                  <c:v>8.14</c:v>
                </c:pt>
                <c:pt idx="10">
                  <c:v>8.16</c:v>
                </c:pt>
                <c:pt idx="11">
                  <c:v>8.17</c:v>
                </c:pt>
                <c:pt idx="12">
                  <c:v>7.6899999999999995</c:v>
                </c:pt>
                <c:pt idx="13">
                  <c:v>8.68</c:v>
                </c:pt>
                <c:pt idx="14">
                  <c:v>9.9</c:v>
                </c:pt>
                <c:pt idx="15">
                  <c:v>10.029999999999999</c:v>
                </c:pt>
                <c:pt idx="16">
                  <c:v>11.469999999999999</c:v>
                </c:pt>
                <c:pt idx="17">
                  <c:v>11.92</c:v>
                </c:pt>
                <c:pt idx="18">
                  <c:v>12.809999999999999</c:v>
                </c:pt>
                <c:pt idx="19">
                  <c:v>12.04</c:v>
                </c:pt>
                <c:pt idx="20">
                  <c:v>11.59</c:v>
                </c:pt>
                <c:pt idx="21">
                  <c:v>11.540000000000001</c:v>
                </c:pt>
                <c:pt idx="22">
                  <c:v>11.899999999999999</c:v>
                </c:pt>
                <c:pt idx="23">
                  <c:v>12.97</c:v>
                </c:pt>
                <c:pt idx="24">
                  <c:v>12.839999999999998</c:v>
                </c:pt>
                <c:pt idx="25">
                  <c:v>14.099999999999998</c:v>
                </c:pt>
                <c:pt idx="26">
                  <c:v>14.499999999999998</c:v>
                </c:pt>
                <c:pt idx="27">
                  <c:v>14.549999999999999</c:v>
                </c:pt>
                <c:pt idx="28">
                  <c:v>13.950000000000001</c:v>
                </c:pt>
                <c:pt idx="29">
                  <c:v>14.17</c:v>
                </c:pt>
                <c:pt idx="30">
                  <c:v>12.15</c:v>
                </c:pt>
                <c:pt idx="31">
                  <c:v>13.020000000000001</c:v>
                </c:pt>
                <c:pt idx="32">
                  <c:v>12.629999999999999</c:v>
                </c:pt>
                <c:pt idx="33">
                  <c:v>13.69</c:v>
                </c:pt>
                <c:pt idx="34">
                  <c:v>13.23</c:v>
                </c:pt>
                <c:pt idx="35">
                  <c:v>12.25</c:v>
                </c:pt>
                <c:pt idx="36">
                  <c:v>12.41</c:v>
                </c:pt>
                <c:pt idx="37">
                  <c:v>13.3</c:v>
                </c:pt>
                <c:pt idx="38">
                  <c:v>12.959999999999999</c:v>
                </c:pt>
                <c:pt idx="39">
                  <c:v>12.6</c:v>
                </c:pt>
              </c:numCache>
            </c:numRef>
          </c:val>
          <c:smooth val="0"/>
          <c:extLst>
            <c:ext xmlns:c16="http://schemas.microsoft.com/office/drawing/2014/chart" uri="{C3380CC4-5D6E-409C-BE32-E72D297353CC}">
              <c16:uniqueId val="{00000001-A227-4F45-8471-B802BAC14626}"/>
            </c:ext>
          </c:extLst>
        </c:ser>
        <c:ser>
          <c:idx val="0"/>
          <c:order val="3"/>
          <c:tx>
            <c:strRef>
              <c:f>'Fig 50 data'!$B$5</c:f>
              <c:strCache>
                <c:ptCount val="1"/>
                <c:pt idx="0">
                  <c:v>New Zealand</c:v>
                </c:pt>
              </c:strCache>
            </c:strRef>
          </c:tx>
          <c:spPr>
            <a:ln w="38100" cap="rnd">
              <a:solidFill>
                <a:srgbClr val="0083AC"/>
              </a:solidFill>
              <a:round/>
            </a:ln>
            <a:effectLst/>
          </c:spPr>
          <c:marker>
            <c:symbol val="none"/>
          </c:marker>
          <c:cat>
            <c:numRef>
              <c:f>'Fig 50 data'!$A$6:$A$45</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'Fig 50 data'!$B$6:$B$45</c:f>
              <c:numCache>
                <c:formatCode>General</c:formatCode>
                <c:ptCount val="40"/>
                <c:pt idx="0">
                  <c:v>6.16</c:v>
                </c:pt>
                <c:pt idx="1">
                  <c:v>6.13</c:v>
                </c:pt>
                <c:pt idx="2">
                  <c:v>6.22</c:v>
                </c:pt>
                <c:pt idx="3">
                  <c:v>6.97</c:v>
                </c:pt>
                <c:pt idx="4">
                  <c:v>6.9099999999999993</c:v>
                </c:pt>
                <c:pt idx="5">
                  <c:v>6.5699999999999994</c:v>
                </c:pt>
                <c:pt idx="6">
                  <c:v>5.79</c:v>
                </c:pt>
                <c:pt idx="7">
                  <c:v>6.35</c:v>
                </c:pt>
                <c:pt idx="8">
                  <c:v>6.59</c:v>
                </c:pt>
                <c:pt idx="9">
                  <c:v>8.14</c:v>
                </c:pt>
                <c:pt idx="10">
                  <c:v>9.99</c:v>
                </c:pt>
                <c:pt idx="11">
                  <c:v>8.68</c:v>
                </c:pt>
                <c:pt idx="12">
                  <c:v>9.33</c:v>
                </c:pt>
                <c:pt idx="13">
                  <c:v>9.86</c:v>
                </c:pt>
                <c:pt idx="14">
                  <c:v>10.220000000000001</c:v>
                </c:pt>
                <c:pt idx="15">
                  <c:v>10.32</c:v>
                </c:pt>
                <c:pt idx="16">
                  <c:v>9.8000000000000007</c:v>
                </c:pt>
                <c:pt idx="17">
                  <c:v>10.52</c:v>
                </c:pt>
                <c:pt idx="18">
                  <c:v>11.68</c:v>
                </c:pt>
                <c:pt idx="19">
                  <c:v>13.16</c:v>
                </c:pt>
                <c:pt idx="20">
                  <c:v>9.69</c:v>
                </c:pt>
                <c:pt idx="21">
                  <c:v>10.42</c:v>
                </c:pt>
                <c:pt idx="22">
                  <c:v>10.48</c:v>
                </c:pt>
                <c:pt idx="23">
                  <c:v>11.219999999999999</c:v>
                </c:pt>
                <c:pt idx="24">
                  <c:v>11.72</c:v>
                </c:pt>
                <c:pt idx="25">
                  <c:v>10.27</c:v>
                </c:pt>
                <c:pt idx="26">
                  <c:v>9.120000000000001</c:v>
                </c:pt>
                <c:pt idx="27">
                  <c:v>9.1300000000000008</c:v>
                </c:pt>
                <c:pt idx="28">
                  <c:v>9.06</c:v>
                </c:pt>
                <c:pt idx="29">
                  <c:v>9.94</c:v>
                </c:pt>
                <c:pt idx="30">
                  <c:v>9.51</c:v>
                </c:pt>
                <c:pt idx="31">
                  <c:v>10.26</c:v>
                </c:pt>
                <c:pt idx="32">
                  <c:v>11.37</c:v>
                </c:pt>
                <c:pt idx="33">
                  <c:v>10.190000000000001</c:v>
                </c:pt>
                <c:pt idx="34">
                  <c:v>10.39</c:v>
                </c:pt>
                <c:pt idx="35">
                  <c:v>10.96</c:v>
                </c:pt>
                <c:pt idx="36">
                  <c:v>11.17</c:v>
                </c:pt>
                <c:pt idx="37">
                  <c:v>11.77</c:v>
                </c:pt>
                <c:pt idx="38">
                  <c:v>11.940000000000001</c:v>
                </c:pt>
                <c:pt idx="39">
                  <c:v>11.87</c:v>
                </c:pt>
              </c:numCache>
            </c:numRef>
          </c:val>
          <c:smooth val="0"/>
          <c:extLst>
            <c:ext xmlns:c16="http://schemas.microsoft.com/office/drawing/2014/chart" uri="{C3380CC4-5D6E-409C-BE32-E72D297353CC}">
              <c16:uniqueId val="{00000000-A227-4F45-8471-B802BAC14626}"/>
            </c:ext>
          </c:extLst>
        </c:ser>
        <c:ser>
          <c:idx val="3"/>
          <c:order val="4"/>
          <c:tx>
            <c:strRef>
              <c:f>'Fig 50 data'!$E$5</c:f>
              <c:strCache>
                <c:ptCount val="1"/>
                <c:pt idx="0">
                  <c:v>Australia</c:v>
                </c:pt>
              </c:strCache>
            </c:strRef>
          </c:tx>
          <c:spPr>
            <a:ln w="38100" cap="rnd">
              <a:solidFill>
                <a:srgbClr val="67A854"/>
              </a:solidFill>
              <a:round/>
            </a:ln>
            <a:effectLst/>
          </c:spPr>
          <c:marker>
            <c:symbol val="none"/>
          </c:marker>
          <c:cat>
            <c:numRef>
              <c:f>'Fig 50 data'!$A$6:$A$45</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'Fig 50 data'!$E$6:$E$45</c:f>
              <c:numCache>
                <c:formatCode>General</c:formatCode>
                <c:ptCount val="40"/>
                <c:pt idx="0">
                  <c:v>5.8000000000000007</c:v>
                </c:pt>
                <c:pt idx="1">
                  <c:v>5.59</c:v>
                </c:pt>
                <c:pt idx="2">
                  <c:v>5.6099999999999994</c:v>
                </c:pt>
                <c:pt idx="3">
                  <c:v>5.6000000000000005</c:v>
                </c:pt>
                <c:pt idx="4">
                  <c:v>5.99</c:v>
                </c:pt>
                <c:pt idx="5">
                  <c:v>6.3299999999999992</c:v>
                </c:pt>
                <c:pt idx="6">
                  <c:v>6.75</c:v>
                </c:pt>
                <c:pt idx="7">
                  <c:v>7.9600000000000009</c:v>
                </c:pt>
                <c:pt idx="8">
                  <c:v>9.81</c:v>
                </c:pt>
                <c:pt idx="9">
                  <c:v>8.0399999999999991</c:v>
                </c:pt>
                <c:pt idx="10">
                  <c:v>7.5</c:v>
                </c:pt>
                <c:pt idx="11">
                  <c:v>7.3400000000000007</c:v>
                </c:pt>
                <c:pt idx="12">
                  <c:v>7.66</c:v>
                </c:pt>
                <c:pt idx="13">
                  <c:v>8.16</c:v>
                </c:pt>
                <c:pt idx="14">
                  <c:v>8.57</c:v>
                </c:pt>
                <c:pt idx="15">
                  <c:v>8.4</c:v>
                </c:pt>
                <c:pt idx="16">
                  <c:v>8.27</c:v>
                </c:pt>
                <c:pt idx="17">
                  <c:v>8.6900000000000013</c:v>
                </c:pt>
                <c:pt idx="18">
                  <c:v>9.01</c:v>
                </c:pt>
                <c:pt idx="19">
                  <c:v>10.02</c:v>
                </c:pt>
                <c:pt idx="20">
                  <c:v>10.59</c:v>
                </c:pt>
                <c:pt idx="21">
                  <c:v>9.65</c:v>
                </c:pt>
                <c:pt idx="22">
                  <c:v>10.17</c:v>
                </c:pt>
                <c:pt idx="23">
                  <c:v>10.69</c:v>
                </c:pt>
                <c:pt idx="24">
                  <c:v>11.17</c:v>
                </c:pt>
                <c:pt idx="25">
                  <c:v>11.24</c:v>
                </c:pt>
                <c:pt idx="26">
                  <c:v>12.4</c:v>
                </c:pt>
                <c:pt idx="27">
                  <c:v>11.92</c:v>
                </c:pt>
                <c:pt idx="28">
                  <c:v>10.620000000000001</c:v>
                </c:pt>
                <c:pt idx="29">
                  <c:v>11.27</c:v>
                </c:pt>
                <c:pt idx="30">
                  <c:v>11.49</c:v>
                </c:pt>
                <c:pt idx="31">
                  <c:v>10.94</c:v>
                </c:pt>
                <c:pt idx="32">
                  <c:v>11.65</c:v>
                </c:pt>
                <c:pt idx="33">
                  <c:v>12.479999999999999</c:v>
                </c:pt>
                <c:pt idx="34">
                  <c:v>11.91</c:v>
                </c:pt>
                <c:pt idx="35">
                  <c:v>11.82</c:v>
                </c:pt>
                <c:pt idx="36">
                  <c:v>11.43</c:v>
                </c:pt>
                <c:pt idx="37">
                  <c:v>12.8</c:v>
                </c:pt>
                <c:pt idx="38">
                  <c:v>11.23</c:v>
                </c:pt>
                <c:pt idx="39">
                  <c:v>11.28</c:v>
                </c:pt>
              </c:numCache>
            </c:numRef>
          </c:val>
          <c:smooth val="0"/>
          <c:extLst>
            <c:ext xmlns:c16="http://schemas.microsoft.com/office/drawing/2014/chart" uri="{C3380CC4-5D6E-409C-BE32-E72D297353CC}">
              <c16:uniqueId val="{00000003-A227-4F45-8471-B802BAC14626}"/>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46439799789155456"/>
              <c:y val="0.8849872562262119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Income and expenditure ($</a:t>
            </a:r>
            <a:r>
              <a:rPr lang="en-NZ" sz="1800" b="1" baseline="0">
                <a:solidFill>
                  <a:schemeClr val="tx1"/>
                </a:solidFill>
                <a:latin typeface="Arial" panose="020B0604020202020204" pitchFamily="34" charset="0"/>
                <a:cs typeface="Arial" panose="020B0604020202020204" pitchFamily="34" charset="0"/>
              </a:rPr>
              <a:t> million)</a:t>
            </a:r>
            <a:endParaRPr lang="en-NZ" sz="1800" b="1">
              <a:solidFill>
                <a:schemeClr val="tx1"/>
              </a:solidFill>
              <a:latin typeface="Arial" panose="020B0604020202020204" pitchFamily="34" charset="0"/>
              <a:cs typeface="Arial" panose="020B0604020202020204" pitchFamily="34" charset="0"/>
            </a:endParaRPr>
          </a:p>
        </c:rich>
      </c:tx>
      <c:layout>
        <c:manualLayout>
          <c:xMode val="edge"/>
          <c:yMode val="edge"/>
          <c:x val="1.4066662600267523E-3"/>
          <c:y val="4.215919224216958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strRef>
              <c:f>'Fig 51 data'!$D$5</c:f>
              <c:strCache>
                <c:ptCount val="1"/>
                <c:pt idx="0">
                  <c:v>Expenditure as percentage of disposable income (Median) (RHS)</c:v>
                </c:pt>
              </c:strCache>
            </c:strRef>
          </c:tx>
          <c:spPr>
            <a:solidFill>
              <a:srgbClr val="0083AC"/>
            </a:solidFill>
            <a:ln>
              <a:noFill/>
            </a:ln>
            <a:effectLst/>
          </c:spPr>
          <c:invertIfNegative val="0"/>
          <c:cat>
            <c:strRef>
              <c:f>'Fig 51 data'!$A$6:$A$15</c:f>
              <c:strCache>
                <c:ptCount val="10"/>
                <c:pt idx="0">
                  <c:v>1 (lowest)</c:v>
                </c:pt>
                <c:pt idx="1">
                  <c:v>2</c:v>
                </c:pt>
                <c:pt idx="2">
                  <c:v>3</c:v>
                </c:pt>
                <c:pt idx="3">
                  <c:v>4</c:v>
                </c:pt>
                <c:pt idx="4">
                  <c:v>5</c:v>
                </c:pt>
                <c:pt idx="5">
                  <c:v>6</c:v>
                </c:pt>
                <c:pt idx="6">
                  <c:v>7</c:v>
                </c:pt>
                <c:pt idx="7">
                  <c:v>8</c:v>
                </c:pt>
                <c:pt idx="8">
                  <c:v>9</c:v>
                </c:pt>
                <c:pt idx="9">
                  <c:v>10 (highest)</c:v>
                </c:pt>
              </c:strCache>
            </c:strRef>
          </c:cat>
          <c:val>
            <c:numRef>
              <c:f>'Fig 51 data'!$D$6:$D$15</c:f>
              <c:numCache>
                <c:formatCode>0.00</c:formatCode>
                <c:ptCount val="10"/>
                <c:pt idx="0">
                  <c:v>1.0269999999999999</c:v>
                </c:pt>
                <c:pt idx="1">
                  <c:v>0.9012</c:v>
                </c:pt>
                <c:pt idx="2">
                  <c:v>0.92090000000000005</c:v>
                </c:pt>
                <c:pt idx="3">
                  <c:v>0.89039999999999997</c:v>
                </c:pt>
                <c:pt idx="4">
                  <c:v>0.7954</c:v>
                </c:pt>
                <c:pt idx="5">
                  <c:v>0.82730000000000004</c:v>
                </c:pt>
                <c:pt idx="6">
                  <c:v>0.76629999999999998</c:v>
                </c:pt>
                <c:pt idx="7">
                  <c:v>0.73939999999999995</c:v>
                </c:pt>
                <c:pt idx="8">
                  <c:v>0.62549999999999994</c:v>
                </c:pt>
                <c:pt idx="9">
                  <c:v>0.53339999999999999</c:v>
                </c:pt>
              </c:numCache>
            </c:numRef>
          </c:val>
          <c:extLst>
            <c:ext xmlns:c16="http://schemas.microsoft.com/office/drawing/2014/chart" uri="{C3380CC4-5D6E-409C-BE32-E72D297353CC}">
              <c16:uniqueId val="{00000000-7A5B-4A4E-A35F-6176E91F61EF}"/>
            </c:ext>
          </c:extLst>
        </c:ser>
        <c:dLbls>
          <c:showLegendKey val="0"/>
          <c:showVal val="0"/>
          <c:showCatName val="0"/>
          <c:showSerName val="0"/>
          <c:showPercent val="0"/>
          <c:showBubbleSize val="0"/>
        </c:dLbls>
        <c:gapWidth val="219"/>
        <c:axId val="961538824"/>
        <c:axId val="961538168"/>
      </c:barChart>
      <c:lineChart>
        <c:grouping val="standard"/>
        <c:varyColors val="0"/>
        <c:ser>
          <c:idx val="1"/>
          <c:order val="1"/>
          <c:tx>
            <c:strRef>
              <c:f>'Fig 51 data'!$C$5</c:f>
              <c:strCache>
                <c:ptCount val="1"/>
                <c:pt idx="0">
                  <c:v>Household Equivalised Expenditure</c:v>
                </c:pt>
              </c:strCache>
            </c:strRef>
          </c:tx>
          <c:spPr>
            <a:ln w="38100" cap="rnd">
              <a:solidFill>
                <a:srgbClr val="3E403A"/>
              </a:solidFill>
              <a:round/>
            </a:ln>
            <a:effectLst/>
          </c:spPr>
          <c:marker>
            <c:symbol val="none"/>
          </c:marker>
          <c:cat>
            <c:strRef>
              <c:f>'Fig 51 data'!$A$6:$A$15</c:f>
              <c:strCache>
                <c:ptCount val="10"/>
                <c:pt idx="0">
                  <c:v>1 (lowest)</c:v>
                </c:pt>
                <c:pt idx="1">
                  <c:v>2</c:v>
                </c:pt>
                <c:pt idx="2">
                  <c:v>3</c:v>
                </c:pt>
                <c:pt idx="3">
                  <c:v>4</c:v>
                </c:pt>
                <c:pt idx="4">
                  <c:v>5</c:v>
                </c:pt>
                <c:pt idx="5">
                  <c:v>6</c:v>
                </c:pt>
                <c:pt idx="6">
                  <c:v>7</c:v>
                </c:pt>
                <c:pt idx="7">
                  <c:v>8</c:v>
                </c:pt>
                <c:pt idx="8">
                  <c:v>9</c:v>
                </c:pt>
                <c:pt idx="9">
                  <c:v>10 (highest)</c:v>
                </c:pt>
              </c:strCache>
            </c:strRef>
          </c:cat>
          <c:val>
            <c:numRef>
              <c:f>'Fig 51 data'!$C$6:$C$15</c:f>
              <c:numCache>
                <c:formatCode>General</c:formatCode>
                <c:ptCount val="10"/>
                <c:pt idx="0">
                  <c:v>3870.4259999999999</c:v>
                </c:pt>
                <c:pt idx="1">
                  <c:v>4303.7259999999997</c:v>
                </c:pt>
                <c:pt idx="2">
                  <c:v>5233.9290000000001</c:v>
                </c:pt>
                <c:pt idx="3">
                  <c:v>6173.1850000000004</c:v>
                </c:pt>
                <c:pt idx="4">
                  <c:v>6142.4350000000004</c:v>
                </c:pt>
                <c:pt idx="5">
                  <c:v>7182.2860000000001</c:v>
                </c:pt>
                <c:pt idx="6">
                  <c:v>8178.9480000000003</c:v>
                </c:pt>
                <c:pt idx="7">
                  <c:v>9408.3709999999992</c:v>
                </c:pt>
                <c:pt idx="8">
                  <c:v>9422.1949999999997</c:v>
                </c:pt>
                <c:pt idx="9">
                  <c:v>13691.950999999999</c:v>
                </c:pt>
              </c:numCache>
            </c:numRef>
          </c:val>
          <c:smooth val="0"/>
          <c:extLst>
            <c:ext xmlns:c16="http://schemas.microsoft.com/office/drawing/2014/chart" uri="{C3380CC4-5D6E-409C-BE32-E72D297353CC}">
              <c16:uniqueId val="{00000002-7A5B-4A4E-A35F-6176E91F61EF}"/>
            </c:ext>
          </c:extLst>
        </c:ser>
        <c:ser>
          <c:idx val="0"/>
          <c:order val="2"/>
          <c:tx>
            <c:strRef>
              <c:f>'Fig 51 data'!$B$5</c:f>
              <c:strCache>
                <c:ptCount val="1"/>
                <c:pt idx="0">
                  <c:v>Household Equivalised Disposable Income</c:v>
                </c:pt>
              </c:strCache>
            </c:strRef>
          </c:tx>
          <c:spPr>
            <a:ln w="38100" cap="rnd">
              <a:solidFill>
                <a:srgbClr val="67A854"/>
              </a:solidFill>
              <a:round/>
            </a:ln>
            <a:effectLst/>
          </c:spPr>
          <c:marker>
            <c:symbol val="none"/>
          </c:marker>
          <c:cat>
            <c:strRef>
              <c:f>'Fig 51 data'!$A$6:$A$15</c:f>
              <c:strCache>
                <c:ptCount val="10"/>
                <c:pt idx="0">
                  <c:v>1 (lowest)</c:v>
                </c:pt>
                <c:pt idx="1">
                  <c:v>2</c:v>
                </c:pt>
                <c:pt idx="2">
                  <c:v>3</c:v>
                </c:pt>
                <c:pt idx="3">
                  <c:v>4</c:v>
                </c:pt>
                <c:pt idx="4">
                  <c:v>5</c:v>
                </c:pt>
                <c:pt idx="5">
                  <c:v>6</c:v>
                </c:pt>
                <c:pt idx="6">
                  <c:v>7</c:v>
                </c:pt>
                <c:pt idx="7">
                  <c:v>8</c:v>
                </c:pt>
                <c:pt idx="8">
                  <c:v>9</c:v>
                </c:pt>
                <c:pt idx="9">
                  <c:v>10 (highest)</c:v>
                </c:pt>
              </c:strCache>
            </c:strRef>
          </c:cat>
          <c:val>
            <c:numRef>
              <c:f>'Fig 51 data'!$B$6:$B$15</c:f>
              <c:numCache>
                <c:formatCode>General</c:formatCode>
                <c:ptCount val="10"/>
                <c:pt idx="0">
                  <c:v>2843.2469999999998</c:v>
                </c:pt>
                <c:pt idx="1">
                  <c:v>4118.1310000000003</c:v>
                </c:pt>
                <c:pt idx="2">
                  <c:v>4888.192</c:v>
                </c:pt>
                <c:pt idx="3">
                  <c:v>5940.3310000000001</c:v>
                </c:pt>
                <c:pt idx="4">
                  <c:v>6974.777</c:v>
                </c:pt>
                <c:pt idx="5">
                  <c:v>8181.6980000000003</c:v>
                </c:pt>
                <c:pt idx="6">
                  <c:v>9616.4760000000006</c:v>
                </c:pt>
                <c:pt idx="7">
                  <c:v>11305.42</c:v>
                </c:pt>
                <c:pt idx="8">
                  <c:v>13767.77</c:v>
                </c:pt>
                <c:pt idx="9">
                  <c:v>26247.631000000001</c:v>
                </c:pt>
              </c:numCache>
            </c:numRef>
          </c:val>
          <c:smooth val="0"/>
          <c:extLst>
            <c:ext xmlns:c16="http://schemas.microsoft.com/office/drawing/2014/chart" uri="{C3380CC4-5D6E-409C-BE32-E72D297353CC}">
              <c16:uniqueId val="{00000001-7A5B-4A4E-A35F-6176E91F61EF}"/>
            </c:ext>
          </c:extLst>
        </c:ser>
        <c:dLbls>
          <c:showLegendKey val="0"/>
          <c:showVal val="0"/>
          <c:showCatName val="0"/>
          <c:showSerName val="0"/>
          <c:showPercent val="0"/>
          <c:showBubbleSize val="0"/>
        </c:dLbls>
        <c:marker val="1"/>
        <c:smooth val="0"/>
        <c:axId val="961582120"/>
        <c:axId val="961582448"/>
      </c:lineChart>
      <c:catAx>
        <c:axId val="9615821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Household equivalised</a:t>
                </a:r>
                <a:r>
                  <a:rPr lang="en-NZ" sz="1800" b="1" baseline="0">
                    <a:solidFill>
                      <a:schemeClr val="tx1"/>
                    </a:solidFill>
                    <a:latin typeface="Arial" panose="020B0604020202020204" pitchFamily="34" charset="0"/>
                    <a:cs typeface="Arial" panose="020B0604020202020204" pitchFamily="34" charset="0"/>
                  </a:rPr>
                  <a:t> </a:t>
                </a:r>
                <a:r>
                  <a:rPr lang="en-NZ" sz="1800" b="1">
                    <a:solidFill>
                      <a:schemeClr val="tx1"/>
                    </a:solidFill>
                    <a:latin typeface="Arial" panose="020B0604020202020204" pitchFamily="34" charset="0"/>
                    <a:cs typeface="Arial" panose="020B0604020202020204" pitchFamily="34" charset="0"/>
                  </a:rPr>
                  <a:t>disposable income deciles</a:t>
                </a:r>
              </a:p>
            </c:rich>
          </c:tx>
          <c:layout>
            <c:manualLayout>
              <c:xMode val="edge"/>
              <c:yMode val="edge"/>
              <c:x val="0.1702343233869783"/>
              <c:y val="0.76355386887378585"/>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61582448"/>
        <c:crosses val="autoZero"/>
        <c:auto val="1"/>
        <c:lblAlgn val="ctr"/>
        <c:lblOffset val="100"/>
        <c:noMultiLvlLbl val="0"/>
      </c:catAx>
      <c:valAx>
        <c:axId val="961582448"/>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61582120"/>
        <c:crosses val="autoZero"/>
        <c:crossBetween val="between"/>
      </c:valAx>
      <c:valAx>
        <c:axId val="96153816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61538824"/>
        <c:crosses val="max"/>
        <c:crossBetween val="between"/>
      </c:valAx>
      <c:catAx>
        <c:axId val="961538824"/>
        <c:scaling>
          <c:orientation val="minMax"/>
        </c:scaling>
        <c:delete val="1"/>
        <c:axPos val="b"/>
        <c:numFmt formatCode="General" sourceLinked="1"/>
        <c:majorTickMark val="out"/>
        <c:minorTickMark val="none"/>
        <c:tickLblPos val="nextTo"/>
        <c:crossAx val="961538168"/>
        <c:crosses val="autoZero"/>
        <c:auto val="1"/>
        <c:lblAlgn val="ctr"/>
        <c:lblOffset val="100"/>
        <c:noMultiLvlLbl val="0"/>
      </c:catAx>
      <c:spPr>
        <a:noFill/>
        <a:ln>
          <a:noFill/>
        </a:ln>
        <a:effectLst/>
      </c:spPr>
    </c:plotArea>
    <c:legend>
      <c:legendPos val="b"/>
      <c:layout>
        <c:manualLayout>
          <c:xMode val="edge"/>
          <c:yMode val="edge"/>
          <c:x val="0"/>
          <c:y val="0.84428248515890592"/>
          <c:w val="1"/>
          <c:h val="0.1557175148410940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1768229055839767"/>
          <c:w val="0.92744009929243898"/>
          <c:h val="0.6602505417837411"/>
        </c:manualLayout>
      </c:layout>
      <c:lineChart>
        <c:grouping val="standard"/>
        <c:varyColors val="0"/>
        <c:ser>
          <c:idx val="0"/>
          <c:order val="0"/>
          <c:tx>
            <c:strRef>
              <c:f>'Fig 52 data'!$B$5</c:f>
              <c:strCache>
                <c:ptCount val="1"/>
                <c:pt idx="0">
                  <c:v>OECD maximum</c:v>
                </c:pt>
              </c:strCache>
            </c:strRef>
          </c:tx>
          <c:spPr>
            <a:ln w="28575" cap="rnd">
              <a:solidFill>
                <a:srgbClr val="3E403A"/>
              </a:solidFill>
              <a:round/>
            </a:ln>
            <a:effectLst/>
          </c:spPr>
          <c:marker>
            <c:symbol val="none"/>
          </c:marker>
          <c:cat>
            <c:strRef>
              <c:f>'Fig 52 data'!$A$6:$A$21</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 52 data'!$B$6:$B$21</c:f>
              <c:numCache>
                <c:formatCode>0.00</c:formatCode>
                <c:ptCount val="16"/>
                <c:pt idx="0">
                  <c:v>5.0390178235026601</c:v>
                </c:pt>
                <c:pt idx="1">
                  <c:v>5.9861111111111098</c:v>
                </c:pt>
                <c:pt idx="2">
                  <c:v>7.0416666666666599</c:v>
                </c:pt>
                <c:pt idx="3">
                  <c:v>6.4597222222222204</c:v>
                </c:pt>
                <c:pt idx="4">
                  <c:v>6.3</c:v>
                </c:pt>
                <c:pt idx="5">
                  <c:v>6.4615384615384599</c:v>
                </c:pt>
                <c:pt idx="6">
                  <c:v>6</c:v>
                </c:pt>
                <c:pt idx="7">
                  <c:v>6.2083333333333304</c:v>
                </c:pt>
                <c:pt idx="8">
                  <c:v>5.71</c:v>
                </c:pt>
                <c:pt idx="9">
                  <c:v>5.2083333333333304</c:v>
                </c:pt>
                <c:pt idx="10">
                  <c:v>5.2083333333333304</c:v>
                </c:pt>
                <c:pt idx="11">
                  <c:v>5.0478589420654902</c:v>
                </c:pt>
                <c:pt idx="12">
                  <c:v>5.0656934306569301</c:v>
                </c:pt>
                <c:pt idx="13">
                  <c:v>4.9511627906976701</c:v>
                </c:pt>
                <c:pt idx="14">
                  <c:v>5</c:v>
                </c:pt>
                <c:pt idx="15">
                  <c:v>5.55555555555555</c:v>
                </c:pt>
              </c:numCache>
            </c:numRef>
          </c:val>
          <c:smooth val="0"/>
          <c:extLst>
            <c:ext xmlns:c16="http://schemas.microsoft.com/office/drawing/2014/chart" uri="{C3380CC4-5D6E-409C-BE32-E72D297353CC}">
              <c16:uniqueId val="{00000000-46EF-437D-84FD-C352DC000CC3}"/>
            </c:ext>
          </c:extLst>
        </c:ser>
        <c:ser>
          <c:idx val="1"/>
          <c:order val="1"/>
          <c:tx>
            <c:strRef>
              <c:f>'Fig 52 data'!$C$5</c:f>
              <c:strCache>
                <c:ptCount val="1"/>
                <c:pt idx="0">
                  <c:v>OECD median</c:v>
                </c:pt>
              </c:strCache>
            </c:strRef>
          </c:tx>
          <c:spPr>
            <a:ln w="28575" cap="rnd">
              <a:solidFill>
                <a:srgbClr val="67A854"/>
              </a:solidFill>
              <a:round/>
            </a:ln>
            <a:effectLst/>
          </c:spPr>
          <c:marker>
            <c:symbol val="none"/>
          </c:marker>
          <c:cat>
            <c:strRef>
              <c:f>'Fig 52 data'!$A$6:$A$21</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 52 data'!$C$6:$C$21</c:f>
              <c:numCache>
                <c:formatCode>0.00</c:formatCode>
                <c:ptCount val="16"/>
                <c:pt idx="0">
                  <c:v>3.2570895846457102</c:v>
                </c:pt>
                <c:pt idx="1">
                  <c:v>3.4505050273278099</c:v>
                </c:pt>
                <c:pt idx="2">
                  <c:v>3.40958126367704</c:v>
                </c:pt>
                <c:pt idx="3">
                  <c:v>3.4193245937589549</c:v>
                </c:pt>
                <c:pt idx="4">
                  <c:v>3.5489120792492299</c:v>
                </c:pt>
                <c:pt idx="5">
                  <c:v>3.5727838048380747</c:v>
                </c:pt>
                <c:pt idx="6">
                  <c:v>3.55554939476702</c:v>
                </c:pt>
                <c:pt idx="7">
                  <c:v>3.4890523434827201</c:v>
                </c:pt>
                <c:pt idx="8">
                  <c:v>3.5296120645439748</c:v>
                </c:pt>
                <c:pt idx="9">
                  <c:v>3.5249612343330954</c:v>
                </c:pt>
                <c:pt idx="10">
                  <c:v>3.5392866068096502</c:v>
                </c:pt>
                <c:pt idx="11">
                  <c:v>3.3333333333333299</c:v>
                </c:pt>
                <c:pt idx="12">
                  <c:v>3.3788021323298798</c:v>
                </c:pt>
                <c:pt idx="13">
                  <c:v>3.3321759259259203</c:v>
                </c:pt>
                <c:pt idx="14">
                  <c:v>3.2643292168038798</c:v>
                </c:pt>
                <c:pt idx="15">
                  <c:v>3.3021781935032148</c:v>
                </c:pt>
              </c:numCache>
            </c:numRef>
          </c:val>
          <c:smooth val="0"/>
          <c:extLst>
            <c:ext xmlns:c16="http://schemas.microsoft.com/office/drawing/2014/chart" uri="{C3380CC4-5D6E-409C-BE32-E72D297353CC}">
              <c16:uniqueId val="{00000001-46EF-437D-84FD-C352DC000CC3}"/>
            </c:ext>
          </c:extLst>
        </c:ser>
        <c:ser>
          <c:idx val="3"/>
          <c:order val="2"/>
          <c:tx>
            <c:strRef>
              <c:f>'Fig 52 data'!$D$5</c:f>
              <c:strCache>
                <c:ptCount val="1"/>
                <c:pt idx="0">
                  <c:v>OECD minimum</c:v>
                </c:pt>
              </c:strCache>
            </c:strRef>
          </c:tx>
          <c:spPr>
            <a:ln w="28575" cap="rnd">
              <a:solidFill>
                <a:srgbClr val="A9A7A5"/>
              </a:solidFill>
              <a:round/>
            </a:ln>
            <a:effectLst/>
          </c:spPr>
          <c:marker>
            <c:symbol val="none"/>
          </c:marker>
          <c:cat>
            <c:strRef>
              <c:f>'Fig 52 data'!$A$6:$A$21</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 52 data'!$D$6:$D$21</c:f>
              <c:numCache>
                <c:formatCode>0.00</c:formatCode>
                <c:ptCount val="16"/>
                <c:pt idx="0">
                  <c:v>2.0297619047619002</c:v>
                </c:pt>
                <c:pt idx="1">
                  <c:v>2.03488372093023</c:v>
                </c:pt>
                <c:pt idx="2">
                  <c:v>2.0568181818181799</c:v>
                </c:pt>
                <c:pt idx="3">
                  <c:v>2.0537634408602101</c:v>
                </c:pt>
                <c:pt idx="4">
                  <c:v>2.03626943005181</c:v>
                </c:pt>
                <c:pt idx="5">
                  <c:v>2.0408163265306101</c:v>
                </c:pt>
                <c:pt idx="6">
                  <c:v>2.0350000000000001</c:v>
                </c:pt>
                <c:pt idx="7">
                  <c:v>2.0588235294117601</c:v>
                </c:pt>
                <c:pt idx="8">
                  <c:v>2.0817307692307598</c:v>
                </c:pt>
                <c:pt idx="9">
                  <c:v>2.0990566037735801</c:v>
                </c:pt>
                <c:pt idx="10">
                  <c:v>2.0879629629629601</c:v>
                </c:pt>
                <c:pt idx="11">
                  <c:v>2.1090909090909</c:v>
                </c:pt>
                <c:pt idx="12">
                  <c:v>2.1150442477876101</c:v>
                </c:pt>
                <c:pt idx="13">
                  <c:v>2.1391304347825999</c:v>
                </c:pt>
                <c:pt idx="14">
                  <c:v>2.1276595744680802</c:v>
                </c:pt>
                <c:pt idx="15">
                  <c:v>2.1422594142259399</c:v>
                </c:pt>
              </c:numCache>
            </c:numRef>
          </c:val>
          <c:smooth val="0"/>
          <c:extLst>
            <c:ext xmlns:c16="http://schemas.microsoft.com/office/drawing/2014/chart" uri="{C3380CC4-5D6E-409C-BE32-E72D297353CC}">
              <c16:uniqueId val="{00000002-46EF-437D-84FD-C352DC000CC3}"/>
            </c:ext>
          </c:extLst>
        </c:ser>
        <c:ser>
          <c:idx val="2"/>
          <c:order val="3"/>
          <c:tx>
            <c:strRef>
              <c:f>'Fig 52 data'!$E$5</c:f>
              <c:strCache>
                <c:ptCount val="1"/>
                <c:pt idx="0">
                  <c:v>New Zealand</c:v>
                </c:pt>
              </c:strCache>
            </c:strRef>
          </c:tx>
          <c:spPr>
            <a:ln w="28575" cap="rnd">
              <a:noFill/>
              <a:round/>
            </a:ln>
            <a:effectLst/>
          </c:spPr>
          <c:marker>
            <c:symbol val="square"/>
            <c:size val="10"/>
            <c:spPr>
              <a:solidFill>
                <a:srgbClr val="0083AC"/>
              </a:solidFill>
              <a:ln w="9525">
                <a:noFill/>
              </a:ln>
              <a:effectLst/>
            </c:spPr>
          </c:marker>
          <c:cat>
            <c:strRef>
              <c:f>'Fig 52 data'!$A$6:$A$21</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 52 data'!$E$6:$E$21</c:f>
              <c:numCache>
                <c:formatCode>0.00</c:formatCode>
                <c:ptCount val="16"/>
                <c:pt idx="0">
                  <c:v>2.7718181818181802</c:v>
                </c:pt>
                <c:pt idx="1">
                  <c:v>2.8444444444444401</c:v>
                </c:pt>
                <c:pt idx="2">
                  <c:v>2.9166666666666599</c:v>
                </c:pt>
                <c:pt idx="3">
                  <c:v>2.9059829059829001</c:v>
                </c:pt>
                <c:pt idx="4">
                  <c:v>2.8413639733135598</c:v>
                </c:pt>
                <c:pt idx="5">
                  <c:v>2.8412698412698401</c:v>
                </c:pt>
                <c:pt idx="6">
                  <c:v>2.9114285714285701</c:v>
                </c:pt>
                <c:pt idx="7">
                  <c:v>2.9217451523545699</c:v>
                </c:pt>
                <c:pt idx="8">
                  <c:v>2.9254237288135498</c:v>
                </c:pt>
                <c:pt idx="9">
                  <c:v>2.9513333333333298</c:v>
                </c:pt>
                <c:pt idx="10">
                  <c:v>2.9696774193548299</c:v>
                </c:pt>
                <c:pt idx="11">
                  <c:v>2.8620268620268599</c:v>
                </c:pt>
                <c:pt idx="12">
                  <c:v>2.8205882352941098</c:v>
                </c:pt>
                <c:pt idx="13">
                  <c:v>2.70847268673355</c:v>
                </c:pt>
                <c:pt idx="14">
                  <c:v>2.7027027027027</c:v>
                </c:pt>
                <c:pt idx="15">
                  <c:v>2.7261601223865299</c:v>
                </c:pt>
              </c:numCache>
            </c:numRef>
          </c:val>
          <c:smooth val="0"/>
          <c:extLst>
            <c:ext xmlns:c16="http://schemas.microsoft.com/office/drawing/2014/chart" uri="{C3380CC4-5D6E-409C-BE32-E72D297353CC}">
              <c16:uniqueId val="{00000003-46EF-437D-84FD-C352DC000CC3}"/>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Year</a:t>
                </a:r>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tickLblSkip val="3"/>
        <c:tickMarkSkip val="1"/>
        <c:noMultiLvlLbl val="0"/>
      </c:catAx>
      <c:valAx>
        <c:axId val="724603664"/>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65661406979833E-2"/>
          <c:y val="0.10447338069292075"/>
          <c:w val="0.91953233259823142"/>
          <c:h val="0.65214631752529328"/>
        </c:manualLayout>
      </c:layout>
      <c:lineChart>
        <c:grouping val="standard"/>
        <c:varyColors val="0"/>
        <c:ser>
          <c:idx val="3"/>
          <c:order val="0"/>
          <c:tx>
            <c:strRef>
              <c:f>'Fig 53 data'!$B$7</c:f>
              <c:strCache>
                <c:ptCount val="1"/>
                <c:pt idx="0">
                  <c:v>Bachelor's or higher</c:v>
                </c:pt>
              </c:strCache>
            </c:strRef>
          </c:tx>
          <c:spPr>
            <a:ln w="38100" cap="rnd">
              <a:solidFill>
                <a:schemeClr val="accent4"/>
              </a:solidFill>
              <a:round/>
            </a:ln>
            <a:effectLst/>
          </c:spPr>
          <c:marker>
            <c:symbol val="none"/>
          </c:marker>
          <c:cat>
            <c:numRef>
              <c:f>'Fig 53 data'!$A$8:$A$21</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 53 data'!$B$8:$B$21</c:f>
              <c:numCache>
                <c:formatCode>General</c:formatCode>
                <c:ptCount val="14"/>
                <c:pt idx="0">
                  <c:v>45.827984595635442</c:v>
                </c:pt>
                <c:pt idx="1">
                  <c:v>51.547779273216698</c:v>
                </c:pt>
                <c:pt idx="2">
                  <c:v>28.158844765342963</c:v>
                </c:pt>
                <c:pt idx="3">
                  <c:v>37.755102040816332</c:v>
                </c:pt>
                <c:pt idx="4">
                  <c:v>36.470588235294123</c:v>
                </c:pt>
                <c:pt idx="5">
                  <c:v>43.012211668928082</c:v>
                </c:pt>
                <c:pt idx="6">
                  <c:v>44.063324538258584</c:v>
                </c:pt>
                <c:pt idx="7">
                  <c:v>52.284946236559151</c:v>
                </c:pt>
                <c:pt idx="8">
                  <c:v>47.532467532467535</c:v>
                </c:pt>
                <c:pt idx="9">
                  <c:v>38.782816229116946</c:v>
                </c:pt>
                <c:pt idx="10">
                  <c:v>44.592952612393688</c:v>
                </c:pt>
                <c:pt idx="11">
                  <c:v>35.347776510832382</c:v>
                </c:pt>
                <c:pt idx="12">
                  <c:v>30.648769574944069</c:v>
                </c:pt>
                <c:pt idx="13">
                  <c:v>39.386792452830186</c:v>
                </c:pt>
              </c:numCache>
            </c:numRef>
          </c:val>
          <c:smooth val="0"/>
          <c:extLst>
            <c:ext xmlns:c16="http://schemas.microsoft.com/office/drawing/2014/chart" uri="{C3380CC4-5D6E-409C-BE32-E72D297353CC}">
              <c16:uniqueId val="{00000003-3E6F-4109-8642-69D348FCC3BA}"/>
            </c:ext>
          </c:extLst>
        </c:ser>
        <c:ser>
          <c:idx val="2"/>
          <c:order val="1"/>
          <c:tx>
            <c:strRef>
              <c:f>'Fig 53 data'!$C$7</c:f>
              <c:strCache>
                <c:ptCount val="1"/>
                <c:pt idx="0">
                  <c:v>Level 4-6 tertiary qualifications</c:v>
                </c:pt>
              </c:strCache>
            </c:strRef>
          </c:tx>
          <c:spPr>
            <a:ln w="38100" cap="rnd">
              <a:solidFill>
                <a:schemeClr val="accent3"/>
              </a:solidFill>
              <a:round/>
            </a:ln>
            <a:effectLst/>
          </c:spPr>
          <c:marker>
            <c:symbol val="none"/>
          </c:marker>
          <c:cat>
            <c:numRef>
              <c:f>'Fig 53 data'!$A$8:$A$21</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 53 data'!$C$8:$C$21</c:f>
              <c:numCache>
                <c:formatCode>General</c:formatCode>
                <c:ptCount val="14"/>
                <c:pt idx="6">
                  <c:v>26.781002638522434</c:v>
                </c:pt>
                <c:pt idx="7">
                  <c:v>32.795698924731177</c:v>
                </c:pt>
                <c:pt idx="8">
                  <c:v>31.948051948051948</c:v>
                </c:pt>
                <c:pt idx="9">
                  <c:v>21.83770883054892</c:v>
                </c:pt>
                <c:pt idx="10">
                  <c:v>22.964763061968419</c:v>
                </c:pt>
                <c:pt idx="11">
                  <c:v>17.217787913340942</c:v>
                </c:pt>
                <c:pt idx="12">
                  <c:v>13.422818791946312</c:v>
                </c:pt>
                <c:pt idx="13">
                  <c:v>17.806603773584897</c:v>
                </c:pt>
              </c:numCache>
            </c:numRef>
          </c:val>
          <c:smooth val="0"/>
          <c:extLst>
            <c:ext xmlns:c16="http://schemas.microsoft.com/office/drawing/2014/chart" uri="{C3380CC4-5D6E-409C-BE32-E72D297353CC}">
              <c16:uniqueId val="{00000002-3E6F-4109-8642-69D348FCC3BA}"/>
            </c:ext>
          </c:extLst>
        </c:ser>
        <c:ser>
          <c:idx val="1"/>
          <c:order val="2"/>
          <c:tx>
            <c:strRef>
              <c:f>'Fig 53 data'!$D$7</c:f>
              <c:strCache>
                <c:ptCount val="1"/>
                <c:pt idx="0">
                  <c:v>Level 1-3 tertiary qualifications</c:v>
                </c:pt>
              </c:strCache>
            </c:strRef>
          </c:tx>
          <c:spPr>
            <a:ln w="38100" cap="rnd">
              <a:solidFill>
                <a:schemeClr val="accent2"/>
              </a:solidFill>
              <a:round/>
            </a:ln>
            <a:effectLst/>
          </c:spPr>
          <c:marker>
            <c:symbol val="none"/>
          </c:marker>
          <c:cat>
            <c:numRef>
              <c:f>'Fig 53 data'!$A$8:$A$21</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 53 data'!$D$8:$D$21</c:f>
              <c:numCache>
                <c:formatCode>General</c:formatCode>
                <c:ptCount val="14"/>
                <c:pt idx="6">
                  <c:v>-11.213720316622688</c:v>
                </c:pt>
                <c:pt idx="7">
                  <c:v>-9.9462365591397877</c:v>
                </c:pt>
                <c:pt idx="8">
                  <c:v>-9.740259740259738</c:v>
                </c:pt>
                <c:pt idx="9">
                  <c:v>-13.007159904534603</c:v>
                </c:pt>
                <c:pt idx="10">
                  <c:v>-11.178614823815314</c:v>
                </c:pt>
                <c:pt idx="11">
                  <c:v>-14.253135689851771</c:v>
                </c:pt>
                <c:pt idx="12">
                  <c:v>-15.771812080536918</c:v>
                </c:pt>
                <c:pt idx="13">
                  <c:v>-12.735849056603776</c:v>
                </c:pt>
              </c:numCache>
            </c:numRef>
          </c:val>
          <c:smooth val="0"/>
          <c:extLst>
            <c:ext xmlns:c16="http://schemas.microsoft.com/office/drawing/2014/chart" uri="{C3380CC4-5D6E-409C-BE32-E72D297353CC}">
              <c16:uniqueId val="{00000001-3E6F-4109-8642-69D348FCC3BA}"/>
            </c:ext>
          </c:extLst>
        </c:ser>
        <c:ser>
          <c:idx val="0"/>
          <c:order val="3"/>
          <c:tx>
            <c:strRef>
              <c:f>'Fig 53 data'!$E$7</c:f>
              <c:strCache>
                <c:ptCount val="1"/>
                <c:pt idx="0">
                  <c:v>No qualifications</c:v>
                </c:pt>
              </c:strCache>
            </c:strRef>
          </c:tx>
          <c:spPr>
            <a:ln w="38100" cap="rnd">
              <a:solidFill>
                <a:schemeClr val="accent1"/>
              </a:solidFill>
              <a:round/>
            </a:ln>
            <a:effectLst/>
          </c:spPr>
          <c:marker>
            <c:symbol val="none"/>
          </c:marker>
          <c:cat>
            <c:numRef>
              <c:f>'Fig 53 data'!$A$8:$A$21</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 53 data'!$E$8:$E$21</c:f>
              <c:numCache>
                <c:formatCode>General</c:formatCode>
                <c:ptCount val="14"/>
                <c:pt idx="0">
                  <c:v>-20.154043645699616</c:v>
                </c:pt>
                <c:pt idx="1">
                  <c:v>-14.535666218034994</c:v>
                </c:pt>
                <c:pt idx="2">
                  <c:v>-28.519855595667863</c:v>
                </c:pt>
                <c:pt idx="3">
                  <c:v>-25.510204081632647</c:v>
                </c:pt>
                <c:pt idx="4">
                  <c:v>-27.712418300653596</c:v>
                </c:pt>
                <c:pt idx="5">
                  <c:v>-21.302578018995931</c:v>
                </c:pt>
                <c:pt idx="6">
                  <c:v>-19.393139841688654</c:v>
                </c:pt>
                <c:pt idx="7">
                  <c:v>-17.741935483870964</c:v>
                </c:pt>
                <c:pt idx="8">
                  <c:v>-18.051948051948052</c:v>
                </c:pt>
                <c:pt idx="9">
                  <c:v>-21.957040572792362</c:v>
                </c:pt>
                <c:pt idx="10">
                  <c:v>-21.871202916160392</c:v>
                </c:pt>
                <c:pt idx="11">
                  <c:v>-23.603192702394526</c:v>
                </c:pt>
                <c:pt idx="12">
                  <c:v>-19.910514541387027</c:v>
                </c:pt>
                <c:pt idx="13">
                  <c:v>-19.575471698113212</c:v>
                </c:pt>
              </c:numCache>
            </c:numRef>
          </c:val>
          <c:smooth val="0"/>
          <c:extLst>
            <c:ext xmlns:c16="http://schemas.microsoft.com/office/drawing/2014/chart" uri="{C3380CC4-5D6E-409C-BE32-E72D297353CC}">
              <c16:uniqueId val="{00000000-3E6F-4109-8642-69D348FCC3BA}"/>
            </c:ext>
          </c:extLst>
        </c:ser>
        <c:ser>
          <c:idx val="4"/>
          <c:order val="4"/>
          <c:tx>
            <c:strRef>
              <c:f>'Fig 53 data'!$F$7</c:f>
              <c:strCache>
                <c:ptCount val="1"/>
                <c:pt idx="0">
                  <c:v>Level 1-6 qualifications</c:v>
                </c:pt>
              </c:strCache>
            </c:strRef>
          </c:tx>
          <c:spPr>
            <a:ln w="28575" cap="rnd">
              <a:solidFill>
                <a:schemeClr val="accent5"/>
              </a:solidFill>
              <a:round/>
            </a:ln>
            <a:effectLst/>
          </c:spPr>
          <c:marker>
            <c:symbol val="none"/>
          </c:marker>
          <c:cat>
            <c:numRef>
              <c:f>'Fig 53 data'!$A$8:$A$21</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 53 data'!$F$8:$F$21</c:f>
              <c:numCache>
                <c:formatCode>0</c:formatCode>
                <c:ptCount val="14"/>
                <c:pt idx="0">
                  <c:v>16.302952503209234</c:v>
                </c:pt>
                <c:pt idx="1">
                  <c:v>18.707940780619104</c:v>
                </c:pt>
                <c:pt idx="2">
                  <c:v>2.8880866425992746</c:v>
                </c:pt>
                <c:pt idx="3">
                  <c:v>8.8010204081632626</c:v>
                </c:pt>
                <c:pt idx="4">
                  <c:v>5.7516339869281063</c:v>
                </c:pt>
                <c:pt idx="5">
                  <c:v>11.668928086838527</c:v>
                </c:pt>
              </c:numCache>
            </c:numRef>
          </c:val>
          <c:smooth val="0"/>
          <c:extLst>
            <c:ext xmlns:c16="http://schemas.microsoft.com/office/drawing/2014/chart" uri="{C3380CC4-5D6E-409C-BE32-E72D297353CC}">
              <c16:uniqueId val="{00000001-F809-4750-8860-D8775CBF90C8}"/>
            </c:ext>
          </c:extLst>
        </c:ser>
        <c:dLbls>
          <c:showLegendKey val="0"/>
          <c:showVal val="0"/>
          <c:showCatName val="0"/>
          <c:showSerName val="0"/>
          <c:showPercent val="0"/>
          <c:showBubbleSize val="0"/>
        </c:dLbls>
        <c:smooth val="0"/>
        <c:axId val="1184892392"/>
        <c:axId val="1184897312"/>
      </c:lineChart>
      <c:catAx>
        <c:axId val="1184892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i="0" u="none" strike="noStrike" kern="1200" baseline="0">
                    <a:solidFill>
                      <a:schemeClr val="tx1"/>
                    </a:solidFill>
                    <a:latin typeface="Arial" panose="020B0604020202020204" pitchFamily="34" charset="0"/>
                    <a:ea typeface="+mn-ea"/>
                    <a:cs typeface="Arial" panose="020B0604020202020204" pitchFamily="34" charset="0"/>
                  </a:rPr>
                  <a:t>Year</a:t>
                </a:r>
              </a:p>
            </c:rich>
          </c:tx>
          <c:layout>
            <c:manualLayout>
              <c:xMode val="edge"/>
              <c:yMode val="edge"/>
              <c:x val="0.47747433228723785"/>
              <c:y val="0.818379060983822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4897312"/>
        <c:crosses val="autoZero"/>
        <c:auto val="1"/>
        <c:lblAlgn val="ctr"/>
        <c:lblOffset val="100"/>
        <c:noMultiLvlLbl val="0"/>
      </c:catAx>
      <c:valAx>
        <c:axId val="1184897312"/>
        <c:scaling>
          <c:orientation val="minMax"/>
        </c:scaling>
        <c:delete val="0"/>
        <c:axPos val="l"/>
        <c:majorGridlines>
          <c:spPr>
            <a:ln w="9525" cap="flat" cmpd="sng" algn="ctr">
              <a:solidFill>
                <a:srgbClr val="7F7F7F"/>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4892392"/>
        <c:crosses val="autoZero"/>
        <c:crossBetween val="midCat"/>
      </c:valAx>
      <c:spPr>
        <a:noFill/>
        <a:ln>
          <a:noFill/>
        </a:ln>
        <a:effectLst/>
      </c:spPr>
    </c:plotArea>
    <c:legend>
      <c:legendPos val="b"/>
      <c:layout>
        <c:manualLayout>
          <c:xMode val="edge"/>
          <c:yMode val="edge"/>
          <c:x val="5.0000026919711962E-2"/>
          <c:y val="0.87043032867581582"/>
          <c:w val="0.91875310059168158"/>
          <c:h val="0.1169911309385334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1768229055839767"/>
          <c:w val="0.92744009929243898"/>
          <c:h val="0.54253289417603467"/>
        </c:manualLayout>
      </c:layout>
      <c:barChart>
        <c:barDir val="col"/>
        <c:grouping val="clustered"/>
        <c:varyColors val="0"/>
        <c:ser>
          <c:idx val="0"/>
          <c:order val="0"/>
          <c:tx>
            <c:strRef>
              <c:f>'Fig 54 data'!$A$6</c:f>
              <c:strCache>
                <c:ptCount val="1"/>
                <c:pt idx="0">
                  <c:v>1991</c:v>
                </c:pt>
              </c:strCache>
            </c:strRef>
          </c:tx>
          <c:spPr>
            <a:solidFill>
              <a:srgbClr val="0083AC"/>
            </a:solidFill>
            <a:ln>
              <a:noFill/>
            </a:ln>
            <a:effectLst/>
          </c:spPr>
          <c:invertIfNegative val="0"/>
          <c:cat>
            <c:strRef>
              <c:f>'Fig 54 data'!$B$5:$F$5</c:f>
              <c:strCache>
                <c:ptCount val="5"/>
                <c:pt idx="0">
                  <c:v>None</c:v>
                </c:pt>
                <c:pt idx="1">
                  <c:v>School qualification</c:v>
                </c:pt>
                <c:pt idx="2">
                  <c:v>Tertiary certificate or diploma</c:v>
                </c:pt>
                <c:pt idx="3">
                  <c:v>Bachelor's degree</c:v>
                </c:pt>
                <c:pt idx="4">
                  <c:v>Postgraduate</c:v>
                </c:pt>
              </c:strCache>
            </c:strRef>
          </c:cat>
          <c:val>
            <c:numRef>
              <c:f>'Fig 54 data'!$B$6:$F$6</c:f>
              <c:numCache>
                <c:formatCode>#,##0</c:formatCode>
                <c:ptCount val="5"/>
                <c:pt idx="0">
                  <c:v>578.1</c:v>
                </c:pt>
                <c:pt idx="1">
                  <c:v>354.5</c:v>
                </c:pt>
                <c:pt idx="2">
                  <c:v>637.20000000000005</c:v>
                </c:pt>
                <c:pt idx="3">
                  <c:v>101.5</c:v>
                </c:pt>
                <c:pt idx="4">
                  <c:v>37.799999999999997</c:v>
                </c:pt>
              </c:numCache>
            </c:numRef>
          </c:val>
          <c:extLst>
            <c:ext xmlns:c16="http://schemas.microsoft.com/office/drawing/2014/chart" uri="{C3380CC4-5D6E-409C-BE32-E72D297353CC}">
              <c16:uniqueId val="{00000000-6B4D-47D4-AF8E-F0DF406391AE}"/>
            </c:ext>
          </c:extLst>
        </c:ser>
        <c:ser>
          <c:idx val="1"/>
          <c:order val="1"/>
          <c:tx>
            <c:strRef>
              <c:f>'Fig 54 data'!$A$7</c:f>
              <c:strCache>
                <c:ptCount val="1"/>
                <c:pt idx="0">
                  <c:v>2000</c:v>
                </c:pt>
              </c:strCache>
            </c:strRef>
          </c:tx>
          <c:spPr>
            <a:solidFill>
              <a:srgbClr val="67A854"/>
            </a:solidFill>
            <a:ln>
              <a:noFill/>
            </a:ln>
            <a:effectLst/>
          </c:spPr>
          <c:invertIfNegative val="0"/>
          <c:cat>
            <c:strRef>
              <c:f>'Fig 54 data'!$B$5:$F$5</c:f>
              <c:strCache>
                <c:ptCount val="5"/>
                <c:pt idx="0">
                  <c:v>None</c:v>
                </c:pt>
                <c:pt idx="1">
                  <c:v>School qualification</c:v>
                </c:pt>
                <c:pt idx="2">
                  <c:v>Tertiary certificate or diploma</c:v>
                </c:pt>
                <c:pt idx="3">
                  <c:v>Bachelor's degree</c:v>
                </c:pt>
                <c:pt idx="4">
                  <c:v>Postgraduate</c:v>
                </c:pt>
              </c:strCache>
            </c:strRef>
          </c:cat>
          <c:val>
            <c:numRef>
              <c:f>'Fig 54 data'!$B$7:$F$7</c:f>
              <c:numCache>
                <c:formatCode>#,##0</c:formatCode>
                <c:ptCount val="5"/>
                <c:pt idx="0">
                  <c:v>487</c:v>
                </c:pt>
                <c:pt idx="1">
                  <c:v>439.9</c:v>
                </c:pt>
                <c:pt idx="2">
                  <c:v>809.9</c:v>
                </c:pt>
                <c:pt idx="3">
                  <c:v>182</c:v>
                </c:pt>
                <c:pt idx="4">
                  <c:v>68.8</c:v>
                </c:pt>
              </c:numCache>
            </c:numRef>
          </c:val>
          <c:extLst>
            <c:ext xmlns:c16="http://schemas.microsoft.com/office/drawing/2014/chart" uri="{C3380CC4-5D6E-409C-BE32-E72D297353CC}">
              <c16:uniqueId val="{00000001-6B4D-47D4-AF8E-F0DF406391AE}"/>
            </c:ext>
          </c:extLst>
        </c:ser>
        <c:ser>
          <c:idx val="2"/>
          <c:order val="2"/>
          <c:tx>
            <c:strRef>
              <c:f>'Fig 54 data'!$A$8</c:f>
              <c:strCache>
                <c:ptCount val="1"/>
                <c:pt idx="0">
                  <c:v>2010</c:v>
                </c:pt>
              </c:strCache>
            </c:strRef>
          </c:tx>
          <c:spPr>
            <a:solidFill>
              <a:srgbClr val="3E403A"/>
            </a:solidFill>
            <a:ln>
              <a:noFill/>
            </a:ln>
            <a:effectLst/>
          </c:spPr>
          <c:invertIfNegative val="0"/>
          <c:cat>
            <c:strRef>
              <c:f>'Fig 54 data'!$B$5:$F$5</c:f>
              <c:strCache>
                <c:ptCount val="5"/>
                <c:pt idx="0">
                  <c:v>None</c:v>
                </c:pt>
                <c:pt idx="1">
                  <c:v>School qualification</c:v>
                </c:pt>
                <c:pt idx="2">
                  <c:v>Tertiary certificate or diploma</c:v>
                </c:pt>
                <c:pt idx="3">
                  <c:v>Bachelor's degree</c:v>
                </c:pt>
                <c:pt idx="4">
                  <c:v>Postgraduate</c:v>
                </c:pt>
              </c:strCache>
            </c:strRef>
          </c:cat>
          <c:val>
            <c:numRef>
              <c:f>'Fig 54 data'!$B$8:$F$8</c:f>
              <c:numCache>
                <c:formatCode>#,##0</c:formatCode>
                <c:ptCount val="5"/>
                <c:pt idx="0">
                  <c:v>464.1</c:v>
                </c:pt>
                <c:pt idx="1">
                  <c:v>418.6</c:v>
                </c:pt>
                <c:pt idx="2">
                  <c:v>849.6</c:v>
                </c:pt>
                <c:pt idx="3">
                  <c:v>353.3</c:v>
                </c:pt>
                <c:pt idx="4">
                  <c:v>163.6</c:v>
                </c:pt>
              </c:numCache>
            </c:numRef>
          </c:val>
          <c:extLst>
            <c:ext xmlns:c16="http://schemas.microsoft.com/office/drawing/2014/chart" uri="{C3380CC4-5D6E-409C-BE32-E72D297353CC}">
              <c16:uniqueId val="{00000006-6B4D-47D4-AF8E-F0DF406391AE}"/>
            </c:ext>
          </c:extLst>
        </c:ser>
        <c:ser>
          <c:idx val="3"/>
          <c:order val="3"/>
          <c:tx>
            <c:strRef>
              <c:f>'Fig 54 data'!$A$9</c:f>
              <c:strCache>
                <c:ptCount val="1"/>
                <c:pt idx="0">
                  <c:v>2020</c:v>
                </c:pt>
              </c:strCache>
            </c:strRef>
          </c:tx>
          <c:spPr>
            <a:solidFill>
              <a:srgbClr val="A9A7A5"/>
            </a:solidFill>
            <a:ln>
              <a:noFill/>
            </a:ln>
            <a:effectLst/>
          </c:spPr>
          <c:invertIfNegative val="0"/>
          <c:cat>
            <c:strRef>
              <c:f>'Fig 54 data'!$B$5:$F$5</c:f>
              <c:strCache>
                <c:ptCount val="5"/>
                <c:pt idx="0">
                  <c:v>None</c:v>
                </c:pt>
                <c:pt idx="1">
                  <c:v>School qualification</c:v>
                </c:pt>
                <c:pt idx="2">
                  <c:v>Tertiary certificate or diploma</c:v>
                </c:pt>
                <c:pt idx="3">
                  <c:v>Bachelor's degree</c:v>
                </c:pt>
                <c:pt idx="4">
                  <c:v>Postgraduate</c:v>
                </c:pt>
              </c:strCache>
            </c:strRef>
          </c:cat>
          <c:val>
            <c:numRef>
              <c:f>'Fig 54 data'!$B$9:$F$9</c:f>
              <c:numCache>
                <c:formatCode>#,##0</c:formatCode>
                <c:ptCount val="5"/>
                <c:pt idx="0">
                  <c:v>344.6</c:v>
                </c:pt>
                <c:pt idx="1">
                  <c:v>570.29999999999995</c:v>
                </c:pt>
                <c:pt idx="2">
                  <c:v>755.3</c:v>
                </c:pt>
                <c:pt idx="3">
                  <c:v>760.1</c:v>
                </c:pt>
                <c:pt idx="4">
                  <c:v>179</c:v>
                </c:pt>
              </c:numCache>
            </c:numRef>
          </c:val>
          <c:extLst>
            <c:ext xmlns:c16="http://schemas.microsoft.com/office/drawing/2014/chart" uri="{C3380CC4-5D6E-409C-BE32-E72D297353CC}">
              <c16:uniqueId val="{00000007-6B4D-47D4-AF8E-F0DF406391AE}"/>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Highest Qualification</a:t>
                </a:r>
              </a:p>
            </c:rich>
          </c:tx>
          <c:layout>
            <c:manualLayout>
              <c:xMode val="edge"/>
              <c:yMode val="edge"/>
              <c:x val="0.42338770899489886"/>
              <c:y val="0.85334278120707341"/>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0"/>
        </c:scaling>
        <c:delete val="0"/>
        <c:axPos val="l"/>
        <c:majorGridlines>
          <c:spPr>
            <a:ln w="9525" cap="flat" cmpd="sng" algn="ctr">
              <a:solidFill>
                <a:srgbClr val="7F7F7F"/>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3871971379629569"/>
          <c:w val="0.92744009929243898"/>
          <c:h val="0.70641857887625581"/>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Pt>
            <c:idx val="6"/>
            <c:marker>
              <c:symbol val="circle"/>
              <c:size val="5"/>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1-9E05-45BF-82C6-8ACA835A9E2C}"/>
              </c:ext>
            </c:extLst>
          </c:dPt>
          <c:dPt>
            <c:idx val="10"/>
            <c:marker>
              <c:symbol val="circle"/>
              <c:size val="5"/>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3-9E05-45BF-82C6-8ACA835A9E2C}"/>
              </c:ext>
            </c:extLst>
          </c:dPt>
          <c:xVal>
            <c:numRef>
              <c:f>'Fig 55 data'!$A$6:$A$55</c:f>
              <c:numCache>
                <c:formatCode>General</c:formatCode>
                <c:ptCount val="50"/>
                <c:pt idx="0">
                  <c:v>1</c:v>
                </c:pt>
                <c:pt idx="1">
                  <c:v>3</c:v>
                </c:pt>
                <c:pt idx="2">
                  <c:v>5</c:v>
                </c:pt>
                <c:pt idx="3">
                  <c:v>7</c:v>
                </c:pt>
                <c:pt idx="4">
                  <c:v>9</c:v>
                </c:pt>
                <c:pt idx="5">
                  <c:v>11</c:v>
                </c:pt>
                <c:pt idx="6">
                  <c:v>13</c:v>
                </c:pt>
                <c:pt idx="7">
                  <c:v>15</c:v>
                </c:pt>
                <c:pt idx="8">
                  <c:v>17</c:v>
                </c:pt>
                <c:pt idx="9">
                  <c:v>19</c:v>
                </c:pt>
                <c:pt idx="10">
                  <c:v>21</c:v>
                </c:pt>
                <c:pt idx="11">
                  <c:v>23</c:v>
                </c:pt>
                <c:pt idx="12">
                  <c:v>25</c:v>
                </c:pt>
                <c:pt idx="13">
                  <c:v>27</c:v>
                </c:pt>
                <c:pt idx="14">
                  <c:v>29</c:v>
                </c:pt>
                <c:pt idx="15">
                  <c:v>31</c:v>
                </c:pt>
                <c:pt idx="16">
                  <c:v>33</c:v>
                </c:pt>
                <c:pt idx="17">
                  <c:v>35</c:v>
                </c:pt>
                <c:pt idx="18">
                  <c:v>37</c:v>
                </c:pt>
                <c:pt idx="19">
                  <c:v>39</c:v>
                </c:pt>
                <c:pt idx="20">
                  <c:v>41</c:v>
                </c:pt>
                <c:pt idx="21">
                  <c:v>43</c:v>
                </c:pt>
                <c:pt idx="22">
                  <c:v>45</c:v>
                </c:pt>
                <c:pt idx="23">
                  <c:v>47</c:v>
                </c:pt>
                <c:pt idx="24">
                  <c:v>49</c:v>
                </c:pt>
                <c:pt idx="25">
                  <c:v>51</c:v>
                </c:pt>
                <c:pt idx="26">
                  <c:v>53</c:v>
                </c:pt>
                <c:pt idx="27">
                  <c:v>55</c:v>
                </c:pt>
                <c:pt idx="28">
                  <c:v>57</c:v>
                </c:pt>
                <c:pt idx="29">
                  <c:v>59</c:v>
                </c:pt>
                <c:pt idx="30">
                  <c:v>61</c:v>
                </c:pt>
                <c:pt idx="31">
                  <c:v>63</c:v>
                </c:pt>
                <c:pt idx="32">
                  <c:v>65</c:v>
                </c:pt>
                <c:pt idx="33">
                  <c:v>67</c:v>
                </c:pt>
                <c:pt idx="34">
                  <c:v>69</c:v>
                </c:pt>
                <c:pt idx="35">
                  <c:v>71</c:v>
                </c:pt>
                <c:pt idx="36">
                  <c:v>73</c:v>
                </c:pt>
                <c:pt idx="37">
                  <c:v>75</c:v>
                </c:pt>
                <c:pt idx="38">
                  <c:v>77</c:v>
                </c:pt>
                <c:pt idx="39">
                  <c:v>79</c:v>
                </c:pt>
                <c:pt idx="40">
                  <c:v>81</c:v>
                </c:pt>
                <c:pt idx="41">
                  <c:v>83</c:v>
                </c:pt>
                <c:pt idx="42">
                  <c:v>85</c:v>
                </c:pt>
                <c:pt idx="43">
                  <c:v>87</c:v>
                </c:pt>
                <c:pt idx="44">
                  <c:v>89</c:v>
                </c:pt>
                <c:pt idx="45">
                  <c:v>91</c:v>
                </c:pt>
                <c:pt idx="46">
                  <c:v>93</c:v>
                </c:pt>
                <c:pt idx="47">
                  <c:v>95</c:v>
                </c:pt>
                <c:pt idx="48">
                  <c:v>97</c:v>
                </c:pt>
                <c:pt idx="49">
                  <c:v>99</c:v>
                </c:pt>
              </c:numCache>
            </c:numRef>
          </c:xVal>
          <c:yVal>
            <c:numRef>
              <c:f>'Fig 55 data'!$B$6:$B$55</c:f>
              <c:numCache>
                <c:formatCode>General</c:formatCode>
                <c:ptCount val="50"/>
                <c:pt idx="0">
                  <c:v>17.063492063492063</c:v>
                </c:pt>
                <c:pt idx="1">
                  <c:v>12.029081295439523</c:v>
                </c:pt>
                <c:pt idx="2">
                  <c:v>9.3192333113020478</c:v>
                </c:pt>
                <c:pt idx="3">
                  <c:v>8.5289256198347108</c:v>
                </c:pt>
                <c:pt idx="4">
                  <c:v>10.57152296002643</c:v>
                </c:pt>
                <c:pt idx="5">
                  <c:v>11.727783283779319</c:v>
                </c:pt>
                <c:pt idx="6">
                  <c:v>11.698612029081296</c:v>
                </c:pt>
                <c:pt idx="7">
                  <c:v>12.718863561281799</c:v>
                </c:pt>
                <c:pt idx="8">
                  <c:v>12.157251404030394</c:v>
                </c:pt>
                <c:pt idx="9">
                  <c:v>12.260409781890285</c:v>
                </c:pt>
                <c:pt idx="10">
                  <c:v>12.029081295439523</c:v>
                </c:pt>
                <c:pt idx="11">
                  <c:v>12.921348314606742</c:v>
                </c:pt>
                <c:pt idx="12">
                  <c:v>14.144084600132187</c:v>
                </c:pt>
                <c:pt idx="13">
                  <c:v>13.912756113681427</c:v>
                </c:pt>
                <c:pt idx="14">
                  <c:v>15.361744301288404</c:v>
                </c:pt>
                <c:pt idx="15">
                  <c:v>14.738929279576999</c:v>
                </c:pt>
                <c:pt idx="16" formatCode="0.0">
                  <c:v>14.734060125536836</c:v>
                </c:pt>
                <c:pt idx="17" formatCode="0.0">
                  <c:v>15.758176412289396</c:v>
                </c:pt>
                <c:pt idx="18" formatCode="0.0">
                  <c:v>16.286752560290719</c:v>
                </c:pt>
                <c:pt idx="19" formatCode="0.0">
                  <c:v>16.787838730998018</c:v>
                </c:pt>
                <c:pt idx="20" formatCode="0.0">
                  <c:v>16.754791804362192</c:v>
                </c:pt>
                <c:pt idx="21" formatCode="0.0">
                  <c:v>16.589557171183081</c:v>
                </c:pt>
                <c:pt idx="22" formatCode="0.0">
                  <c:v>18.070697059795176</c:v>
                </c:pt>
                <c:pt idx="23" formatCode="0.0">
                  <c:v>17.977528089887642</c:v>
                </c:pt>
                <c:pt idx="24" formatCode="0.0">
                  <c:v>19.596827495042962</c:v>
                </c:pt>
                <c:pt idx="25" formatCode="0.0">
                  <c:v>20.158625247851951</c:v>
                </c:pt>
                <c:pt idx="26" formatCode="0.0">
                  <c:v>19.365499008592202</c:v>
                </c:pt>
                <c:pt idx="27" formatCode="0.0">
                  <c:v>19.887677568549719</c:v>
                </c:pt>
                <c:pt idx="28" formatCode="0.0">
                  <c:v>20.555188367481826</c:v>
                </c:pt>
                <c:pt idx="29" formatCode="0.0">
                  <c:v>19.7951090548579</c:v>
                </c:pt>
                <c:pt idx="30" formatCode="0.0">
                  <c:v>21.645736946463977</c:v>
                </c:pt>
                <c:pt idx="31">
                  <c:v>22.035018169805088</c:v>
                </c:pt>
                <c:pt idx="32">
                  <c:v>22.273628552544615</c:v>
                </c:pt>
                <c:pt idx="33">
                  <c:v>23.595505617977526</c:v>
                </c:pt>
                <c:pt idx="34">
                  <c:v>24.925619834710744</c:v>
                </c:pt>
                <c:pt idx="35">
                  <c:v>24.909150974562273</c:v>
                </c:pt>
                <c:pt idx="36">
                  <c:v>27.329808327825511</c:v>
                </c:pt>
                <c:pt idx="37">
                  <c:v>27.750247770069375</c:v>
                </c:pt>
                <c:pt idx="38">
                  <c:v>28.883013879709186</c:v>
                </c:pt>
                <c:pt idx="39">
                  <c:v>30.337078651685395</c:v>
                </c:pt>
                <c:pt idx="40">
                  <c:v>31.89028420356907</c:v>
                </c:pt>
                <c:pt idx="41">
                  <c:v>33.729765444334326</c:v>
                </c:pt>
                <c:pt idx="42">
                  <c:v>36.748182419035032</c:v>
                </c:pt>
                <c:pt idx="43">
                  <c:v>39.028420356906807</c:v>
                </c:pt>
                <c:pt idx="44">
                  <c:v>40.865543442352163</c:v>
                </c:pt>
                <c:pt idx="45">
                  <c:v>44.433432441361084</c:v>
                </c:pt>
                <c:pt idx="46">
                  <c:v>47.669421487603309</c:v>
                </c:pt>
                <c:pt idx="47">
                  <c:v>50.727032385988103</c:v>
                </c:pt>
                <c:pt idx="48">
                  <c:v>54.163912756113689</c:v>
                </c:pt>
                <c:pt idx="49">
                  <c:v>60.330578512396691</c:v>
                </c:pt>
              </c:numCache>
            </c:numRef>
          </c:yVal>
          <c:smooth val="0"/>
          <c:extLst>
            <c:ext xmlns:c16="http://schemas.microsoft.com/office/drawing/2014/chart" uri="{C3380CC4-5D6E-409C-BE32-E72D297353CC}">
              <c16:uniqueId val="{00000005-9E05-45BF-82C6-8ACA835A9E2C}"/>
            </c:ext>
          </c:extLst>
        </c:ser>
        <c:dLbls>
          <c:showLegendKey val="0"/>
          <c:showVal val="0"/>
          <c:showCatName val="0"/>
          <c:showSerName val="0"/>
          <c:showPercent val="0"/>
          <c:showBubbleSize val="0"/>
        </c:dLbls>
        <c:axId val="724604320"/>
        <c:axId val="724603664"/>
      </c:scatterChart>
      <c:valAx>
        <c:axId val="724604320"/>
        <c:scaling>
          <c:orientation val="minMax"/>
          <c:max val="100"/>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crossBetween val="midCat"/>
        <c:majorUnit val="20"/>
      </c:valAx>
      <c:valAx>
        <c:axId val="724603664"/>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mn-ea"/>
                <a:cs typeface="Arial" panose="020B0604020202020204" pitchFamily="34" charset="0"/>
              </a:defRPr>
            </a:pPr>
            <a:r>
              <a:rPr lang="en-NZ" sz="1800" b="1">
                <a:solidFill>
                  <a:schemeClr val="tx1"/>
                </a:solidFill>
                <a:latin typeface="Arial" panose="020B0604020202020204" pitchFamily="34" charset="0"/>
                <a:cs typeface="Arial" panose="020B0604020202020204" pitchFamily="34" charset="0"/>
              </a:rPr>
              <a:t>Public expenditure per full-time equalivalent student ($2022)</a:t>
            </a:r>
          </a:p>
        </c:rich>
      </c:tx>
      <c:layout>
        <c:manualLayout>
          <c:xMode val="edge"/>
          <c:yMode val="edge"/>
          <c:x val="1.6847863247863238E-2"/>
          <c:y val="1.2578616352201259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 56 data'!$B$7</c:f>
              <c:strCache>
                <c:ptCount val="1"/>
                <c:pt idx="0">
                  <c:v>Public ECE</c:v>
                </c:pt>
              </c:strCache>
            </c:strRef>
          </c:tx>
          <c:spPr>
            <a:ln w="38100" cap="rnd">
              <a:solidFill>
                <a:schemeClr val="accent1"/>
              </a:solidFill>
              <a:round/>
            </a:ln>
            <a:effectLst/>
          </c:spPr>
          <c:marker>
            <c:symbol val="none"/>
          </c:marker>
          <c:cat>
            <c:numRef>
              <c:f>'Fig 56 data'!$A$8:$A$28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56 data'!$B$8:$B$28</c:f>
              <c:numCache>
                <c:formatCode>0</c:formatCode>
                <c:ptCount val="21"/>
                <c:pt idx="0">
                  <c:v>6958.9189230123138</c:v>
                </c:pt>
                <c:pt idx="1">
                  <c:v>7147.3712665815556</c:v>
                </c:pt>
                <c:pt idx="2">
                  <c:v>7058.2698279111173</c:v>
                </c:pt>
                <c:pt idx="3">
                  <c:v>7078.6083442837944</c:v>
                </c:pt>
                <c:pt idx="4">
                  <c:v>7142.1917369448201</c:v>
                </c:pt>
                <c:pt idx="5">
                  <c:v>7972.6581066368626</c:v>
                </c:pt>
                <c:pt idx="6">
                  <c:v>8966.5235792480726</c:v>
                </c:pt>
                <c:pt idx="7">
                  <c:v>10246.808507644921</c:v>
                </c:pt>
                <c:pt idx="8">
                  <c:v>11488.848750066816</c:v>
                </c:pt>
                <c:pt idx="9">
                  <c:v>12462.776655059584</c:v>
                </c:pt>
                <c:pt idx="10">
                  <c:v>12694.740909374055</c:v>
                </c:pt>
                <c:pt idx="11">
                  <c:v>12737.173762198723</c:v>
                </c:pt>
                <c:pt idx="12">
                  <c:v>12610.321278816198</c:v>
                </c:pt>
                <c:pt idx="13">
                  <c:v>12676.444904009022</c:v>
                </c:pt>
                <c:pt idx="14">
                  <c:v>14488.96997286053</c:v>
                </c:pt>
                <c:pt idx="15">
                  <c:v>16206.683889470927</c:v>
                </c:pt>
                <c:pt idx="16">
                  <c:v>15339.539719980836</c:v>
                </c:pt>
                <c:pt idx="17">
                  <c:v>15272.916791991665</c:v>
                </c:pt>
                <c:pt idx="18">
                  <c:v>15028.189263185333</c:v>
                </c:pt>
                <c:pt idx="19">
                  <c:v>15400.665445841189</c:v>
                </c:pt>
                <c:pt idx="20">
                  <c:v>16692.499639530753</c:v>
                </c:pt>
              </c:numCache>
            </c:numRef>
          </c:val>
          <c:smooth val="0"/>
          <c:extLst>
            <c:ext xmlns:c16="http://schemas.microsoft.com/office/drawing/2014/chart" uri="{C3380CC4-5D6E-409C-BE32-E72D297353CC}">
              <c16:uniqueId val="{00000000-B837-4D72-9D0B-D01B7908B5EE}"/>
            </c:ext>
          </c:extLst>
        </c:ser>
        <c:ser>
          <c:idx val="1"/>
          <c:order val="1"/>
          <c:tx>
            <c:strRef>
              <c:f>'Fig 56 data'!$C$7</c:f>
              <c:strCache>
                <c:ptCount val="1"/>
                <c:pt idx="0">
                  <c:v>Public schooling</c:v>
                </c:pt>
              </c:strCache>
            </c:strRef>
          </c:tx>
          <c:spPr>
            <a:ln w="38100" cap="rnd">
              <a:solidFill>
                <a:schemeClr val="accent2"/>
              </a:solidFill>
              <a:round/>
            </a:ln>
            <a:effectLst/>
          </c:spPr>
          <c:marker>
            <c:symbol val="none"/>
          </c:marker>
          <c:cat>
            <c:numRef>
              <c:f>'Fig 56 data'!$A$8:$A$28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56 data'!$C$8:$C$28</c:f>
              <c:numCache>
                <c:formatCode>0</c:formatCode>
                <c:ptCount val="21"/>
                <c:pt idx="0">
                  <c:v>8018.9262610420419</c:v>
                </c:pt>
                <c:pt idx="1">
                  <c:v>8137.9519876469913</c:v>
                </c:pt>
                <c:pt idx="2">
                  <c:v>8339.2984485208835</c:v>
                </c:pt>
                <c:pt idx="3">
                  <c:v>8804.8660992272071</c:v>
                </c:pt>
                <c:pt idx="4">
                  <c:v>9133.6088920272523</c:v>
                </c:pt>
                <c:pt idx="5">
                  <c:v>9160.4256460440829</c:v>
                </c:pt>
                <c:pt idx="6">
                  <c:v>9295.6304880881617</c:v>
                </c:pt>
                <c:pt idx="7">
                  <c:v>9655.0403765483788</c:v>
                </c:pt>
                <c:pt idx="8">
                  <c:v>10036.750765617437</c:v>
                </c:pt>
                <c:pt idx="9">
                  <c:v>10224.67435342536</c:v>
                </c:pt>
                <c:pt idx="10">
                  <c:v>9911.8558773970199</c:v>
                </c:pt>
                <c:pt idx="11">
                  <c:v>9886.3247552517169</c:v>
                </c:pt>
                <c:pt idx="12">
                  <c:v>10003.313036961232</c:v>
                </c:pt>
                <c:pt idx="13">
                  <c:v>10107.235257741875</c:v>
                </c:pt>
                <c:pt idx="14">
                  <c:v>10465.040536743869</c:v>
                </c:pt>
                <c:pt idx="15">
                  <c:v>10770.531230938705</c:v>
                </c:pt>
                <c:pt idx="16">
                  <c:v>10895.445875825993</c:v>
                </c:pt>
                <c:pt idx="17">
                  <c:v>11072.259231842259</c:v>
                </c:pt>
                <c:pt idx="18">
                  <c:v>11434.019324711748</c:v>
                </c:pt>
                <c:pt idx="19">
                  <c:v>12533.819170771318</c:v>
                </c:pt>
                <c:pt idx="20">
                  <c:v>12318.60017993755</c:v>
                </c:pt>
              </c:numCache>
            </c:numRef>
          </c:val>
          <c:smooth val="0"/>
          <c:extLst>
            <c:ext xmlns:c16="http://schemas.microsoft.com/office/drawing/2014/chart" uri="{C3380CC4-5D6E-409C-BE32-E72D297353CC}">
              <c16:uniqueId val="{00000001-B837-4D72-9D0B-D01B7908B5EE}"/>
            </c:ext>
          </c:extLst>
        </c:ser>
        <c:ser>
          <c:idx val="2"/>
          <c:order val="2"/>
          <c:tx>
            <c:strRef>
              <c:f>'Fig 56 data'!$D$7</c:f>
              <c:strCache>
                <c:ptCount val="1"/>
                <c:pt idx="0">
                  <c:v>Public tertiary (excluding student loans)</c:v>
                </c:pt>
              </c:strCache>
            </c:strRef>
          </c:tx>
          <c:spPr>
            <a:ln w="38100" cap="rnd">
              <a:solidFill>
                <a:schemeClr val="accent3"/>
              </a:solidFill>
              <a:round/>
            </a:ln>
            <a:effectLst/>
          </c:spPr>
          <c:marker>
            <c:symbol val="none"/>
          </c:marker>
          <c:cat>
            <c:numRef>
              <c:f>'Fig 56 data'!$A$8:$A$28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 56 data'!$D$8:$D$28</c:f>
              <c:numCache>
                <c:formatCode>0</c:formatCode>
                <c:ptCount val="21"/>
                <c:pt idx="0">
                  <c:v>13634.475650964572</c:v>
                </c:pt>
                <c:pt idx="1">
                  <c:v>12319.740903096614</c:v>
                </c:pt>
                <c:pt idx="2">
                  <c:v>11625.939128635531</c:v>
                </c:pt>
                <c:pt idx="3">
                  <c:v>11345.509303626794</c:v>
                </c:pt>
                <c:pt idx="4">
                  <c:v>10860.277803691144</c:v>
                </c:pt>
                <c:pt idx="5">
                  <c:v>10640.600701564514</c:v>
                </c:pt>
                <c:pt idx="6">
                  <c:v>11540.936377683998</c:v>
                </c:pt>
                <c:pt idx="7">
                  <c:v>12134.562877512943</c:v>
                </c:pt>
                <c:pt idx="8">
                  <c:v>12833.339232769064</c:v>
                </c:pt>
                <c:pt idx="9">
                  <c:v>12583.950992698286</c:v>
                </c:pt>
                <c:pt idx="10">
                  <c:v>12384.899875077992</c:v>
                </c:pt>
                <c:pt idx="11">
                  <c:v>12847.498023889559</c:v>
                </c:pt>
                <c:pt idx="12">
                  <c:v>12562.896272328806</c:v>
                </c:pt>
                <c:pt idx="13">
                  <c:v>12774.601812933885</c:v>
                </c:pt>
                <c:pt idx="14">
                  <c:v>13015.017986521401</c:v>
                </c:pt>
                <c:pt idx="15">
                  <c:v>12746.616100818575</c:v>
                </c:pt>
                <c:pt idx="16">
                  <c:v>12568.322893873497</c:v>
                </c:pt>
                <c:pt idx="17">
                  <c:v>13091.736015303635</c:v>
                </c:pt>
                <c:pt idx="18">
                  <c:v>14150.575529585043</c:v>
                </c:pt>
                <c:pt idx="19">
                  <c:v>14385.787695133131</c:v>
                </c:pt>
                <c:pt idx="20">
                  <c:v>16343.977255919184</c:v>
                </c:pt>
              </c:numCache>
            </c:numRef>
          </c:val>
          <c:smooth val="0"/>
          <c:extLst>
            <c:ext xmlns:c16="http://schemas.microsoft.com/office/drawing/2014/chart" uri="{C3380CC4-5D6E-409C-BE32-E72D297353CC}">
              <c16:uniqueId val="{00000002-B837-4D72-9D0B-D01B7908B5EE}"/>
            </c:ext>
          </c:extLst>
        </c:ser>
        <c:dLbls>
          <c:showLegendKey val="0"/>
          <c:showVal val="0"/>
          <c:showCatName val="0"/>
          <c:showSerName val="0"/>
          <c:showPercent val="0"/>
          <c:showBubbleSize val="0"/>
        </c:dLbls>
        <c:smooth val="0"/>
        <c:axId val="1213763768"/>
        <c:axId val="1213760816"/>
      </c:lineChart>
      <c:catAx>
        <c:axId val="1213763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13760816"/>
        <c:crosses val="autoZero"/>
        <c:auto val="1"/>
        <c:lblAlgn val="ctr"/>
        <c:lblOffset val="100"/>
        <c:tickLblSkip val="4"/>
        <c:noMultiLvlLbl val="0"/>
      </c:catAx>
      <c:valAx>
        <c:axId val="1213760816"/>
        <c:scaling>
          <c:orientation val="minMax"/>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13763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6471865639584"/>
          <c:y val="0.15225073853506144"/>
          <c:w val="0.81906704067303049"/>
          <c:h val="0.63416749101357395"/>
        </c:manualLayout>
      </c:layout>
      <c:lineChart>
        <c:grouping val="standard"/>
        <c:varyColors val="0"/>
        <c:ser>
          <c:idx val="2"/>
          <c:order val="0"/>
          <c:tx>
            <c:strRef>
              <c:f>'Fig 6 data'!$B$6</c:f>
              <c:strCache>
                <c:ptCount val="1"/>
                <c:pt idx="0">
                  <c:v>Sole parent, one child, minimum wage</c:v>
                </c:pt>
              </c:strCache>
            </c:strRef>
          </c:tx>
          <c:spPr>
            <a:ln w="38100" cap="rnd">
              <a:solidFill>
                <a:schemeClr val="accent3"/>
              </a:solidFill>
              <a:round/>
            </a:ln>
            <a:effectLst/>
          </c:spPr>
          <c:marker>
            <c:symbol val="none"/>
          </c:marker>
          <c:cat>
            <c:numRef>
              <c:f>'Fig 6 data'!$A$7:$A$67</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'Fig 6 data'!$B$7:$B$67</c:f>
              <c:numCache>
                <c:formatCode>General</c:formatCode>
                <c:ptCount val="61"/>
                <c:pt idx="0">
                  <c:v>826.51</c:v>
                </c:pt>
                <c:pt idx="1">
                  <c:v>843.7</c:v>
                </c:pt>
                <c:pt idx="2">
                  <c:v>860.88</c:v>
                </c:pt>
                <c:pt idx="3">
                  <c:v>878.06000000000006</c:v>
                </c:pt>
                <c:pt idx="4">
                  <c:v>895.24</c:v>
                </c:pt>
                <c:pt idx="5">
                  <c:v>912.42000000000007</c:v>
                </c:pt>
                <c:pt idx="6">
                  <c:v>929.6</c:v>
                </c:pt>
                <c:pt idx="7">
                  <c:v>946.78000000000009</c:v>
                </c:pt>
                <c:pt idx="8">
                  <c:v>961.08</c:v>
                </c:pt>
                <c:pt idx="9">
                  <c:v>971.91000000000008</c:v>
                </c:pt>
                <c:pt idx="10">
                  <c:v>982.72000000000014</c:v>
                </c:pt>
                <c:pt idx="11">
                  <c:v>993.54000000000008</c:v>
                </c:pt>
                <c:pt idx="12">
                  <c:v>1002.6</c:v>
                </c:pt>
                <c:pt idx="13">
                  <c:v>1004.9400000000002</c:v>
                </c:pt>
                <c:pt idx="14">
                  <c:v>1007.2800000000001</c:v>
                </c:pt>
                <c:pt idx="15">
                  <c:v>1009.62</c:v>
                </c:pt>
                <c:pt idx="16">
                  <c:v>1011.96</c:v>
                </c:pt>
                <c:pt idx="17">
                  <c:v>1014.3100000000001</c:v>
                </c:pt>
                <c:pt idx="18">
                  <c:v>1016.64</c:v>
                </c:pt>
                <c:pt idx="19">
                  <c:v>1018.9900000000001</c:v>
                </c:pt>
                <c:pt idx="20">
                  <c:v>1051.79</c:v>
                </c:pt>
                <c:pt idx="21">
                  <c:v>1051.48</c:v>
                </c:pt>
                <c:pt idx="22">
                  <c:v>1050.92</c:v>
                </c:pt>
                <c:pt idx="23">
                  <c:v>1050.3600000000001</c:v>
                </c:pt>
                <c:pt idx="24">
                  <c:v>1049.8</c:v>
                </c:pt>
                <c:pt idx="25">
                  <c:v>1049.24</c:v>
                </c:pt>
                <c:pt idx="26">
                  <c:v>1048.68</c:v>
                </c:pt>
                <c:pt idx="27">
                  <c:v>1048.1199999999999</c:v>
                </c:pt>
                <c:pt idx="28">
                  <c:v>1047.56</c:v>
                </c:pt>
                <c:pt idx="29">
                  <c:v>1047</c:v>
                </c:pt>
                <c:pt idx="30">
                  <c:v>1046.44</c:v>
                </c:pt>
                <c:pt idx="31">
                  <c:v>1045.8800000000001</c:v>
                </c:pt>
                <c:pt idx="32">
                  <c:v>1045.33</c:v>
                </c:pt>
                <c:pt idx="33">
                  <c:v>1044.77</c:v>
                </c:pt>
                <c:pt idx="34">
                  <c:v>1044.21</c:v>
                </c:pt>
                <c:pt idx="35">
                  <c:v>1043.6500000000001</c:v>
                </c:pt>
                <c:pt idx="36">
                  <c:v>1059.58</c:v>
                </c:pt>
                <c:pt idx="37">
                  <c:v>1076.51</c:v>
                </c:pt>
                <c:pt idx="38">
                  <c:v>1090.44</c:v>
                </c:pt>
                <c:pt idx="39">
                  <c:v>1099.8499999999999</c:v>
                </c:pt>
                <c:pt idx="40">
                  <c:v>1083.6499999999999</c:v>
                </c:pt>
              </c:numCache>
            </c:numRef>
          </c:val>
          <c:smooth val="0"/>
          <c:extLst>
            <c:ext xmlns:c16="http://schemas.microsoft.com/office/drawing/2014/chart" uri="{C3380CC4-5D6E-409C-BE32-E72D297353CC}">
              <c16:uniqueId val="{00000000-1515-41AF-8487-A4EE18778AF2}"/>
            </c:ext>
          </c:extLst>
        </c:ser>
        <c:ser>
          <c:idx val="0"/>
          <c:order val="1"/>
          <c:tx>
            <c:strRef>
              <c:f>'Fig 6 data'!$C$6</c:f>
              <c:strCache>
                <c:ptCount val="1"/>
                <c:pt idx="0">
                  <c:v>Two parents, two children, low wage</c:v>
                </c:pt>
              </c:strCache>
            </c:strRef>
          </c:tx>
          <c:spPr>
            <a:ln w="38100" cap="rnd">
              <a:solidFill>
                <a:schemeClr val="accent1"/>
              </a:solidFill>
              <a:round/>
            </a:ln>
            <a:effectLst/>
          </c:spPr>
          <c:marker>
            <c:symbol val="none"/>
          </c:marker>
          <c:cat>
            <c:numRef>
              <c:f>'Fig 6 data'!$A$7:$A$67</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'Fig 6 data'!$C$7:$C$67</c:f>
              <c:numCache>
                <c:formatCode>General</c:formatCode>
                <c:ptCount val="61"/>
                <c:pt idx="0">
                  <c:v>1095.6299999999999</c:v>
                </c:pt>
                <c:pt idx="1">
                  <c:v>1112.82</c:v>
                </c:pt>
                <c:pt idx="2">
                  <c:v>1130</c:v>
                </c:pt>
                <c:pt idx="3">
                  <c:v>1147.1799999999998</c:v>
                </c:pt>
                <c:pt idx="4">
                  <c:v>1164.3599999999999</c:v>
                </c:pt>
                <c:pt idx="5">
                  <c:v>1181.54</c:v>
                </c:pt>
                <c:pt idx="6">
                  <c:v>1198.72</c:v>
                </c:pt>
                <c:pt idx="7">
                  <c:v>1215.8999999999999</c:v>
                </c:pt>
                <c:pt idx="8">
                  <c:v>1226.78</c:v>
                </c:pt>
                <c:pt idx="9">
                  <c:v>1229.26</c:v>
                </c:pt>
                <c:pt idx="10">
                  <c:v>1231.04</c:v>
                </c:pt>
                <c:pt idx="11">
                  <c:v>1233.52</c:v>
                </c:pt>
                <c:pt idx="12">
                  <c:v>1236</c:v>
                </c:pt>
                <c:pt idx="13">
                  <c:v>1238.48</c:v>
                </c:pt>
                <c:pt idx="14">
                  <c:v>1240.9399999999998</c:v>
                </c:pt>
                <c:pt idx="15">
                  <c:v>1242.2499999999998</c:v>
                </c:pt>
                <c:pt idx="16">
                  <c:v>1244.01</c:v>
                </c:pt>
                <c:pt idx="17">
                  <c:v>1245.79</c:v>
                </c:pt>
                <c:pt idx="18">
                  <c:v>1247.55</c:v>
                </c:pt>
                <c:pt idx="19">
                  <c:v>1249.31</c:v>
                </c:pt>
                <c:pt idx="20">
                  <c:v>1250.6099999999999</c:v>
                </c:pt>
                <c:pt idx="21">
                  <c:v>1252.3799999999999</c:v>
                </c:pt>
                <c:pt idx="22">
                  <c:v>1254.1499999999999</c:v>
                </c:pt>
                <c:pt idx="23">
                  <c:v>1255.92</c:v>
                </c:pt>
                <c:pt idx="24">
                  <c:v>1257.6899999999998</c:v>
                </c:pt>
                <c:pt idx="25">
                  <c:v>1258.9899999999998</c:v>
                </c:pt>
                <c:pt idx="26">
                  <c:v>1260.76</c:v>
                </c:pt>
                <c:pt idx="27">
                  <c:v>1262.52</c:v>
                </c:pt>
                <c:pt idx="28">
                  <c:v>1264.28</c:v>
                </c:pt>
                <c:pt idx="29">
                  <c:v>1266.05</c:v>
                </c:pt>
                <c:pt idx="30">
                  <c:v>1193.02</c:v>
                </c:pt>
                <c:pt idx="31">
                  <c:v>1192.71</c:v>
                </c:pt>
                <c:pt idx="32">
                  <c:v>1192.4100000000001</c:v>
                </c:pt>
                <c:pt idx="33">
                  <c:v>1192.1000000000001</c:v>
                </c:pt>
                <c:pt idx="34">
                  <c:v>1191.79</c:v>
                </c:pt>
                <c:pt idx="35">
                  <c:v>1191.48</c:v>
                </c:pt>
                <c:pt idx="36">
                  <c:v>1207.6600000000001</c:v>
                </c:pt>
                <c:pt idx="37">
                  <c:v>1224.8399999999999</c:v>
                </c:pt>
                <c:pt idx="38">
                  <c:v>1242.02</c:v>
                </c:pt>
                <c:pt idx="39">
                  <c:v>1257.6799999999998</c:v>
                </c:pt>
                <c:pt idx="40">
                  <c:v>1269.1299999999999</c:v>
                </c:pt>
                <c:pt idx="41" formatCode="0.00">
                  <c:v>1277.8501666249756</c:v>
                </c:pt>
                <c:pt idx="42" formatCode="0.00">
                  <c:v>1286.5603332499509</c:v>
                </c:pt>
                <c:pt idx="43" formatCode="0.00">
                  <c:v>1295.2804998749266</c:v>
                </c:pt>
                <c:pt idx="44" formatCode="0.00">
                  <c:v>1302.790666499902</c:v>
                </c:pt>
                <c:pt idx="45" formatCode="0.00">
                  <c:v>1308.8508331248775</c:v>
                </c:pt>
                <c:pt idx="46" formatCode="0.00">
                  <c:v>1312.9209997498531</c:v>
                </c:pt>
                <c:pt idx="47" formatCode="0.00">
                  <c:v>1295.6411663748283</c:v>
                </c:pt>
                <c:pt idx="48" formatCode="0.00">
                  <c:v>1293.3311663748286</c:v>
                </c:pt>
                <c:pt idx="49" formatCode="0.00">
                  <c:v>1291.0211663748285</c:v>
                </c:pt>
                <c:pt idx="50" formatCode="0.00">
                  <c:v>1287.7011663748285</c:v>
                </c:pt>
                <c:pt idx="51" formatCode="0.00">
                  <c:v>1284.9111663748283</c:v>
                </c:pt>
                <c:pt idx="52" formatCode="0.00">
                  <c:v>1282.1211663748284</c:v>
                </c:pt>
                <c:pt idx="53" formatCode="0.00">
                  <c:v>1248.7921661246812</c:v>
                </c:pt>
                <c:pt idx="54" formatCode="0.00">
                  <c:v>1248.7021661246813</c:v>
                </c:pt>
                <c:pt idx="55" formatCode="0.00">
                  <c:v>1248.6121661246812</c:v>
                </c:pt>
                <c:pt idx="56" formatCode="0.00">
                  <c:v>1248.522166124681</c:v>
                </c:pt>
                <c:pt idx="57" formatCode="0.00">
                  <c:v>1248.4321661246809</c:v>
                </c:pt>
                <c:pt idx="58" formatCode="0.00">
                  <c:v>1248.3421661246809</c:v>
                </c:pt>
                <c:pt idx="59" formatCode="0.00">
                  <c:v>1155.4331658745339</c:v>
                </c:pt>
                <c:pt idx="60" formatCode="0.00">
                  <c:v>1147.2833324995092</c:v>
                </c:pt>
              </c:numCache>
            </c:numRef>
          </c:val>
          <c:smooth val="0"/>
          <c:extLst>
            <c:ext xmlns:c16="http://schemas.microsoft.com/office/drawing/2014/chart" uri="{C3380CC4-5D6E-409C-BE32-E72D297353CC}">
              <c16:uniqueId val="{00000013-1515-41AF-8487-A4EE18778AF2}"/>
            </c:ext>
          </c:extLst>
        </c:ser>
        <c:dLbls>
          <c:showLegendKey val="0"/>
          <c:showVal val="0"/>
          <c:showCatName val="0"/>
          <c:showSerName val="0"/>
          <c:showPercent val="0"/>
          <c:showBubbleSize val="0"/>
        </c:dLbls>
        <c:smooth val="0"/>
        <c:axId val="77966023"/>
        <c:axId val="77964711"/>
      </c:lineChart>
      <c:catAx>
        <c:axId val="77966023"/>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Total hours worked by</a:t>
                </a:r>
                <a:r>
                  <a:rPr lang="en-NZ" b="1" baseline="0"/>
                  <a:t> parents</a:t>
                </a:r>
                <a:endParaRPr lang="en-NZ" b="1"/>
              </a:p>
            </c:rich>
          </c:tx>
          <c:layout>
            <c:manualLayout>
              <c:xMode val="edge"/>
              <c:yMode val="edge"/>
              <c:x val="0.32666273399266915"/>
              <c:y val="0.8649338663706714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964711"/>
        <c:crosses val="autoZero"/>
        <c:auto val="1"/>
        <c:lblAlgn val="ctr"/>
        <c:lblOffset val="100"/>
        <c:tickLblSkip val="5"/>
        <c:noMultiLvlLbl val="0"/>
      </c:catAx>
      <c:valAx>
        <c:axId val="77964711"/>
        <c:scaling>
          <c:orientation val="minMax"/>
          <c:max val="150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966023"/>
        <c:crosses val="autoZero"/>
        <c:crossBetween val="midCat"/>
        <c:majorUnit val="3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NZ" sz="1800" b="1">
                <a:solidFill>
                  <a:schemeClr val="tx1"/>
                </a:solidFill>
              </a:rPr>
              <a:t>Change in number of people </a:t>
            </a:r>
            <a:r>
              <a:rPr lang="en-NZ" sz="1800" b="1" baseline="0">
                <a:solidFill>
                  <a:schemeClr val="tx1"/>
                </a:solidFill>
              </a:rPr>
              <a:t>(thousands)</a:t>
            </a:r>
            <a:r>
              <a:rPr lang="en-NZ" sz="1800" b="1">
                <a:solidFill>
                  <a:schemeClr val="tx1"/>
                </a:solidFill>
              </a:rPr>
              <a:t> (2006 to 18)</a:t>
            </a:r>
          </a:p>
        </c:rich>
      </c:tx>
      <c:layout>
        <c:manualLayout>
          <c:xMode val="edge"/>
          <c:yMode val="edge"/>
          <c:x val="3.4201740774563011E-3"/>
          <c:y val="3.1390133051321961E-2"/>
        </c:manualLayout>
      </c:layout>
      <c:overlay val="0"/>
      <c:spPr>
        <a:noFill/>
        <a:ln>
          <a:noFill/>
        </a:ln>
        <a:effectLst/>
      </c:spPr>
      <c:txPr>
        <a:bodyPr rot="0" spcFirstLastPara="1" vertOverflow="ellipsis" vert="horz" wrap="square" anchor="ctr" anchorCtr="1"/>
        <a:lstStyle/>
        <a:p>
          <a:pPr algn="l">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7502200181188221E-2"/>
          <c:y val="0.13871971379629569"/>
          <c:w val="0.92744009929243898"/>
          <c:h val="0.54665847674388002"/>
        </c:manualLayout>
      </c:layout>
      <c:barChart>
        <c:barDir val="col"/>
        <c:grouping val="clustered"/>
        <c:varyColors val="0"/>
        <c:ser>
          <c:idx val="1"/>
          <c:order val="1"/>
          <c:tx>
            <c:strRef>
              <c:f>'Fig 57 data'!$C$5</c:f>
              <c:strCache>
                <c:ptCount val="1"/>
                <c:pt idx="0">
                  <c:v>Change in number of people, (thousands) (LHS)</c:v>
                </c:pt>
              </c:strCache>
            </c:strRef>
          </c:tx>
          <c:spPr>
            <a:solidFill>
              <a:srgbClr val="0083AC"/>
            </a:solidFill>
            <a:ln>
              <a:noFill/>
            </a:ln>
            <a:effectLst/>
          </c:spPr>
          <c:invertIfNegative val="0"/>
          <c:cat>
            <c:strRef>
              <c:f>'Fig 57 data'!$A$6:$A$15</c:f>
              <c:strCache>
                <c:ptCount val="10"/>
                <c:pt idx="0">
                  <c:v>Couple only and other person(s)</c:v>
                </c:pt>
                <c:pt idx="1">
                  <c:v>Two-family household (with or without other people)</c:v>
                </c:pt>
                <c:pt idx="2">
                  <c:v>Three or more family household (with or without other people)</c:v>
                </c:pt>
                <c:pt idx="3">
                  <c:v>Couple with child(ren) and other person(s)</c:v>
                </c:pt>
                <c:pt idx="4">
                  <c:v>Other multi-person household</c:v>
                </c:pt>
                <c:pt idx="5">
                  <c:v>Couple only</c:v>
                </c:pt>
                <c:pt idx="6">
                  <c:v>One-person household</c:v>
                </c:pt>
                <c:pt idx="7">
                  <c:v>Couple with child(ren)</c:v>
                </c:pt>
                <c:pt idx="8">
                  <c:v>One parent with child(ren)</c:v>
                </c:pt>
                <c:pt idx="9">
                  <c:v>One parent with child(ren) and other person(s)</c:v>
                </c:pt>
              </c:strCache>
            </c:strRef>
          </c:cat>
          <c:val>
            <c:numRef>
              <c:f>'Fig 57 data'!$C$6:$C$15</c:f>
              <c:numCache>
                <c:formatCode>General</c:formatCode>
                <c:ptCount val="10"/>
                <c:pt idx="0">
                  <c:v>43845</c:v>
                </c:pt>
                <c:pt idx="1">
                  <c:v>79518</c:v>
                </c:pt>
                <c:pt idx="2">
                  <c:v>7710</c:v>
                </c:pt>
                <c:pt idx="3">
                  <c:v>46773</c:v>
                </c:pt>
                <c:pt idx="4">
                  <c:v>31164</c:v>
                </c:pt>
                <c:pt idx="5">
                  <c:v>80154</c:v>
                </c:pt>
                <c:pt idx="6">
                  <c:v>33075</c:v>
                </c:pt>
                <c:pt idx="7">
                  <c:v>147426</c:v>
                </c:pt>
                <c:pt idx="8">
                  <c:v>-492</c:v>
                </c:pt>
                <c:pt idx="9">
                  <c:v>-3351</c:v>
                </c:pt>
              </c:numCache>
            </c:numRef>
          </c:val>
          <c:extLst>
            <c:ext xmlns:c16="http://schemas.microsoft.com/office/drawing/2014/chart" uri="{C3380CC4-5D6E-409C-BE32-E72D297353CC}">
              <c16:uniqueId val="{00000005-722D-4103-A82B-FE134C15BDBC}"/>
            </c:ext>
          </c:extLst>
        </c:ser>
        <c:dLbls>
          <c:showLegendKey val="0"/>
          <c:showVal val="0"/>
          <c:showCatName val="0"/>
          <c:showSerName val="0"/>
          <c:showPercent val="0"/>
          <c:showBubbleSize val="0"/>
        </c:dLbls>
        <c:gapWidth val="150"/>
        <c:axId val="724604320"/>
        <c:axId val="724603664"/>
      </c:barChart>
      <c:lineChart>
        <c:grouping val="standard"/>
        <c:varyColors val="0"/>
        <c:ser>
          <c:idx val="0"/>
          <c:order val="0"/>
          <c:tx>
            <c:strRef>
              <c:f>'Fig 57 data'!$B$5</c:f>
              <c:strCache>
                <c:ptCount val="1"/>
                <c:pt idx="0">
                  <c:v>Percentage change in number of people (RHS)</c:v>
                </c:pt>
              </c:strCache>
            </c:strRef>
          </c:tx>
          <c:spPr>
            <a:ln w="28575" cap="rnd">
              <a:noFill/>
              <a:round/>
            </a:ln>
            <a:effectLst/>
          </c:spPr>
          <c:marker>
            <c:symbol val="square"/>
            <c:size val="8"/>
            <c:spPr>
              <a:solidFill>
                <a:schemeClr val="accent2"/>
              </a:solidFill>
              <a:ln w="9525">
                <a:noFill/>
              </a:ln>
              <a:effectLst/>
            </c:spPr>
          </c:marker>
          <c:dPt>
            <c:idx val="9"/>
            <c:marker>
              <c:symbol val="square"/>
              <c:size val="8"/>
              <c:spPr>
                <a:solidFill>
                  <a:schemeClr val="accent2"/>
                </a:solidFill>
                <a:ln w="9525">
                  <a:noFill/>
                </a:ln>
                <a:effectLst/>
              </c:spPr>
            </c:marker>
            <c:bubble3D val="0"/>
            <c:spPr>
              <a:ln w="28575" cap="rnd">
                <a:noFill/>
                <a:round/>
              </a:ln>
              <a:effectLst/>
            </c:spPr>
            <c:extLst>
              <c:ext xmlns:c16="http://schemas.microsoft.com/office/drawing/2014/chart" uri="{C3380CC4-5D6E-409C-BE32-E72D297353CC}">
                <c16:uniqueId val="{00000001-7C00-4494-A60F-31B98BB9B485}"/>
              </c:ext>
            </c:extLst>
          </c:dPt>
          <c:cat>
            <c:strRef>
              <c:f>'Fig 57 data'!$A$6:$A$15</c:f>
              <c:strCache>
                <c:ptCount val="10"/>
                <c:pt idx="0">
                  <c:v>Couple only and other person(s)</c:v>
                </c:pt>
                <c:pt idx="1">
                  <c:v>Two-family household (with or without other people)</c:v>
                </c:pt>
                <c:pt idx="2">
                  <c:v>Three or more family household (with or without other people)</c:v>
                </c:pt>
                <c:pt idx="3">
                  <c:v>Couple with child(ren) and other person(s)</c:v>
                </c:pt>
                <c:pt idx="4">
                  <c:v>Other multi-person household</c:v>
                </c:pt>
                <c:pt idx="5">
                  <c:v>Couple only</c:v>
                </c:pt>
                <c:pt idx="6">
                  <c:v>One-person household</c:v>
                </c:pt>
                <c:pt idx="7">
                  <c:v>Couple with child(ren)</c:v>
                </c:pt>
                <c:pt idx="8">
                  <c:v>One parent with child(ren)</c:v>
                </c:pt>
                <c:pt idx="9">
                  <c:v>One parent with child(ren) and other person(s)</c:v>
                </c:pt>
              </c:strCache>
            </c:strRef>
          </c:cat>
          <c:val>
            <c:numRef>
              <c:f>'Fig 57 data'!$B$6:$B$15</c:f>
              <c:numCache>
                <c:formatCode>0.0</c:formatCode>
                <c:ptCount val="10"/>
                <c:pt idx="0">
                  <c:v>0.44839541019819601</c:v>
                </c:pt>
                <c:pt idx="1">
                  <c:v>0.37152909185203875</c:v>
                </c:pt>
                <c:pt idx="2">
                  <c:v>0.33798001052077853</c:v>
                </c:pt>
                <c:pt idx="3">
                  <c:v>0.28568549125957415</c:v>
                </c:pt>
                <c:pt idx="4">
                  <c:v>0.16493863228592751</c:v>
                </c:pt>
                <c:pt idx="5">
                  <c:v>0.10948698720234069</c:v>
                </c:pt>
                <c:pt idx="6">
                  <c:v>0.1007456549152914</c:v>
                </c:pt>
                <c:pt idx="7">
                  <c:v>9.4338391129403815E-2</c:v>
                </c:pt>
                <c:pt idx="8">
                  <c:v>-1.3337670787247884E-3</c:v>
                </c:pt>
                <c:pt idx="9">
                  <c:v>-2.5964667596466762E-2</c:v>
                </c:pt>
              </c:numCache>
            </c:numRef>
          </c:val>
          <c:smooth val="0"/>
          <c:extLst>
            <c:ext xmlns:c16="http://schemas.microsoft.com/office/drawing/2014/chart" uri="{C3380CC4-5D6E-409C-BE32-E72D297353CC}">
              <c16:uniqueId val="{00000002-1BD0-40F9-8A24-2F0CA2E7A403}"/>
            </c:ext>
          </c:extLst>
        </c:ser>
        <c:dLbls>
          <c:showLegendKey val="0"/>
          <c:showVal val="0"/>
          <c:showCatName val="0"/>
          <c:showSerName val="0"/>
          <c:showPercent val="0"/>
          <c:showBubbleSize val="0"/>
        </c:dLbls>
        <c:marker val="1"/>
        <c:smooth val="0"/>
        <c:axId val="1005871104"/>
        <c:axId val="1005870776"/>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solidFill>
                      <a:schemeClr val="tx1"/>
                    </a:solidFill>
                  </a:rPr>
                  <a:t>Household composition</a:t>
                </a:r>
              </a:p>
            </c:rich>
          </c:tx>
          <c:layout>
            <c:manualLayout>
              <c:xMode val="edge"/>
              <c:yMode val="edge"/>
              <c:x val="0.34764661013146675"/>
              <c:y val="0.81661406416373883"/>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250000"/>
          <c:min val="-5000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dispUnits>
          <c:builtInUnit val="thousands"/>
          <c:dispUnitsLbl>
            <c:spPr>
              <a:noFill/>
              <a:ln>
                <a:noFill/>
              </a:ln>
              <a:effectLst/>
            </c:spPr>
            <c:txPr>
              <a:bodyPr rot="-54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valAx>
        <c:axId val="100587077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5871104"/>
        <c:crosses val="max"/>
        <c:crossBetween val="between"/>
      </c:valAx>
      <c:catAx>
        <c:axId val="1005871104"/>
        <c:scaling>
          <c:orientation val="minMax"/>
        </c:scaling>
        <c:delete val="1"/>
        <c:axPos val="b"/>
        <c:numFmt formatCode="General" sourceLinked="1"/>
        <c:majorTickMark val="out"/>
        <c:minorTickMark val="none"/>
        <c:tickLblPos val="nextTo"/>
        <c:crossAx val="1005870776"/>
        <c:crossesAt val="0"/>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3871971379629569"/>
          <c:w val="0.92744009929243898"/>
          <c:h val="0.66028840582252024"/>
        </c:manualLayout>
      </c:layout>
      <c:lineChart>
        <c:grouping val="standard"/>
        <c:varyColors val="0"/>
        <c:ser>
          <c:idx val="0"/>
          <c:order val="0"/>
          <c:tx>
            <c:strRef>
              <c:f>'Fig 58 data'!$B$6</c:f>
              <c:strCache>
                <c:ptCount val="1"/>
                <c:pt idx="0">
                  <c:v>Men</c:v>
                </c:pt>
              </c:strCache>
            </c:strRef>
          </c:tx>
          <c:spPr>
            <a:ln w="38100" cap="rnd">
              <a:solidFill>
                <a:schemeClr val="accent1"/>
              </a:solidFill>
              <a:round/>
            </a:ln>
            <a:effectLst/>
          </c:spPr>
          <c:marker>
            <c:symbol val="none"/>
          </c:marker>
          <c:dPt>
            <c:idx val="10"/>
            <c:marker>
              <c:symbol val="none"/>
            </c:marker>
            <c:bubble3D val="0"/>
            <c:extLst>
              <c:ext xmlns:c16="http://schemas.microsoft.com/office/drawing/2014/chart" uri="{C3380CC4-5D6E-409C-BE32-E72D297353CC}">
                <c16:uniqueId val="{00000001-1D9D-405C-88A9-2E9E30EADCD2}"/>
              </c:ext>
            </c:extLst>
          </c:dPt>
          <c:cat>
            <c:strRef>
              <c:f>'Fig 58 data'!$A$7:$A$48</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Cache>
            </c:strRef>
          </c:cat>
          <c:val>
            <c:numRef>
              <c:f>'Fig 58 data'!$B$7:$B$48</c:f>
              <c:numCache>
                <c:formatCode>@</c:formatCode>
                <c:ptCount val="42"/>
                <c:pt idx="0">
                  <c:v>24</c:v>
                </c:pt>
                <c:pt idx="1">
                  <c:v>24.2</c:v>
                </c:pt>
                <c:pt idx="2">
                  <c:v>24.5</c:v>
                </c:pt>
                <c:pt idx="3">
                  <c:v>24.8</c:v>
                </c:pt>
                <c:pt idx="4">
                  <c:v>25</c:v>
                </c:pt>
                <c:pt idx="5">
                  <c:v>25.3</c:v>
                </c:pt>
                <c:pt idx="6">
                  <c:v>25.5</c:v>
                </c:pt>
                <c:pt idx="7">
                  <c:v>25.9</c:v>
                </c:pt>
                <c:pt idx="8">
                  <c:v>26.2</c:v>
                </c:pt>
                <c:pt idx="9">
                  <c:v>26.4</c:v>
                </c:pt>
                <c:pt idx="10">
                  <c:v>26.8</c:v>
                </c:pt>
                <c:pt idx="11">
                  <c:v>26.9</c:v>
                </c:pt>
                <c:pt idx="12">
                  <c:v>27</c:v>
                </c:pt>
                <c:pt idx="13">
                  <c:v>27.3</c:v>
                </c:pt>
                <c:pt idx="14">
                  <c:v>27.5</c:v>
                </c:pt>
                <c:pt idx="15">
                  <c:v>27.8</c:v>
                </c:pt>
                <c:pt idx="16">
                  <c:v>28.1</c:v>
                </c:pt>
                <c:pt idx="17">
                  <c:v>28.3</c:v>
                </c:pt>
                <c:pt idx="18">
                  <c:v>28.6</c:v>
                </c:pt>
                <c:pt idx="19">
                  <c:v>28.9</c:v>
                </c:pt>
                <c:pt idx="20">
                  <c:v>29.2</c:v>
                </c:pt>
                <c:pt idx="21">
                  <c:v>29.3</c:v>
                </c:pt>
                <c:pt idx="22">
                  <c:v>29.4</c:v>
                </c:pt>
                <c:pt idx="23">
                  <c:v>29.5</c:v>
                </c:pt>
                <c:pt idx="24">
                  <c:v>29.9</c:v>
                </c:pt>
                <c:pt idx="25">
                  <c:v>30.1</c:v>
                </c:pt>
                <c:pt idx="26">
                  <c:v>30</c:v>
                </c:pt>
                <c:pt idx="27">
                  <c:v>30</c:v>
                </c:pt>
                <c:pt idx="28">
                  <c:v>30</c:v>
                </c:pt>
                <c:pt idx="29">
                  <c:v>29.8</c:v>
                </c:pt>
                <c:pt idx="30">
                  <c:v>29.9</c:v>
                </c:pt>
                <c:pt idx="31">
                  <c:v>29.9</c:v>
                </c:pt>
                <c:pt idx="32">
                  <c:v>30</c:v>
                </c:pt>
                <c:pt idx="33">
                  <c:v>30.1</c:v>
                </c:pt>
                <c:pt idx="34">
                  <c:v>30.2</c:v>
                </c:pt>
                <c:pt idx="35">
                  <c:v>30.2</c:v>
                </c:pt>
                <c:pt idx="36">
                  <c:v>30.3</c:v>
                </c:pt>
                <c:pt idx="37">
                  <c:v>30.2</c:v>
                </c:pt>
                <c:pt idx="38">
                  <c:v>30.4</c:v>
                </c:pt>
                <c:pt idx="39">
                  <c:v>30.6</c:v>
                </c:pt>
                <c:pt idx="40">
                  <c:v>30.6</c:v>
                </c:pt>
                <c:pt idx="41">
                  <c:v>30.7</c:v>
                </c:pt>
              </c:numCache>
            </c:numRef>
          </c:val>
          <c:smooth val="0"/>
          <c:extLst>
            <c:ext xmlns:c16="http://schemas.microsoft.com/office/drawing/2014/chart" uri="{C3380CC4-5D6E-409C-BE32-E72D297353CC}">
              <c16:uniqueId val="{00000002-1D9D-405C-88A9-2E9E30EADCD2}"/>
            </c:ext>
          </c:extLst>
        </c:ser>
        <c:ser>
          <c:idx val="1"/>
          <c:order val="1"/>
          <c:tx>
            <c:strRef>
              <c:f>'Fig 58 data'!$C$6</c:f>
              <c:strCache>
                <c:ptCount val="1"/>
                <c:pt idx="0">
                  <c:v>Women</c:v>
                </c:pt>
              </c:strCache>
            </c:strRef>
          </c:tx>
          <c:spPr>
            <a:ln w="38100" cap="rnd">
              <a:solidFill>
                <a:srgbClr val="92D050"/>
              </a:solidFill>
              <a:round/>
            </a:ln>
            <a:effectLst/>
          </c:spPr>
          <c:marker>
            <c:symbol val="none"/>
          </c:marker>
          <c:cat>
            <c:strRef>
              <c:f>'Fig 58 data'!$A$7:$A$48</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Cache>
            </c:strRef>
          </c:cat>
          <c:val>
            <c:numRef>
              <c:f>'Fig 58 data'!$C$7:$C$48</c:f>
              <c:numCache>
                <c:formatCode>@</c:formatCode>
                <c:ptCount val="42"/>
                <c:pt idx="0">
                  <c:v>21.7</c:v>
                </c:pt>
                <c:pt idx="1">
                  <c:v>21.9</c:v>
                </c:pt>
                <c:pt idx="2">
                  <c:v>22.2</c:v>
                </c:pt>
                <c:pt idx="3">
                  <c:v>22.6</c:v>
                </c:pt>
                <c:pt idx="4">
                  <c:v>22.8</c:v>
                </c:pt>
                <c:pt idx="5">
                  <c:v>23.1</c:v>
                </c:pt>
                <c:pt idx="6">
                  <c:v>23.4</c:v>
                </c:pt>
                <c:pt idx="7">
                  <c:v>23.7</c:v>
                </c:pt>
                <c:pt idx="8">
                  <c:v>24</c:v>
                </c:pt>
                <c:pt idx="9">
                  <c:v>24.2</c:v>
                </c:pt>
                <c:pt idx="10">
                  <c:v>24.5</c:v>
                </c:pt>
                <c:pt idx="11">
                  <c:v>24.6</c:v>
                </c:pt>
                <c:pt idx="12">
                  <c:v>24.9</c:v>
                </c:pt>
                <c:pt idx="13">
                  <c:v>25.2</c:v>
                </c:pt>
                <c:pt idx="14">
                  <c:v>25.5</c:v>
                </c:pt>
                <c:pt idx="15">
                  <c:v>25.8</c:v>
                </c:pt>
                <c:pt idx="16">
                  <c:v>26.1</c:v>
                </c:pt>
                <c:pt idx="17">
                  <c:v>26.5</c:v>
                </c:pt>
                <c:pt idx="18">
                  <c:v>26.7</c:v>
                </c:pt>
                <c:pt idx="19">
                  <c:v>27</c:v>
                </c:pt>
                <c:pt idx="20">
                  <c:v>27.4</c:v>
                </c:pt>
                <c:pt idx="21">
                  <c:v>27.5</c:v>
                </c:pt>
                <c:pt idx="22">
                  <c:v>27.6</c:v>
                </c:pt>
                <c:pt idx="23">
                  <c:v>27.7</c:v>
                </c:pt>
                <c:pt idx="24">
                  <c:v>28.1</c:v>
                </c:pt>
                <c:pt idx="25">
                  <c:v>28.2</c:v>
                </c:pt>
                <c:pt idx="26">
                  <c:v>28.3</c:v>
                </c:pt>
                <c:pt idx="27">
                  <c:v>28.2</c:v>
                </c:pt>
                <c:pt idx="28">
                  <c:v>28.2</c:v>
                </c:pt>
                <c:pt idx="29">
                  <c:v>28.2</c:v>
                </c:pt>
                <c:pt idx="30">
                  <c:v>28.2</c:v>
                </c:pt>
                <c:pt idx="31">
                  <c:v>28.4</c:v>
                </c:pt>
                <c:pt idx="32">
                  <c:v>28.5</c:v>
                </c:pt>
                <c:pt idx="33">
                  <c:v>28.6</c:v>
                </c:pt>
                <c:pt idx="34">
                  <c:v>28.7</c:v>
                </c:pt>
                <c:pt idx="35">
                  <c:v>28.8</c:v>
                </c:pt>
                <c:pt idx="36">
                  <c:v>29</c:v>
                </c:pt>
                <c:pt idx="37">
                  <c:v>29</c:v>
                </c:pt>
                <c:pt idx="38">
                  <c:v>29.2</c:v>
                </c:pt>
                <c:pt idx="39">
                  <c:v>29.4</c:v>
                </c:pt>
                <c:pt idx="40">
                  <c:v>29.5</c:v>
                </c:pt>
                <c:pt idx="41">
                  <c:v>29.6</c:v>
                </c:pt>
              </c:numCache>
            </c:numRef>
          </c:val>
          <c:smooth val="0"/>
          <c:extLst>
            <c:ext xmlns:c16="http://schemas.microsoft.com/office/drawing/2014/chart" uri="{C3380CC4-5D6E-409C-BE32-E72D297353CC}">
              <c16:uniqueId val="{00000003-1D9D-405C-88A9-2E9E30EADCD2}"/>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tickLblSkip val="4"/>
        <c:noMultiLvlLbl val="0"/>
      </c:catAx>
      <c:valAx>
        <c:axId val="724603664"/>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507393975997506E-2"/>
          <c:y val="0.11704600155141488"/>
          <c:w val="0.96511735217968453"/>
          <c:h val="0.6478367960916126"/>
        </c:manualLayout>
      </c:layout>
      <c:barChart>
        <c:barDir val="col"/>
        <c:grouping val="clustered"/>
        <c:varyColors val="0"/>
        <c:ser>
          <c:idx val="1"/>
          <c:order val="0"/>
          <c:tx>
            <c:strRef>
              <c:f>'Fig 59 data'!$D$5</c:f>
              <c:strCache>
                <c:ptCount val="1"/>
                <c:pt idx="0">
                  <c:v>Individuals</c:v>
                </c:pt>
              </c:strCache>
            </c:strRef>
          </c:tx>
          <c:spPr>
            <a:solidFill>
              <a:srgbClr val="0083AC"/>
            </a:solidFill>
            <a:ln>
              <a:noFill/>
            </a:ln>
          </c:spPr>
          <c:invertIfNegative val="0"/>
          <c:errBars>
            <c:errBarType val="both"/>
            <c:errValType val="cust"/>
            <c:noEndCap val="0"/>
            <c:plus>
              <c:numRef>
                <c:f>'Fig 59 data'!$E$7:$E$10</c:f>
                <c:numCache>
                  <c:formatCode>General</c:formatCode>
                  <c:ptCount val="4"/>
                  <c:pt idx="0">
                    <c:v>0.3</c:v>
                  </c:pt>
                  <c:pt idx="1">
                    <c:v>2.8</c:v>
                  </c:pt>
                  <c:pt idx="2">
                    <c:v>3.6</c:v>
                  </c:pt>
                  <c:pt idx="3">
                    <c:v>4.5</c:v>
                  </c:pt>
                </c:numCache>
              </c:numRef>
            </c:plus>
            <c:minus>
              <c:numRef>
                <c:f>'Fig 59 data'!$E$7:$E$10</c:f>
                <c:numCache>
                  <c:formatCode>General</c:formatCode>
                  <c:ptCount val="4"/>
                  <c:pt idx="0">
                    <c:v>0.3</c:v>
                  </c:pt>
                  <c:pt idx="1">
                    <c:v>2.8</c:v>
                  </c:pt>
                  <c:pt idx="2">
                    <c:v>3.6</c:v>
                  </c:pt>
                  <c:pt idx="3">
                    <c:v>4.5</c:v>
                  </c:pt>
                </c:numCache>
              </c:numRef>
            </c:minus>
          </c:errBars>
          <c:cat>
            <c:strRef>
              <c:f>'Fig 59 data'!$A$7:$A$10</c:f>
              <c:strCache>
                <c:ptCount val="4"/>
                <c:pt idx="0">
                  <c:v>Top 50 percent</c:v>
                </c:pt>
                <c:pt idx="1">
                  <c:v>Top 10 percent</c:v>
                </c:pt>
                <c:pt idx="2">
                  <c:v>Top 5 percent</c:v>
                </c:pt>
                <c:pt idx="3">
                  <c:v>Top 1 percent</c:v>
                </c:pt>
              </c:strCache>
            </c:strRef>
          </c:cat>
          <c:val>
            <c:numRef>
              <c:f>'Fig 59 data'!$D$7:$D$10</c:f>
              <c:numCache>
                <c:formatCode>General</c:formatCode>
                <c:ptCount val="4"/>
                <c:pt idx="0">
                  <c:v>97.9</c:v>
                </c:pt>
                <c:pt idx="1">
                  <c:v>58.3</c:v>
                </c:pt>
                <c:pt idx="2">
                  <c:v>43.1</c:v>
                </c:pt>
                <c:pt idx="3">
                  <c:v>20</c:v>
                </c:pt>
              </c:numCache>
            </c:numRef>
          </c:val>
          <c:extLst>
            <c:ext xmlns:c16="http://schemas.microsoft.com/office/drawing/2014/chart" uri="{C3380CC4-5D6E-409C-BE32-E72D297353CC}">
              <c16:uniqueId val="{00000002-83C1-4957-A045-7EADAEC5CBA7}"/>
            </c:ext>
          </c:extLst>
        </c:ser>
        <c:ser>
          <c:idx val="0"/>
          <c:order val="1"/>
          <c:tx>
            <c:strRef>
              <c:f>'Fig 59 data'!$B$5</c:f>
              <c:strCache>
                <c:ptCount val="1"/>
                <c:pt idx="0">
                  <c:v>Households</c:v>
                </c:pt>
              </c:strCache>
            </c:strRef>
          </c:tx>
          <c:spPr>
            <a:solidFill>
              <a:srgbClr val="67A854"/>
            </a:solidFill>
            <a:ln>
              <a:noFill/>
            </a:ln>
          </c:spPr>
          <c:invertIfNegative val="0"/>
          <c:errBars>
            <c:errBarType val="both"/>
            <c:errValType val="cust"/>
            <c:noEndCap val="0"/>
            <c:plus>
              <c:numRef>
                <c:f>'Fig 59 data'!$C$7:$C$10</c:f>
                <c:numCache>
                  <c:formatCode>General</c:formatCode>
                  <c:ptCount val="4"/>
                  <c:pt idx="0">
                    <c:v>0.6</c:v>
                  </c:pt>
                  <c:pt idx="1">
                    <c:v>3.3</c:v>
                  </c:pt>
                  <c:pt idx="2">
                    <c:v>4.0999999999999996</c:v>
                  </c:pt>
                  <c:pt idx="3">
                    <c:v>5</c:v>
                  </c:pt>
                </c:numCache>
              </c:numRef>
            </c:plus>
            <c:minus>
              <c:numRef>
                <c:f>'Fig 59 data'!$C$7:$C$10</c:f>
                <c:numCache>
                  <c:formatCode>General</c:formatCode>
                  <c:ptCount val="4"/>
                  <c:pt idx="0">
                    <c:v>0.6</c:v>
                  </c:pt>
                  <c:pt idx="1">
                    <c:v>3.3</c:v>
                  </c:pt>
                  <c:pt idx="2">
                    <c:v>4.0999999999999996</c:v>
                  </c:pt>
                  <c:pt idx="3">
                    <c:v>5</c:v>
                  </c:pt>
                </c:numCache>
              </c:numRef>
            </c:minus>
          </c:errBars>
          <c:cat>
            <c:strRef>
              <c:f>'Fig 59 data'!$A$7:$A$10</c:f>
              <c:strCache>
                <c:ptCount val="4"/>
                <c:pt idx="0">
                  <c:v>Top 50 percent</c:v>
                </c:pt>
                <c:pt idx="1">
                  <c:v>Top 10 percent</c:v>
                </c:pt>
                <c:pt idx="2">
                  <c:v>Top 5 percent</c:v>
                </c:pt>
                <c:pt idx="3">
                  <c:v>Top 1 percent</c:v>
                </c:pt>
              </c:strCache>
            </c:strRef>
          </c:cat>
          <c:val>
            <c:numRef>
              <c:f>'Fig 59 data'!$B$7:$B$10</c:f>
              <c:numCache>
                <c:formatCode>General</c:formatCode>
                <c:ptCount val="4"/>
                <c:pt idx="0">
                  <c:v>93.3</c:v>
                </c:pt>
                <c:pt idx="1">
                  <c:v>51.5</c:v>
                </c:pt>
                <c:pt idx="2">
                  <c:v>37</c:v>
                </c:pt>
                <c:pt idx="3">
                  <c:v>15.8</c:v>
                </c:pt>
              </c:numCache>
            </c:numRef>
          </c:val>
          <c:extLst>
            <c:ext xmlns:c16="http://schemas.microsoft.com/office/drawing/2014/chart" uri="{C3380CC4-5D6E-409C-BE32-E72D297353CC}">
              <c16:uniqueId val="{00000001-83C1-4957-A045-7EADAEC5CBA7}"/>
            </c:ext>
          </c:extLst>
        </c:ser>
        <c:dLbls>
          <c:showLegendKey val="0"/>
          <c:showVal val="0"/>
          <c:showCatName val="0"/>
          <c:showSerName val="0"/>
          <c:showPercent val="0"/>
          <c:showBubbleSize val="0"/>
        </c:dLbls>
        <c:gapWidth val="150"/>
        <c:axId val="922008632"/>
        <c:axId val="922008960"/>
      </c:barChart>
      <c:catAx>
        <c:axId val="922008632"/>
        <c:scaling>
          <c:orientation val="minMax"/>
        </c:scaling>
        <c:delete val="0"/>
        <c:axPos val="b"/>
        <c:title>
          <c:tx>
            <c:rich>
              <a:bodyPr rot="0" vert="horz"/>
              <a:lstStyle/>
              <a:p>
                <a:pPr>
                  <a:defRPr/>
                </a:pPr>
                <a:r>
                  <a:rPr lang="en-NZ"/>
                  <a:t>Group above wealth percentile</a:t>
                </a:r>
              </a:p>
            </c:rich>
          </c:tx>
          <c:layout>
            <c:manualLayout>
              <c:xMode val="edge"/>
              <c:yMode val="edge"/>
              <c:x val="0.35936500496735474"/>
              <c:y val="0.86302367557531279"/>
            </c:manualLayout>
          </c:layout>
          <c:overlay val="0"/>
          <c:spPr>
            <a:noFill/>
            <a:ln>
              <a:noFill/>
            </a:ln>
            <a:effectLst/>
          </c:spPr>
        </c:title>
        <c:numFmt formatCode="General" sourceLinked="1"/>
        <c:majorTickMark val="none"/>
        <c:minorTickMark val="out"/>
        <c:tickLblPos val="nextTo"/>
        <c:spPr>
          <a:noFill/>
          <a:ln w="9525" cap="flat" cmpd="sng" algn="ctr">
            <a:solidFill>
              <a:schemeClr val="tx1"/>
            </a:solidFill>
            <a:round/>
          </a:ln>
          <a:effectLst/>
        </c:spPr>
        <c:txPr>
          <a:bodyPr rot="0" vert="horz"/>
          <a:lstStyle/>
          <a:p>
            <a:pPr>
              <a:defRPr sz="1800">
                <a:solidFill>
                  <a:sysClr val="windowText" lastClr="000000"/>
                </a:solidFill>
              </a:defRPr>
            </a:pPr>
            <a:endParaRPr lang="en-US"/>
          </a:p>
        </c:txPr>
        <c:crossAx val="922008960"/>
        <c:crosses val="autoZero"/>
        <c:auto val="1"/>
        <c:lblAlgn val="ctr"/>
        <c:lblOffset val="100"/>
        <c:noMultiLvlLbl val="0"/>
      </c:catAx>
      <c:valAx>
        <c:axId val="922008960"/>
        <c:scaling>
          <c:orientation val="minMax"/>
          <c:max val="10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vert="horz"/>
          <a:lstStyle/>
          <a:p>
            <a:pPr>
              <a:defRPr>
                <a:solidFill>
                  <a:sysClr val="windowText" lastClr="000000"/>
                </a:solidFill>
              </a:defRPr>
            </a:pPr>
            <a:endParaRPr lang="en-US"/>
          </a:p>
        </c:txPr>
        <c:crossAx val="922008632"/>
        <c:crosses val="autoZero"/>
        <c:crossBetween val="between"/>
        <c:majorUnit val="20"/>
      </c:valAx>
    </c:plotArea>
    <c:legend>
      <c:legendPos val="b"/>
      <c:layout>
        <c:manualLayout>
          <c:xMode val="edge"/>
          <c:yMode val="edge"/>
          <c:x val="0.34587088708357583"/>
          <c:y val="0.93836625644733562"/>
          <c:w val="0.35443251510985735"/>
          <c:h val="5.4276190447913049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Average</a:t>
            </a:r>
            <a:r>
              <a:rPr lang="en-NZ" sz="1800" b="1" baseline="0">
                <a:solidFill>
                  <a:schemeClr val="tx1"/>
                </a:solidFill>
                <a:latin typeface="Arial" panose="020B0604020202020204" pitchFamily="34" charset="0"/>
                <a:cs typeface="Arial" panose="020B0604020202020204" pitchFamily="34" charset="0"/>
              </a:rPr>
              <a:t> net worth ($2015)</a:t>
            </a:r>
            <a:endParaRPr lang="en-NZ" sz="1800" b="1">
              <a:solidFill>
                <a:schemeClr val="tx1"/>
              </a:solidFill>
              <a:latin typeface="Arial" panose="020B0604020202020204" pitchFamily="34" charset="0"/>
              <a:cs typeface="Arial" panose="020B0604020202020204" pitchFamily="34" charset="0"/>
            </a:endParaRPr>
          </a:p>
        </c:rich>
      </c:tx>
      <c:layout>
        <c:manualLayout>
          <c:xMode val="edge"/>
          <c:yMode val="edge"/>
          <c:x val="1.9622815947434105E-2"/>
          <c:y val="1.25854992256284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46253146896939"/>
          <c:y val="0.11249185586705479"/>
          <c:w val="0.84550574643260223"/>
          <c:h val="0.64064789893728336"/>
        </c:manualLayout>
      </c:layout>
      <c:barChart>
        <c:barDir val="col"/>
        <c:grouping val="clustered"/>
        <c:varyColors val="0"/>
        <c:ser>
          <c:idx val="0"/>
          <c:order val="0"/>
          <c:tx>
            <c:strRef>
              <c:f>'Fig 60 data'!$B$6</c:f>
              <c:strCache>
                <c:ptCount val="1"/>
                <c:pt idx="0">
                  <c:v>Quintile 1</c:v>
                </c:pt>
              </c:strCache>
            </c:strRef>
          </c:tx>
          <c:spPr>
            <a:solidFill>
              <a:srgbClr val="00B5E4"/>
            </a:solidFill>
            <a:ln>
              <a:noFill/>
            </a:ln>
            <a:effectLst/>
          </c:spPr>
          <c:invertIfNegative val="0"/>
          <c:cat>
            <c:strRef>
              <c:f>'Fig 60 data'!$A$7:$A$10</c:f>
              <c:strCache>
                <c:ptCount val="4"/>
                <c:pt idx="0">
                  <c:v>Age group 15 - 24</c:v>
                </c:pt>
                <c:pt idx="1">
                  <c:v>Age group 25 - 44</c:v>
                </c:pt>
                <c:pt idx="2">
                  <c:v>Age group 45 - 64</c:v>
                </c:pt>
                <c:pt idx="3">
                  <c:v>Age group 65 and over</c:v>
                </c:pt>
              </c:strCache>
            </c:strRef>
          </c:cat>
          <c:val>
            <c:numRef>
              <c:f>'Fig 60 data'!$B$7:$B$10</c:f>
              <c:numCache>
                <c:formatCode>#,##0</c:formatCode>
                <c:ptCount val="4"/>
                <c:pt idx="0">
                  <c:v>-65555.555555555562</c:v>
                </c:pt>
                <c:pt idx="1">
                  <c:v>-18039.215686274511</c:v>
                </c:pt>
                <c:pt idx="2">
                  <c:v>13684.21052631579</c:v>
                </c:pt>
                <c:pt idx="3">
                  <c:v>49673.913043478264</c:v>
                </c:pt>
              </c:numCache>
            </c:numRef>
          </c:val>
          <c:extLst>
            <c:ext xmlns:c16="http://schemas.microsoft.com/office/drawing/2014/chart" uri="{C3380CC4-5D6E-409C-BE32-E72D297353CC}">
              <c16:uniqueId val="{00000000-923C-4806-A3D8-1D3269AF6D2C}"/>
            </c:ext>
          </c:extLst>
        </c:ser>
        <c:ser>
          <c:idx val="1"/>
          <c:order val="1"/>
          <c:tx>
            <c:strRef>
              <c:f>'Fig 60 data'!$C$6</c:f>
              <c:strCache>
                <c:ptCount val="1"/>
                <c:pt idx="0">
                  <c:v>Quintile 2</c:v>
                </c:pt>
              </c:strCache>
            </c:strRef>
          </c:tx>
          <c:spPr>
            <a:solidFill>
              <a:srgbClr val="A9A7A5"/>
            </a:solidFill>
            <a:ln>
              <a:noFill/>
            </a:ln>
            <a:effectLst/>
          </c:spPr>
          <c:invertIfNegative val="0"/>
          <c:cat>
            <c:strRef>
              <c:f>'Fig 60 data'!$A$7:$A$10</c:f>
              <c:strCache>
                <c:ptCount val="4"/>
                <c:pt idx="0">
                  <c:v>Age group 15 - 24</c:v>
                </c:pt>
                <c:pt idx="1">
                  <c:v>Age group 25 - 44</c:v>
                </c:pt>
                <c:pt idx="2">
                  <c:v>Age group 45 - 64</c:v>
                </c:pt>
                <c:pt idx="3">
                  <c:v>Age group 65 and over</c:v>
                </c:pt>
              </c:strCache>
            </c:strRef>
          </c:cat>
          <c:val>
            <c:numRef>
              <c:f>'Fig 60 data'!$C$7:$C$10</c:f>
              <c:numCache>
                <c:formatCode>#,##0</c:formatCode>
                <c:ptCount val="4"/>
                <c:pt idx="0">
                  <c:v>-3333.3333333333335</c:v>
                </c:pt>
                <c:pt idx="1">
                  <c:v>35784.313725490196</c:v>
                </c:pt>
                <c:pt idx="2">
                  <c:v>181969.69696969696</c:v>
                </c:pt>
                <c:pt idx="3">
                  <c:v>263736.26373626373</c:v>
                </c:pt>
              </c:numCache>
            </c:numRef>
          </c:val>
          <c:extLst>
            <c:ext xmlns:c16="http://schemas.microsoft.com/office/drawing/2014/chart" uri="{C3380CC4-5D6E-409C-BE32-E72D297353CC}">
              <c16:uniqueId val="{00000001-923C-4806-A3D8-1D3269AF6D2C}"/>
            </c:ext>
          </c:extLst>
        </c:ser>
        <c:ser>
          <c:idx val="2"/>
          <c:order val="2"/>
          <c:tx>
            <c:strRef>
              <c:f>'Fig 60 data'!$D$6</c:f>
              <c:strCache>
                <c:ptCount val="1"/>
                <c:pt idx="0">
                  <c:v>Quintile 3</c:v>
                </c:pt>
              </c:strCache>
            </c:strRef>
          </c:tx>
          <c:spPr>
            <a:solidFill>
              <a:srgbClr val="3E403A"/>
            </a:solidFill>
            <a:ln>
              <a:noFill/>
            </a:ln>
            <a:effectLst/>
          </c:spPr>
          <c:invertIfNegative val="0"/>
          <c:cat>
            <c:strRef>
              <c:f>'Fig 60 data'!$A$7:$A$10</c:f>
              <c:strCache>
                <c:ptCount val="4"/>
                <c:pt idx="0">
                  <c:v>Age group 15 - 24</c:v>
                </c:pt>
                <c:pt idx="1">
                  <c:v>Age group 25 - 44</c:v>
                </c:pt>
                <c:pt idx="2">
                  <c:v>Age group 45 - 64</c:v>
                </c:pt>
                <c:pt idx="3">
                  <c:v>Age group 65 and over</c:v>
                </c:pt>
              </c:strCache>
            </c:strRef>
          </c:cat>
          <c:val>
            <c:numRef>
              <c:f>'Fig 60 data'!$D$7:$D$10</c:f>
              <c:numCache>
                <c:formatCode>#,##0</c:formatCode>
                <c:ptCount val="4"/>
                <c:pt idx="0">
                  <c:v>11250</c:v>
                </c:pt>
                <c:pt idx="1">
                  <c:v>104854.36893203884</c:v>
                </c:pt>
                <c:pt idx="2">
                  <c:v>399696.96969696973</c:v>
                </c:pt>
                <c:pt idx="3">
                  <c:v>460219.78021978022</c:v>
                </c:pt>
              </c:numCache>
            </c:numRef>
          </c:val>
          <c:extLst>
            <c:ext xmlns:c16="http://schemas.microsoft.com/office/drawing/2014/chart" uri="{C3380CC4-5D6E-409C-BE32-E72D297353CC}">
              <c16:uniqueId val="{00000002-923C-4806-A3D8-1D3269AF6D2C}"/>
            </c:ext>
          </c:extLst>
        </c:ser>
        <c:ser>
          <c:idx val="3"/>
          <c:order val="3"/>
          <c:tx>
            <c:strRef>
              <c:f>'Fig 60 data'!$E$6</c:f>
              <c:strCache>
                <c:ptCount val="1"/>
                <c:pt idx="0">
                  <c:v>Quintile 4</c:v>
                </c:pt>
              </c:strCache>
            </c:strRef>
          </c:tx>
          <c:spPr>
            <a:solidFill>
              <a:srgbClr val="67A854"/>
            </a:solidFill>
            <a:ln>
              <a:noFill/>
            </a:ln>
            <a:effectLst/>
          </c:spPr>
          <c:invertIfNegative val="0"/>
          <c:cat>
            <c:strRef>
              <c:f>'Fig 60 data'!$A$7:$A$10</c:f>
              <c:strCache>
                <c:ptCount val="4"/>
                <c:pt idx="0">
                  <c:v>Age group 15 - 24</c:v>
                </c:pt>
                <c:pt idx="1">
                  <c:v>Age group 25 - 44</c:v>
                </c:pt>
                <c:pt idx="2">
                  <c:v>Age group 45 - 64</c:v>
                </c:pt>
                <c:pt idx="3">
                  <c:v>Age group 65 and over</c:v>
                </c:pt>
              </c:strCache>
            </c:strRef>
          </c:cat>
          <c:val>
            <c:numRef>
              <c:f>'Fig 60 data'!$E$7:$E$10</c:f>
              <c:numCache>
                <c:formatCode>#,##0</c:formatCode>
                <c:ptCount val="4"/>
                <c:pt idx="0">
                  <c:v>46250</c:v>
                </c:pt>
                <c:pt idx="1">
                  <c:v>245392.15686274509</c:v>
                </c:pt>
                <c:pt idx="2">
                  <c:v>740984.84848484851</c:v>
                </c:pt>
                <c:pt idx="3">
                  <c:v>776703.29670329671</c:v>
                </c:pt>
              </c:numCache>
            </c:numRef>
          </c:val>
          <c:extLst>
            <c:ext xmlns:c16="http://schemas.microsoft.com/office/drawing/2014/chart" uri="{C3380CC4-5D6E-409C-BE32-E72D297353CC}">
              <c16:uniqueId val="{00000003-923C-4806-A3D8-1D3269AF6D2C}"/>
            </c:ext>
          </c:extLst>
        </c:ser>
        <c:ser>
          <c:idx val="4"/>
          <c:order val="4"/>
          <c:tx>
            <c:strRef>
              <c:f>'Fig 60 data'!$F$6</c:f>
              <c:strCache>
                <c:ptCount val="1"/>
                <c:pt idx="0">
                  <c:v>Quintile 5</c:v>
                </c:pt>
              </c:strCache>
            </c:strRef>
          </c:tx>
          <c:spPr>
            <a:solidFill>
              <a:srgbClr val="0083AC"/>
            </a:solidFill>
            <a:ln>
              <a:noFill/>
            </a:ln>
            <a:effectLst/>
          </c:spPr>
          <c:invertIfNegative val="0"/>
          <c:cat>
            <c:strRef>
              <c:f>'Fig 60 data'!$A$7:$A$10</c:f>
              <c:strCache>
                <c:ptCount val="4"/>
                <c:pt idx="0">
                  <c:v>Age group 15 - 24</c:v>
                </c:pt>
                <c:pt idx="1">
                  <c:v>Age group 25 - 44</c:v>
                </c:pt>
                <c:pt idx="2">
                  <c:v>Age group 45 - 64</c:v>
                </c:pt>
                <c:pt idx="3">
                  <c:v>Age group 65 and over</c:v>
                </c:pt>
              </c:strCache>
            </c:strRef>
          </c:cat>
          <c:val>
            <c:numRef>
              <c:f>'Fig 60 data'!$F$7:$F$10</c:f>
              <c:numCache>
                <c:formatCode>#,##0</c:formatCode>
                <c:ptCount val="4"/>
                <c:pt idx="0">
                  <c:v>477500</c:v>
                </c:pt>
                <c:pt idx="1">
                  <c:v>1063627.4509803921</c:v>
                </c:pt>
                <c:pt idx="2">
                  <c:v>2541439.393939394</c:v>
                </c:pt>
                <c:pt idx="3">
                  <c:v>2770109.8901098901</c:v>
                </c:pt>
              </c:numCache>
            </c:numRef>
          </c:val>
          <c:extLst>
            <c:ext xmlns:c16="http://schemas.microsoft.com/office/drawing/2014/chart" uri="{C3380CC4-5D6E-409C-BE32-E72D297353CC}">
              <c16:uniqueId val="{00000004-923C-4806-A3D8-1D3269AF6D2C}"/>
            </c:ext>
          </c:extLst>
        </c:ser>
        <c:dLbls>
          <c:showLegendKey val="0"/>
          <c:showVal val="0"/>
          <c:showCatName val="0"/>
          <c:showSerName val="0"/>
          <c:showPercent val="0"/>
          <c:showBubbleSize val="0"/>
        </c:dLbls>
        <c:gapWidth val="219"/>
        <c:overlap val="-27"/>
        <c:axId val="892285952"/>
        <c:axId val="892292184"/>
      </c:barChart>
      <c:catAx>
        <c:axId val="892285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Age group</a:t>
                </a:r>
              </a:p>
            </c:rich>
          </c:tx>
          <c:layout>
            <c:manualLayout>
              <c:xMode val="edge"/>
              <c:yMode val="edge"/>
              <c:x val="0.49799578832021207"/>
              <c:y val="0.833896103767705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2292184"/>
        <c:crosses val="autoZero"/>
        <c:auto val="1"/>
        <c:lblAlgn val="ctr"/>
        <c:lblOffset val="100"/>
        <c:noMultiLvlLbl val="0"/>
      </c:catAx>
      <c:valAx>
        <c:axId val="892292184"/>
        <c:scaling>
          <c:orientation val="minMax"/>
        </c:scaling>
        <c:delete val="0"/>
        <c:axPos val="l"/>
        <c:majorGridlines>
          <c:spPr>
            <a:ln w="9525" cap="flat" cmpd="sng" algn="ctr">
              <a:solidFill>
                <a:srgbClr val="7F7F7F"/>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228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12810139941567E-2"/>
          <c:y val="0.10632602828393196"/>
          <c:w val="0.9057671089688053"/>
          <c:h val="0.69331774210203179"/>
        </c:manualLayout>
      </c:layout>
      <c:barChart>
        <c:barDir val="col"/>
        <c:grouping val="stacked"/>
        <c:varyColors val="0"/>
        <c:ser>
          <c:idx val="0"/>
          <c:order val="0"/>
          <c:tx>
            <c:strRef>
              <c:f>'Fig 61 data'!$B$5</c:f>
              <c:strCache>
                <c:ptCount val="1"/>
                <c:pt idx="0">
                  <c:v> Housing wealth </c:v>
                </c:pt>
              </c:strCache>
            </c:strRef>
          </c:tx>
          <c:spPr>
            <a:solidFill>
              <a:schemeClr val="accent1"/>
            </a:solidFill>
            <a:ln>
              <a:noFill/>
            </a:ln>
            <a:effectLst/>
          </c:spPr>
          <c:invertIfNegative val="0"/>
          <c:cat>
            <c:numRef>
              <c:f>'Fig 61 data'!$A$6:$A$25</c:f>
              <c:numCache>
                <c:formatCode>_(* #,##0_);_(* \(#,##0\);_(* "-"??_);_(@_)</c:formatCode>
                <c:ptCount val="2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numCache>
            </c:numRef>
          </c:cat>
          <c:val>
            <c:numRef>
              <c:f>'Fig 61 data'!$B$6:$B$25</c:f>
              <c:numCache>
                <c:formatCode>_("$"* #,##0.00_);_("$"* \(#,##0.00\);_("$"* "-"??_);_(@_)</c:formatCode>
                <c:ptCount val="20"/>
                <c:pt idx="0">
                  <c:v>-5500000000</c:v>
                </c:pt>
                <c:pt idx="1">
                  <c:v>-300000000</c:v>
                </c:pt>
                <c:pt idx="2">
                  <c:v>0</c:v>
                </c:pt>
                <c:pt idx="3">
                  <c:v>-200000000</c:v>
                </c:pt>
                <c:pt idx="4">
                  <c:v>-500000000</c:v>
                </c:pt>
                <c:pt idx="5">
                  <c:v>-500000000</c:v>
                </c:pt>
                <c:pt idx="6">
                  <c:v>600000000</c:v>
                </c:pt>
                <c:pt idx="7">
                  <c:v>1600000000</c:v>
                </c:pt>
                <c:pt idx="8">
                  <c:v>4200000000</c:v>
                </c:pt>
                <c:pt idx="9">
                  <c:v>7700000000</c:v>
                </c:pt>
                <c:pt idx="10">
                  <c:v>12900000000</c:v>
                </c:pt>
                <c:pt idx="11">
                  <c:v>17000000000</c:v>
                </c:pt>
                <c:pt idx="12">
                  <c:v>23300000000</c:v>
                </c:pt>
                <c:pt idx="13">
                  <c:v>30600000000</c:v>
                </c:pt>
                <c:pt idx="14">
                  <c:v>40000000000</c:v>
                </c:pt>
                <c:pt idx="15">
                  <c:v>47200000000</c:v>
                </c:pt>
                <c:pt idx="16">
                  <c:v>55900000000</c:v>
                </c:pt>
                <c:pt idx="17">
                  <c:v>76300000000</c:v>
                </c:pt>
                <c:pt idx="18">
                  <c:v>105000000000</c:v>
                </c:pt>
                <c:pt idx="19">
                  <c:v>201500000000</c:v>
                </c:pt>
              </c:numCache>
            </c:numRef>
          </c:val>
          <c:extLst>
            <c:ext xmlns:c16="http://schemas.microsoft.com/office/drawing/2014/chart" uri="{C3380CC4-5D6E-409C-BE32-E72D297353CC}">
              <c16:uniqueId val="{00000000-27DB-4F89-AA63-08959354AA27}"/>
            </c:ext>
          </c:extLst>
        </c:ser>
        <c:ser>
          <c:idx val="1"/>
          <c:order val="1"/>
          <c:tx>
            <c:strRef>
              <c:f>'Fig 61 data'!$C$5</c:f>
              <c:strCache>
                <c:ptCount val="1"/>
                <c:pt idx="0">
                  <c:v> Non-housing wealth </c:v>
                </c:pt>
              </c:strCache>
            </c:strRef>
          </c:tx>
          <c:spPr>
            <a:solidFill>
              <a:srgbClr val="67A854"/>
            </a:solidFill>
            <a:ln>
              <a:noFill/>
            </a:ln>
            <a:effectLst/>
          </c:spPr>
          <c:invertIfNegative val="0"/>
          <c:cat>
            <c:numRef>
              <c:f>'Fig 61 data'!$A$6:$A$25</c:f>
              <c:numCache>
                <c:formatCode>_(* #,##0_);_(* \(#,##0\);_(* "-"??_);_(@_)</c:formatCode>
                <c:ptCount val="2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numCache>
            </c:numRef>
          </c:cat>
          <c:val>
            <c:numRef>
              <c:f>'Fig 61 data'!$C$6:$C$25</c:f>
              <c:numCache>
                <c:formatCode>_("$"* #,##0.00_);_("$"* \(#,##0.00\);_("$"* "-"??_);_(@_)</c:formatCode>
                <c:ptCount val="20"/>
                <c:pt idx="0">
                  <c:v>-200000000</c:v>
                </c:pt>
                <c:pt idx="1">
                  <c:v>300000000</c:v>
                </c:pt>
                <c:pt idx="2">
                  <c:v>800000000</c:v>
                </c:pt>
                <c:pt idx="3">
                  <c:v>1900000000</c:v>
                </c:pt>
                <c:pt idx="4">
                  <c:v>3500000000</c:v>
                </c:pt>
                <c:pt idx="5">
                  <c:v>5100000000</c:v>
                </c:pt>
                <c:pt idx="6">
                  <c:v>6600000000</c:v>
                </c:pt>
                <c:pt idx="7">
                  <c:v>8800000000</c:v>
                </c:pt>
                <c:pt idx="8">
                  <c:v>10300000000</c:v>
                </c:pt>
                <c:pt idx="9">
                  <c:v>12500000000</c:v>
                </c:pt>
                <c:pt idx="10">
                  <c:v>13300000000</c:v>
                </c:pt>
                <c:pt idx="11">
                  <c:v>14800000000</c:v>
                </c:pt>
                <c:pt idx="12">
                  <c:v>16900000000</c:v>
                </c:pt>
                <c:pt idx="13">
                  <c:v>18800000000</c:v>
                </c:pt>
                <c:pt idx="14">
                  <c:v>21200000000</c:v>
                </c:pt>
                <c:pt idx="15">
                  <c:v>28700000000</c:v>
                </c:pt>
                <c:pt idx="16">
                  <c:v>38300000000</c:v>
                </c:pt>
                <c:pt idx="17">
                  <c:v>51200000000</c:v>
                </c:pt>
                <c:pt idx="18">
                  <c:v>93600000000</c:v>
                </c:pt>
                <c:pt idx="19">
                  <c:v>363200000000</c:v>
                </c:pt>
              </c:numCache>
            </c:numRef>
          </c:val>
          <c:extLst>
            <c:ext xmlns:c16="http://schemas.microsoft.com/office/drawing/2014/chart" uri="{C3380CC4-5D6E-409C-BE32-E72D297353CC}">
              <c16:uniqueId val="{00000001-27DB-4F89-AA63-08959354AA27}"/>
            </c:ext>
          </c:extLst>
        </c:ser>
        <c:dLbls>
          <c:showLegendKey val="0"/>
          <c:showVal val="0"/>
          <c:showCatName val="0"/>
          <c:showSerName val="0"/>
          <c:showPercent val="0"/>
          <c:showBubbleSize val="0"/>
        </c:dLbls>
        <c:gapWidth val="219"/>
        <c:overlap val="100"/>
        <c:axId val="840242496"/>
        <c:axId val="840242824"/>
      </c:barChart>
      <c:catAx>
        <c:axId val="840242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Wealth</a:t>
                </a:r>
                <a:r>
                  <a:rPr lang="en-NZ" sz="1800" b="1" baseline="0">
                    <a:solidFill>
                      <a:schemeClr val="tx1"/>
                    </a:solidFill>
                    <a:latin typeface="Arial" panose="020B0604020202020204" pitchFamily="34" charset="0"/>
                    <a:cs typeface="Arial" panose="020B0604020202020204" pitchFamily="34" charset="0"/>
                  </a:rPr>
                  <a:t> quantile</a:t>
                </a:r>
                <a:endParaRPr lang="en-NZ" sz="1800" b="1">
                  <a:solidFill>
                    <a:schemeClr val="tx1"/>
                  </a:solidFill>
                  <a:latin typeface="Arial" panose="020B0604020202020204" pitchFamily="34" charset="0"/>
                  <a:cs typeface="Arial" panose="020B0604020202020204" pitchFamily="34" charset="0"/>
                </a:endParaRPr>
              </a:p>
            </c:rich>
          </c:tx>
          <c:layout>
            <c:manualLayout>
              <c:xMode val="edge"/>
              <c:yMode val="edge"/>
              <c:x val="0.43753259204595146"/>
              <c:y val="0.864412336720026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242824"/>
        <c:crosses val="autoZero"/>
        <c:auto val="1"/>
        <c:lblAlgn val="ctr"/>
        <c:lblOffset val="100"/>
        <c:noMultiLvlLbl val="0"/>
      </c:catAx>
      <c:valAx>
        <c:axId val="84024282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242496"/>
        <c:crosses val="autoZero"/>
        <c:crossBetween val="between"/>
        <c:dispUnits>
          <c:builtInUnit val="billion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Average</a:t>
            </a:r>
            <a:r>
              <a:rPr lang="en-NZ" sz="1800" b="1" baseline="0">
                <a:solidFill>
                  <a:schemeClr val="tx1"/>
                </a:solidFill>
                <a:latin typeface="Arial" panose="020B0604020202020204" pitchFamily="34" charset="0"/>
                <a:cs typeface="Arial" panose="020B0604020202020204" pitchFamily="34" charset="0"/>
              </a:rPr>
              <a:t> dwelling price ($2015)</a:t>
            </a:r>
            <a:endParaRPr lang="en-NZ" sz="1800" b="1">
              <a:solidFill>
                <a:schemeClr val="tx1"/>
              </a:solidFill>
              <a:latin typeface="Arial" panose="020B0604020202020204" pitchFamily="34" charset="0"/>
              <a:cs typeface="Arial" panose="020B0604020202020204" pitchFamily="34" charset="0"/>
            </a:endParaRPr>
          </a:p>
        </c:rich>
      </c:tx>
      <c:layout>
        <c:manualLayout>
          <c:xMode val="edge"/>
          <c:yMode val="edge"/>
          <c:x val="1.8713157542151665E-2"/>
          <c:y val="6.292749612814218E-3"/>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889188508970624"/>
          <c:y val="0.10816849346091256"/>
          <c:w val="0.84690554776543325"/>
          <c:h val="0.70330680052603256"/>
        </c:manualLayout>
      </c:layout>
      <c:barChart>
        <c:barDir val="col"/>
        <c:grouping val="stacked"/>
        <c:varyColors val="0"/>
        <c:ser>
          <c:idx val="3"/>
          <c:order val="1"/>
          <c:tx>
            <c:strRef>
              <c:f>'Fig 62 data'!$E$5</c:f>
              <c:strCache>
                <c:ptCount val="1"/>
                <c:pt idx="0">
                  <c:v>Land use regulation impact </c:v>
                </c:pt>
              </c:strCache>
            </c:strRef>
          </c:tx>
          <c:spPr>
            <a:solidFill>
              <a:srgbClr val="0083AC"/>
            </a:solidFill>
            <a:ln>
              <a:noFill/>
            </a:ln>
            <a:effectLst/>
          </c:spPr>
          <c:invertIfNegative val="0"/>
          <c:dLbls>
            <c:dLbl>
              <c:idx val="0"/>
              <c:tx>
                <c:rich>
                  <a:bodyPr/>
                  <a:lstStyle/>
                  <a:p>
                    <a:r>
                      <a:rPr lang="en-US"/>
                      <a:t>56%</a:t>
                    </a:r>
                  </a:p>
                  <a:p>
                    <a:r>
                      <a:rPr lang="en-US"/>
                      <a:t>of sale</a:t>
                    </a:r>
                  </a:p>
                  <a:p>
                    <a:r>
                      <a:rPr lang="en-US"/>
                      <a:t>price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E08-4F07-927D-426FE2ECF914}"/>
                </c:ext>
              </c:extLst>
            </c:dLbl>
            <c:dLbl>
              <c:idx val="1"/>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E08-4F07-927D-426FE2ECF914}"/>
                </c:ext>
              </c:extLst>
            </c:dLbl>
            <c:dLbl>
              <c:idx val="2"/>
              <c:layout>
                <c:manualLayout>
                  <c:x val="0"/>
                  <c:y val="1.2759170653907496E-2"/>
                </c:manualLayout>
              </c:layout>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E08-4F07-927D-426FE2ECF914}"/>
                </c:ext>
              </c:extLst>
            </c:dLbl>
            <c:dLbl>
              <c:idx val="3"/>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E08-4F07-927D-426FE2ECF914}"/>
                </c:ext>
              </c:extLst>
            </c:dLbl>
            <c:dLbl>
              <c:idx val="4"/>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5E08-4F07-927D-426FE2ECF914}"/>
                </c:ext>
              </c:extLst>
            </c:dLbl>
            <c:dLbl>
              <c:idx val="5"/>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E08-4F07-927D-426FE2ECF914}"/>
                </c:ext>
              </c:extLst>
            </c:dLbl>
            <c:dLbl>
              <c:idx val="6"/>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E08-4F07-927D-426FE2ECF914}"/>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62 data'!$A$6:$A$12</c:f>
              <c:strCache>
                <c:ptCount val="7"/>
                <c:pt idx="0">
                  <c:v>Auckland</c:v>
                </c:pt>
                <c:pt idx="1">
                  <c:v>Queenstown</c:v>
                </c:pt>
                <c:pt idx="2">
                  <c:v>Wellington </c:v>
                </c:pt>
                <c:pt idx="3">
                  <c:v>Tauranga</c:v>
                </c:pt>
                <c:pt idx="4">
                  <c:v>Christchurch</c:v>
                </c:pt>
                <c:pt idx="5">
                  <c:v>Hamilton </c:v>
                </c:pt>
                <c:pt idx="6">
                  <c:v>Palmerston 
North</c:v>
                </c:pt>
              </c:strCache>
            </c:strRef>
          </c:cat>
          <c:val>
            <c:numRef>
              <c:f>'Fig 62 data'!$E$6:$E$12</c:f>
              <c:numCache>
                <c:formatCode>General</c:formatCode>
                <c:ptCount val="7"/>
                <c:pt idx="0">
                  <c:v>530789</c:v>
                </c:pt>
                <c:pt idx="1">
                  <c:v>305276</c:v>
                </c:pt>
                <c:pt idx="2">
                  <c:v>302679</c:v>
                </c:pt>
                <c:pt idx="3">
                  <c:v>153023</c:v>
                </c:pt>
                <c:pt idx="4">
                  <c:v>167087</c:v>
                </c:pt>
                <c:pt idx="5">
                  <c:v>127593</c:v>
                </c:pt>
                <c:pt idx="6">
                  <c:v>51437</c:v>
                </c:pt>
              </c:numCache>
            </c:numRef>
          </c:val>
          <c:extLst>
            <c:ext xmlns:c16="http://schemas.microsoft.com/office/drawing/2014/chart" uri="{C3380CC4-5D6E-409C-BE32-E72D297353CC}">
              <c16:uniqueId val="{00000007-5E08-4F07-927D-426FE2ECF914}"/>
            </c:ext>
          </c:extLst>
        </c:ser>
        <c:ser>
          <c:idx val="2"/>
          <c:order val="2"/>
          <c:tx>
            <c:strRef>
              <c:f>'Fig 62 data'!$D$5</c:f>
              <c:strCache>
                <c:ptCount val="1"/>
                <c:pt idx="0">
                  <c:v>Pre-development land value</c:v>
                </c:pt>
              </c:strCache>
            </c:strRef>
          </c:tx>
          <c:spPr>
            <a:solidFill>
              <a:srgbClr val="67A854"/>
            </a:solidFill>
            <a:ln>
              <a:noFill/>
            </a:ln>
            <a:effectLst/>
          </c:spPr>
          <c:invertIfNegative val="0"/>
          <c:cat>
            <c:strRef>
              <c:f>'Fig 62 data'!$A$6:$A$12</c:f>
              <c:strCache>
                <c:ptCount val="7"/>
                <c:pt idx="0">
                  <c:v>Auckland</c:v>
                </c:pt>
                <c:pt idx="1">
                  <c:v>Queenstown</c:v>
                </c:pt>
                <c:pt idx="2">
                  <c:v>Wellington </c:v>
                </c:pt>
                <c:pt idx="3">
                  <c:v>Tauranga</c:v>
                </c:pt>
                <c:pt idx="4">
                  <c:v>Christchurch</c:v>
                </c:pt>
                <c:pt idx="5">
                  <c:v>Hamilton </c:v>
                </c:pt>
                <c:pt idx="6">
                  <c:v>Palmerston 
North</c:v>
                </c:pt>
              </c:strCache>
            </c:strRef>
          </c:cat>
          <c:val>
            <c:numRef>
              <c:f>'Fig 62 data'!$D$6:$D$12</c:f>
              <c:numCache>
                <c:formatCode>General</c:formatCode>
                <c:ptCount val="7"/>
                <c:pt idx="0">
                  <c:v>58930</c:v>
                </c:pt>
                <c:pt idx="1">
                  <c:v>67822</c:v>
                </c:pt>
                <c:pt idx="2">
                  <c:v>27851</c:v>
                </c:pt>
                <c:pt idx="3">
                  <c:v>61142</c:v>
                </c:pt>
                <c:pt idx="4">
                  <c:v>45892</c:v>
                </c:pt>
                <c:pt idx="5">
                  <c:v>37005</c:v>
                </c:pt>
                <c:pt idx="6">
                  <c:v>20714</c:v>
                </c:pt>
              </c:numCache>
            </c:numRef>
          </c:val>
          <c:extLst>
            <c:ext xmlns:c16="http://schemas.microsoft.com/office/drawing/2014/chart" uri="{C3380CC4-5D6E-409C-BE32-E72D297353CC}">
              <c16:uniqueId val="{00000008-5E08-4F07-927D-426FE2ECF914}"/>
            </c:ext>
          </c:extLst>
        </c:ser>
        <c:ser>
          <c:idx val="1"/>
          <c:order val="3"/>
          <c:tx>
            <c:strRef>
              <c:f>'Fig 62 data'!$C$5</c:f>
              <c:strCache>
                <c:ptCount val="1"/>
                <c:pt idx="0">
                  <c:v>Construction Costs</c:v>
                </c:pt>
              </c:strCache>
            </c:strRef>
          </c:tx>
          <c:spPr>
            <a:solidFill>
              <a:srgbClr val="3E403A"/>
            </a:solidFill>
            <a:ln>
              <a:noFill/>
            </a:ln>
            <a:effectLst/>
          </c:spPr>
          <c:invertIfNegative val="0"/>
          <c:cat>
            <c:strRef>
              <c:f>'Fig 62 data'!$A$6:$A$12</c:f>
              <c:strCache>
                <c:ptCount val="7"/>
                <c:pt idx="0">
                  <c:v>Auckland</c:v>
                </c:pt>
                <c:pt idx="1">
                  <c:v>Queenstown</c:v>
                </c:pt>
                <c:pt idx="2">
                  <c:v>Wellington </c:v>
                </c:pt>
                <c:pt idx="3">
                  <c:v>Tauranga</c:v>
                </c:pt>
                <c:pt idx="4">
                  <c:v>Christchurch</c:v>
                </c:pt>
                <c:pt idx="5">
                  <c:v>Hamilton </c:v>
                </c:pt>
                <c:pt idx="6">
                  <c:v>Palmerston 
North</c:v>
                </c:pt>
              </c:strCache>
            </c:strRef>
          </c:cat>
          <c:val>
            <c:numRef>
              <c:f>'Fig 62 data'!$C$6:$C$12</c:f>
              <c:numCache>
                <c:formatCode>General</c:formatCode>
                <c:ptCount val="7"/>
                <c:pt idx="0">
                  <c:v>359710</c:v>
                </c:pt>
                <c:pt idx="1">
                  <c:v>414896</c:v>
                </c:pt>
                <c:pt idx="2">
                  <c:v>302621</c:v>
                </c:pt>
                <c:pt idx="3">
                  <c:v>338413</c:v>
                </c:pt>
                <c:pt idx="4">
                  <c:v>311626</c:v>
                </c:pt>
                <c:pt idx="5">
                  <c:v>299455</c:v>
                </c:pt>
                <c:pt idx="6">
                  <c:v>272954</c:v>
                </c:pt>
              </c:numCache>
            </c:numRef>
          </c:val>
          <c:extLst>
            <c:ext xmlns:c16="http://schemas.microsoft.com/office/drawing/2014/chart" uri="{C3380CC4-5D6E-409C-BE32-E72D297353CC}">
              <c16:uniqueId val="{00000009-5E08-4F07-927D-426FE2ECF914}"/>
            </c:ext>
          </c:extLst>
        </c:ser>
        <c:dLbls>
          <c:showLegendKey val="0"/>
          <c:showVal val="0"/>
          <c:showCatName val="0"/>
          <c:showSerName val="0"/>
          <c:showPercent val="0"/>
          <c:showBubbleSize val="0"/>
        </c:dLbls>
        <c:gapWidth val="150"/>
        <c:overlap val="100"/>
        <c:axId val="1476520512"/>
        <c:axId val="1472671312"/>
      </c:barChart>
      <c:lineChart>
        <c:grouping val="standard"/>
        <c:varyColors val="0"/>
        <c:ser>
          <c:idx val="0"/>
          <c:order val="0"/>
          <c:tx>
            <c:strRef>
              <c:f>'Fig 62 data'!$B$5</c:f>
              <c:strCache>
                <c:ptCount val="1"/>
                <c:pt idx="0">
                  <c:v>Sale price</c:v>
                </c:pt>
              </c:strCache>
            </c:strRef>
          </c:tx>
          <c:spPr>
            <a:ln w="28575" cap="rnd">
              <a:noFill/>
              <a:round/>
            </a:ln>
            <a:effectLst/>
          </c:spPr>
          <c:marker>
            <c:symbol val="none"/>
          </c:marker>
          <c:dLbls>
            <c:dLbl>
              <c:idx val="0"/>
              <c:layout>
                <c:manualLayout>
                  <c:x val="-4.3444499235831963E-2"/>
                  <c:y val="-1.8862758542031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23-4853-AB71-5E229E33DD37}"/>
                </c:ext>
              </c:extLst>
            </c:dLbl>
            <c:dLbl>
              <c:idx val="3"/>
              <c:layout>
                <c:manualLayout>
                  <c:x val="-4.3444499235831963E-2"/>
                  <c:y val="-1.67755884587054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23-4853-AB71-5E229E33DD37}"/>
                </c:ext>
              </c:extLst>
            </c:dLbl>
            <c:dLbl>
              <c:idx val="6"/>
              <c:layout>
                <c:manualLayout>
                  <c:x val="-3.8752425879136881E-2"/>
                  <c:y val="-2.303709870868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23-4853-AB71-5E229E33DD37}"/>
                </c:ext>
              </c:extLst>
            </c:dLbl>
            <c:numFmt formatCode="_-[$$-1409]* #,##0_-;\-[$$-1409]* #,##0_-;_-[$$-1409]* &quot;-&quot;_-;_-@_-" sourceLinked="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62 data'!$A$6:$A$12</c:f>
              <c:strCache>
                <c:ptCount val="7"/>
                <c:pt idx="0">
                  <c:v>Auckland</c:v>
                </c:pt>
                <c:pt idx="1">
                  <c:v>Queenstown</c:v>
                </c:pt>
                <c:pt idx="2">
                  <c:v>Wellington </c:v>
                </c:pt>
                <c:pt idx="3">
                  <c:v>Tauranga</c:v>
                </c:pt>
                <c:pt idx="4">
                  <c:v>Christchurch</c:v>
                </c:pt>
                <c:pt idx="5">
                  <c:v>Hamilton </c:v>
                </c:pt>
                <c:pt idx="6">
                  <c:v>Palmerston 
North</c:v>
                </c:pt>
              </c:strCache>
            </c:strRef>
          </c:cat>
          <c:val>
            <c:numRef>
              <c:f>'Fig 62 data'!$B$6:$B$12</c:f>
              <c:numCache>
                <c:formatCode>General</c:formatCode>
                <c:ptCount val="7"/>
                <c:pt idx="0">
                  <c:v>949429</c:v>
                </c:pt>
                <c:pt idx="1">
                  <c:v>787994</c:v>
                </c:pt>
                <c:pt idx="2">
                  <c:v>633151</c:v>
                </c:pt>
                <c:pt idx="3">
                  <c:v>552578</c:v>
                </c:pt>
                <c:pt idx="4">
                  <c:v>524605</c:v>
                </c:pt>
                <c:pt idx="5">
                  <c:v>464053</c:v>
                </c:pt>
                <c:pt idx="6">
                  <c:v>345105</c:v>
                </c:pt>
              </c:numCache>
            </c:numRef>
          </c:val>
          <c:smooth val="0"/>
          <c:extLst>
            <c:ext xmlns:c16="http://schemas.microsoft.com/office/drawing/2014/chart" uri="{C3380CC4-5D6E-409C-BE32-E72D297353CC}">
              <c16:uniqueId val="{0000000A-5E08-4F07-927D-426FE2ECF914}"/>
            </c:ext>
          </c:extLst>
        </c:ser>
        <c:dLbls>
          <c:showLegendKey val="0"/>
          <c:showVal val="0"/>
          <c:showCatName val="0"/>
          <c:showSerName val="0"/>
          <c:showPercent val="0"/>
          <c:showBubbleSize val="0"/>
        </c:dLbls>
        <c:marker val="1"/>
        <c:smooth val="0"/>
        <c:axId val="1476520512"/>
        <c:axId val="1472671312"/>
      </c:lineChart>
      <c:catAx>
        <c:axId val="1476520512"/>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City</a:t>
                </a:r>
              </a:p>
            </c:rich>
          </c:tx>
          <c:layout>
            <c:manualLayout>
              <c:xMode val="edge"/>
              <c:yMode val="edge"/>
              <c:x val="0.52551801486412075"/>
              <c:y val="0.8817922184382905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2671312"/>
        <c:crosses val="autoZero"/>
        <c:auto val="1"/>
        <c:lblAlgn val="ctr"/>
        <c:lblOffset val="100"/>
        <c:noMultiLvlLbl val="0"/>
      </c:catAx>
      <c:valAx>
        <c:axId val="1472671312"/>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6520512"/>
        <c:crosses val="autoZero"/>
        <c:crossBetween val="between"/>
        <c:majorUnit val="20000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50" baseline="0">
          <a:solidFill>
            <a:schemeClr val="tx1"/>
          </a:solidFill>
        </a:defRPr>
      </a:pPr>
      <a:endParaRPr lang="en-US"/>
    </a:p>
  </c:txPr>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47828567259887E-2"/>
          <c:y val="0.11137599806407969"/>
          <c:w val="0.88594295572494375"/>
          <c:h val="0.69178703011401399"/>
        </c:manualLayout>
      </c:layout>
      <c:barChart>
        <c:barDir val="col"/>
        <c:grouping val="stacked"/>
        <c:varyColors val="0"/>
        <c:ser>
          <c:idx val="4"/>
          <c:order val="0"/>
          <c:tx>
            <c:strRef>
              <c:f>'Fig 63 data'!$D$6</c:f>
              <c:strCache>
                <c:ptCount val="1"/>
                <c:pt idx="0">
                  <c:v>Land</c:v>
                </c:pt>
              </c:strCache>
            </c:strRef>
          </c:tx>
          <c:spPr>
            <a:solidFill>
              <a:srgbClr val="0083AC"/>
            </a:solidFill>
            <a:ln>
              <a:noFill/>
            </a:ln>
            <a:effectLst/>
          </c:spPr>
          <c:invertIfNegative val="0"/>
          <c:cat>
            <c:numRef>
              <c:f>'Fig 63 data'!$A$7:$A$18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 63 data'!$D$7:$D$18</c:f>
              <c:numCache>
                <c:formatCode>General</c:formatCode>
                <c:ptCount val="12"/>
                <c:pt idx="0">
                  <c:v>27.931000000000001</c:v>
                </c:pt>
                <c:pt idx="1">
                  <c:v>-36.796999999999997</c:v>
                </c:pt>
                <c:pt idx="2">
                  <c:v>26.47</c:v>
                </c:pt>
                <c:pt idx="3">
                  <c:v>-11.817</c:v>
                </c:pt>
                <c:pt idx="4">
                  <c:v>3.7440000000000002</c:v>
                </c:pt>
                <c:pt idx="5">
                  <c:v>29.49</c:v>
                </c:pt>
                <c:pt idx="6">
                  <c:v>27.686</c:v>
                </c:pt>
                <c:pt idx="7">
                  <c:v>63.247</c:v>
                </c:pt>
                <c:pt idx="8">
                  <c:v>71.984999999999999</c:v>
                </c:pt>
                <c:pt idx="9">
                  <c:v>103.06399999999999</c:v>
                </c:pt>
                <c:pt idx="10">
                  <c:v>63.850999999999999</c:v>
                </c:pt>
                <c:pt idx="11">
                  <c:v>36.662999999999997</c:v>
                </c:pt>
              </c:numCache>
            </c:numRef>
          </c:val>
          <c:extLst>
            <c:ext xmlns:c16="http://schemas.microsoft.com/office/drawing/2014/chart" uri="{C3380CC4-5D6E-409C-BE32-E72D297353CC}">
              <c16:uniqueId val="{00000000-F85C-4F9A-8CE3-D1B21B6E4656}"/>
            </c:ext>
          </c:extLst>
        </c:ser>
        <c:ser>
          <c:idx val="3"/>
          <c:order val="1"/>
          <c:tx>
            <c:strRef>
              <c:f>'Fig 63 data'!$B$6</c:f>
              <c:strCache>
                <c:ptCount val="1"/>
                <c:pt idx="0">
                  <c:v>Buildings</c:v>
                </c:pt>
              </c:strCache>
            </c:strRef>
          </c:tx>
          <c:spPr>
            <a:solidFill>
              <a:srgbClr val="67A854"/>
            </a:solidFill>
            <a:ln w="25400">
              <a:noFill/>
            </a:ln>
            <a:effectLst/>
          </c:spPr>
          <c:invertIfNegative val="0"/>
          <c:cat>
            <c:numRef>
              <c:f>'Fig 63 data'!$A$7:$A$18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 63 data'!$B$7:$B$18</c:f>
              <c:numCache>
                <c:formatCode>General</c:formatCode>
                <c:ptCount val="12"/>
                <c:pt idx="0">
                  <c:v>6.0830000000000002</c:v>
                </c:pt>
                <c:pt idx="1">
                  <c:v>2.0179999999999998</c:v>
                </c:pt>
                <c:pt idx="2">
                  <c:v>-0.49099999999999999</c:v>
                </c:pt>
                <c:pt idx="3">
                  <c:v>5.0351002982695539</c:v>
                </c:pt>
                <c:pt idx="4">
                  <c:v>3.2120000000000002</c:v>
                </c:pt>
                <c:pt idx="5">
                  <c:v>5.4029999999999996</c:v>
                </c:pt>
                <c:pt idx="6">
                  <c:v>7.8159999999999998</c:v>
                </c:pt>
                <c:pt idx="7">
                  <c:v>9.1839999999999993</c:v>
                </c:pt>
                <c:pt idx="8">
                  <c:v>10.552</c:v>
                </c:pt>
                <c:pt idx="9">
                  <c:v>11.576000000000001</c:v>
                </c:pt>
                <c:pt idx="10">
                  <c:v>10.79</c:v>
                </c:pt>
                <c:pt idx="11">
                  <c:v>4.24</c:v>
                </c:pt>
              </c:numCache>
            </c:numRef>
          </c:val>
          <c:extLst>
            <c:ext xmlns:c16="http://schemas.microsoft.com/office/drawing/2014/chart" uri="{C3380CC4-5D6E-409C-BE32-E72D297353CC}">
              <c16:uniqueId val="{00000001-F85C-4F9A-8CE3-D1B21B6E4656}"/>
            </c:ext>
          </c:extLst>
        </c:ser>
        <c:ser>
          <c:idx val="2"/>
          <c:order val="2"/>
          <c:tx>
            <c:strRef>
              <c:f>'Fig 63 data'!$C$6</c:f>
              <c:strCache>
                <c:ptCount val="1"/>
                <c:pt idx="0">
                  <c:v>Equity</c:v>
                </c:pt>
              </c:strCache>
            </c:strRef>
          </c:tx>
          <c:spPr>
            <a:solidFill>
              <a:srgbClr val="A9A7A5"/>
            </a:solidFill>
            <a:ln>
              <a:noFill/>
            </a:ln>
            <a:effectLst/>
          </c:spPr>
          <c:invertIfNegative val="0"/>
          <c:cat>
            <c:numRef>
              <c:f>'Fig 63 data'!$A$7:$A$18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 63 data'!$C$7:$C$18</c:f>
              <c:numCache>
                <c:formatCode>General</c:formatCode>
                <c:ptCount val="12"/>
                <c:pt idx="0">
                  <c:v>-22.806735940036749</c:v>
                </c:pt>
                <c:pt idx="1">
                  <c:v>-21.561832448188525</c:v>
                </c:pt>
                <c:pt idx="2">
                  <c:v>12.565945219163517</c:v>
                </c:pt>
                <c:pt idx="3">
                  <c:v>-5.6096163511800201</c:v>
                </c:pt>
                <c:pt idx="4">
                  <c:v>-7.7337511258777329</c:v>
                </c:pt>
                <c:pt idx="5">
                  <c:v>21.633029998320275</c:v>
                </c:pt>
                <c:pt idx="6">
                  <c:v>16.555156120469679</c:v>
                </c:pt>
                <c:pt idx="7">
                  <c:v>20.417025770395043</c:v>
                </c:pt>
                <c:pt idx="8">
                  <c:v>11.858445749268421</c:v>
                </c:pt>
                <c:pt idx="9">
                  <c:v>16.498982633974183</c:v>
                </c:pt>
                <c:pt idx="10">
                  <c:v>26.203020492966655</c:v>
                </c:pt>
                <c:pt idx="11">
                  <c:v>21.685803878481739</c:v>
                </c:pt>
              </c:numCache>
            </c:numRef>
          </c:val>
          <c:extLst>
            <c:ext xmlns:c16="http://schemas.microsoft.com/office/drawing/2014/chart" uri="{C3380CC4-5D6E-409C-BE32-E72D297353CC}">
              <c16:uniqueId val="{00000002-F85C-4F9A-8CE3-D1B21B6E4656}"/>
            </c:ext>
          </c:extLst>
        </c:ser>
        <c:ser>
          <c:idx val="1"/>
          <c:order val="3"/>
          <c:tx>
            <c:strRef>
              <c:f>'Fig 63 data'!$E$6</c:f>
              <c:strCache>
                <c:ptCount val="1"/>
                <c:pt idx="0">
                  <c:v>Other</c:v>
                </c:pt>
              </c:strCache>
            </c:strRef>
          </c:tx>
          <c:spPr>
            <a:solidFill>
              <a:srgbClr val="3E403A"/>
            </a:solidFill>
            <a:ln>
              <a:noFill/>
            </a:ln>
            <a:effectLst/>
          </c:spPr>
          <c:invertIfNegative val="0"/>
          <c:cat>
            <c:numRef>
              <c:f>'Fig 63 data'!$A$7:$A$18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 63 data'!$E$7:$E$18</c:f>
              <c:numCache>
                <c:formatCode>General</c:formatCode>
                <c:ptCount val="12"/>
                <c:pt idx="0">
                  <c:v>0.82614508292949795</c:v>
                </c:pt>
                <c:pt idx="1">
                  <c:v>-2.5700624193588855</c:v>
                </c:pt>
                <c:pt idx="2">
                  <c:v>1.5975543200151207E-3</c:v>
                </c:pt>
                <c:pt idx="3">
                  <c:v>2.4829391173136068</c:v>
                </c:pt>
                <c:pt idx="4">
                  <c:v>0.24626374691789038</c:v>
                </c:pt>
                <c:pt idx="5">
                  <c:v>-1.852466634734766</c:v>
                </c:pt>
                <c:pt idx="6">
                  <c:v>3.2073977865380869</c:v>
                </c:pt>
                <c:pt idx="7">
                  <c:v>3.206969572800511</c:v>
                </c:pt>
                <c:pt idx="8">
                  <c:v>-0.93181751404301116</c:v>
                </c:pt>
                <c:pt idx="9">
                  <c:v>4.4453477347311869</c:v>
                </c:pt>
                <c:pt idx="10">
                  <c:v>-0.44647320653079431</c:v>
                </c:pt>
                <c:pt idx="11">
                  <c:v>4.0175159416902364</c:v>
                </c:pt>
              </c:numCache>
            </c:numRef>
          </c:val>
          <c:extLst>
            <c:ext xmlns:c16="http://schemas.microsoft.com/office/drawing/2014/chart" uri="{C3380CC4-5D6E-409C-BE32-E72D297353CC}">
              <c16:uniqueId val="{00000003-F85C-4F9A-8CE3-D1B21B6E4656}"/>
            </c:ext>
          </c:extLst>
        </c:ser>
        <c:dLbls>
          <c:showLegendKey val="0"/>
          <c:showVal val="0"/>
          <c:showCatName val="0"/>
          <c:showSerName val="0"/>
          <c:showPercent val="0"/>
          <c:showBubbleSize val="0"/>
        </c:dLbls>
        <c:gapWidth val="150"/>
        <c:overlap val="100"/>
        <c:axId val="724604320"/>
        <c:axId val="724603664"/>
      </c:barChart>
      <c:lineChart>
        <c:grouping val="standard"/>
        <c:varyColors val="0"/>
        <c:ser>
          <c:idx val="5"/>
          <c:order val="4"/>
          <c:tx>
            <c:strRef>
              <c:f>'Fig 63 data'!$G$6</c:f>
              <c:strCache>
                <c:ptCount val="1"/>
                <c:pt idx="0">
                  <c:v>Personal taxable income</c:v>
                </c:pt>
              </c:strCache>
            </c:strRef>
          </c:tx>
          <c:spPr>
            <a:ln w="38100" cap="rnd">
              <a:solidFill>
                <a:srgbClr val="A9A7A5"/>
              </a:solidFill>
              <a:round/>
            </a:ln>
            <a:effectLst/>
          </c:spPr>
          <c:marker>
            <c:symbol val="none"/>
          </c:marker>
          <c:cat>
            <c:numRef>
              <c:f>'Fig 63 data'!$A$7:$A$18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 63 data'!$G$7:$G$18</c:f>
              <c:numCache>
                <c:formatCode>General</c:formatCode>
                <c:ptCount val="12"/>
                <c:pt idx="0">
                  <c:v>113.196</c:v>
                </c:pt>
                <c:pt idx="1">
                  <c:v>118.17400000000001</c:v>
                </c:pt>
                <c:pt idx="2">
                  <c:v>118.33799999999999</c:v>
                </c:pt>
                <c:pt idx="3">
                  <c:v>121.37</c:v>
                </c:pt>
                <c:pt idx="4">
                  <c:v>130.43199999999999</c:v>
                </c:pt>
                <c:pt idx="5">
                  <c:v>138.00700000000001</c:v>
                </c:pt>
                <c:pt idx="6">
                  <c:v>142.387</c:v>
                </c:pt>
                <c:pt idx="7">
                  <c:v>149.893</c:v>
                </c:pt>
                <c:pt idx="8">
                  <c:v>157.77099999999999</c:v>
                </c:pt>
                <c:pt idx="9">
                  <c:v>165.87299999999999</c:v>
                </c:pt>
                <c:pt idx="10">
                  <c:v>176.08099999999999</c:v>
                </c:pt>
                <c:pt idx="11">
                  <c:v>186.964</c:v>
                </c:pt>
              </c:numCache>
            </c:numRef>
          </c:val>
          <c:smooth val="0"/>
          <c:extLst>
            <c:ext xmlns:c16="http://schemas.microsoft.com/office/drawing/2014/chart" uri="{C3380CC4-5D6E-409C-BE32-E72D297353CC}">
              <c16:uniqueId val="{00000004-F85C-4F9A-8CE3-D1B21B6E4656}"/>
            </c:ext>
          </c:extLst>
        </c:ser>
        <c:dLbls>
          <c:showLegendKey val="0"/>
          <c:showVal val="0"/>
          <c:showCatName val="0"/>
          <c:showSerName val="0"/>
          <c:showPercent val="0"/>
          <c:showBubbleSize val="0"/>
        </c:dLbls>
        <c:marker val="1"/>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48211662020003732"/>
              <c:y val="0.87237394091494913"/>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tickLblSkip val="1"/>
        <c:tickMarkSkip val="1"/>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Billion</a:t>
            </a:r>
            <a:r>
              <a:rPr lang="en-NZ" sz="1800" b="1" baseline="0">
                <a:solidFill>
                  <a:schemeClr val="tx1"/>
                </a:solidFill>
                <a:latin typeface="Arial" panose="020B0604020202020204" pitchFamily="34" charset="0"/>
                <a:cs typeface="Arial" panose="020B0604020202020204" pitchFamily="34" charset="0"/>
              </a:rPr>
              <a:t> ($2020)</a:t>
            </a:r>
          </a:p>
        </c:rich>
      </c:tx>
      <c:layout>
        <c:manualLayout>
          <c:xMode val="edge"/>
          <c:yMode val="edge"/>
          <c:x val="4.4934813035780966E-2"/>
          <c:y val="6.331301063856047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23451062752483"/>
          <c:y val="9.1186726659167605E-2"/>
          <c:w val="0.65793886058360351"/>
          <c:h val="0.77965212069079604"/>
        </c:manualLayout>
      </c:layout>
      <c:areaChart>
        <c:grouping val="stacked"/>
        <c:varyColors val="0"/>
        <c:ser>
          <c:idx val="0"/>
          <c:order val="0"/>
          <c:tx>
            <c:strRef>
              <c:f>'Fig 64 data'!$B$5</c:f>
              <c:strCache>
                <c:ptCount val="1"/>
                <c:pt idx="0">
                  <c:v>Normal profit on invested capital</c:v>
                </c:pt>
              </c:strCache>
            </c:strRef>
          </c:tx>
          <c:spPr>
            <a:solidFill>
              <a:schemeClr val="accent1"/>
            </a:solidFill>
            <a:ln>
              <a:noFill/>
            </a:ln>
            <a:effectLst/>
          </c:spPr>
          <c:cat>
            <c:numRef>
              <c:f>'Fig 64 data'!$A$6:$A$76</c:f>
              <c:numCache>
                <c:formatCode>General</c:formatCod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numCache>
            </c:numRef>
          </c:cat>
          <c:val>
            <c:numRef>
              <c:f>'Fig 64 data'!$B$6:$B$76</c:f>
              <c:numCache>
                <c:formatCode>General</c:formatCode>
                <c:ptCount val="71"/>
                <c:pt idx="0">
                  <c:v>5002.607860670013</c:v>
                </c:pt>
                <c:pt idx="1">
                  <c:v>5359.8442711465123</c:v>
                </c:pt>
                <c:pt idx="2">
                  <c:v>5598.7423089473741</c:v>
                </c:pt>
                <c:pt idx="3">
                  <c:v>5927.7013932240616</c:v>
                </c:pt>
                <c:pt idx="4">
                  <c:v>6436.8357806726553</c:v>
                </c:pt>
                <c:pt idx="5">
                  <c:v>7161.7639492118778</c:v>
                </c:pt>
                <c:pt idx="6">
                  <c:v>8018.9820768791842</c:v>
                </c:pt>
                <c:pt idx="7">
                  <c:v>9155.5630455115315</c:v>
                </c:pt>
                <c:pt idx="8">
                  <c:v>10268.842227686557</c:v>
                </c:pt>
                <c:pt idx="9">
                  <c:v>11406.564162116934</c:v>
                </c:pt>
                <c:pt idx="10">
                  <c:v>10355.033124221654</c:v>
                </c:pt>
                <c:pt idx="11">
                  <c:v>11171.345854813224</c:v>
                </c:pt>
                <c:pt idx="12">
                  <c:v>12130.069561034872</c:v>
                </c:pt>
                <c:pt idx="13">
                  <c:v>13103.989100432438</c:v>
                </c:pt>
                <c:pt idx="14">
                  <c:v>13961.510633262755</c:v>
                </c:pt>
                <c:pt idx="15">
                  <c:v>14572.83792584977</c:v>
                </c:pt>
                <c:pt idx="16">
                  <c:v>15150.495277242235</c:v>
                </c:pt>
                <c:pt idx="17">
                  <c:v>15879.728023922922</c:v>
                </c:pt>
                <c:pt idx="18">
                  <c:v>16687.164547946981</c:v>
                </c:pt>
                <c:pt idx="19">
                  <c:v>17125.549869740567</c:v>
                </c:pt>
                <c:pt idx="20">
                  <c:v>17496.54708969899</c:v>
                </c:pt>
                <c:pt idx="21">
                  <c:v>17741.068575154957</c:v>
                </c:pt>
                <c:pt idx="22">
                  <c:v>18934.263931949208</c:v>
                </c:pt>
                <c:pt idx="23">
                  <c:v>19176.026821197276</c:v>
                </c:pt>
                <c:pt idx="24">
                  <c:v>19828.347132549261</c:v>
                </c:pt>
                <c:pt idx="25">
                  <c:v>19842.502879860167</c:v>
                </c:pt>
                <c:pt idx="26">
                  <c:v>18313.785760332987</c:v>
                </c:pt>
                <c:pt idx="27">
                  <c:v>18170.038355066335</c:v>
                </c:pt>
                <c:pt idx="28">
                  <c:v>19139.940569354829</c:v>
                </c:pt>
                <c:pt idx="29">
                  <c:v>20441.449867978325</c:v>
                </c:pt>
                <c:pt idx="30">
                  <c:v>22529.279369632062</c:v>
                </c:pt>
                <c:pt idx="31">
                  <c:v>24550.106905792272</c:v>
                </c:pt>
                <c:pt idx="32">
                  <c:v>26267.893131272001</c:v>
                </c:pt>
                <c:pt idx="33">
                  <c:v>28794.211740409773</c:v>
                </c:pt>
                <c:pt idx="34">
                  <c:v>31358.343225550776</c:v>
                </c:pt>
                <c:pt idx="35">
                  <c:v>34598.312471050529</c:v>
                </c:pt>
                <c:pt idx="36">
                  <c:v>39063.49395223202</c:v>
                </c:pt>
                <c:pt idx="37">
                  <c:v>43308.265305781977</c:v>
                </c:pt>
                <c:pt idx="38">
                  <c:v>46336.900872306709</c:v>
                </c:pt>
                <c:pt idx="39">
                  <c:v>49184.214572250821</c:v>
                </c:pt>
                <c:pt idx="40">
                  <c:v>50760.866384638044</c:v>
                </c:pt>
                <c:pt idx="41">
                  <c:v>52049.185586092972</c:v>
                </c:pt>
                <c:pt idx="42">
                  <c:v>52668.431698118417</c:v>
                </c:pt>
                <c:pt idx="43">
                  <c:v>51131.191548238487</c:v>
                </c:pt>
                <c:pt idx="44">
                  <c:v>49735.396625498674</c:v>
                </c:pt>
                <c:pt idx="45">
                  <c:v>48725.849560951254</c:v>
                </c:pt>
                <c:pt idx="46">
                  <c:v>48667.120066706841</c:v>
                </c:pt>
                <c:pt idx="47">
                  <c:v>49042.516860753742</c:v>
                </c:pt>
                <c:pt idx="48">
                  <c:v>49886.699896086851</c:v>
                </c:pt>
                <c:pt idx="49">
                  <c:v>50381.47866399229</c:v>
                </c:pt>
                <c:pt idx="50">
                  <c:v>49491.314388994113</c:v>
                </c:pt>
                <c:pt idx="51">
                  <c:v>49970.818359526471</c:v>
                </c:pt>
                <c:pt idx="52">
                  <c:v>51112.28778400537</c:v>
                </c:pt>
                <c:pt idx="53">
                  <c:v>53003.446940215945</c:v>
                </c:pt>
                <c:pt idx="54">
                  <c:v>54734.792623416644</c:v>
                </c:pt>
                <c:pt idx="55">
                  <c:v>56056.599748543289</c:v>
                </c:pt>
                <c:pt idx="56">
                  <c:v>57183.821004325669</c:v>
                </c:pt>
                <c:pt idx="57">
                  <c:v>58463.876985966359</c:v>
                </c:pt>
                <c:pt idx="58">
                  <c:v>59567.536949177258</c:v>
                </c:pt>
                <c:pt idx="59">
                  <c:v>61482.603307331126</c:v>
                </c:pt>
                <c:pt idx="60">
                  <c:v>62940.092027430052</c:v>
                </c:pt>
                <c:pt idx="61">
                  <c:v>63494.922301549981</c:v>
                </c:pt>
                <c:pt idx="62">
                  <c:v>64160.422679419346</c:v>
                </c:pt>
                <c:pt idx="63">
                  <c:v>64808.775677023943</c:v>
                </c:pt>
                <c:pt idx="64">
                  <c:v>65000.796525904814</c:v>
                </c:pt>
                <c:pt idx="65">
                  <c:v>65417.929897098074</c:v>
                </c:pt>
                <c:pt idx="66">
                  <c:v>65788.348141293391</c:v>
                </c:pt>
                <c:pt idx="67">
                  <c:v>66188.14137680635</c:v>
                </c:pt>
                <c:pt idx="68">
                  <c:v>66495.481670166249</c:v>
                </c:pt>
                <c:pt idx="69">
                  <c:v>66864.3524318977</c:v>
                </c:pt>
                <c:pt idx="70">
                  <c:v>67667.000433507143</c:v>
                </c:pt>
              </c:numCache>
            </c:numRef>
          </c:val>
          <c:extLst>
            <c:ext xmlns:c16="http://schemas.microsoft.com/office/drawing/2014/chart" uri="{C3380CC4-5D6E-409C-BE32-E72D297353CC}">
              <c16:uniqueId val="{00000000-2AB1-450F-AF58-68617460C875}"/>
            </c:ext>
          </c:extLst>
        </c:ser>
        <c:ser>
          <c:idx val="2"/>
          <c:order val="2"/>
          <c:tx>
            <c:strRef>
              <c:f>'Fig 64 data'!$D$5</c:f>
              <c:strCache>
                <c:ptCount val="1"/>
                <c:pt idx="0">
                  <c:v>Broadly-defined rent</c:v>
                </c:pt>
              </c:strCache>
            </c:strRef>
          </c:tx>
          <c:spPr>
            <a:solidFill>
              <a:srgbClr val="67A854"/>
            </a:solidFill>
            <a:ln>
              <a:noFill/>
            </a:ln>
            <a:effectLst/>
          </c:spPr>
          <c:cat>
            <c:numRef>
              <c:f>'Fig 64 data'!$A$6:$A$76</c:f>
              <c:numCache>
                <c:formatCode>General</c:formatCod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numCache>
            </c:numRef>
          </c:cat>
          <c:val>
            <c:numRef>
              <c:f>'Fig 64 data'!$D$6:$D$76</c:f>
              <c:numCache>
                <c:formatCode>General</c:formatCode>
                <c:ptCount val="71"/>
                <c:pt idx="0">
                  <c:v>14180.711339838695</c:v>
                </c:pt>
                <c:pt idx="1">
                  <c:v>20004.54238450955</c:v>
                </c:pt>
                <c:pt idx="2">
                  <c:v>14981.876620300842</c:v>
                </c:pt>
                <c:pt idx="3">
                  <c:v>14368.025624067392</c:v>
                </c:pt>
                <c:pt idx="4">
                  <c:v>15291.232739997984</c:v>
                </c:pt>
                <c:pt idx="5">
                  <c:v>15451.989133383375</c:v>
                </c:pt>
                <c:pt idx="6">
                  <c:v>14533.946161306339</c:v>
                </c:pt>
                <c:pt idx="7">
                  <c:v>13870.219485948168</c:v>
                </c:pt>
                <c:pt idx="8">
                  <c:v>13614.88372830775</c:v>
                </c:pt>
                <c:pt idx="9">
                  <c:v>11827.886216593281</c:v>
                </c:pt>
                <c:pt idx="10">
                  <c:v>14203.642033840106</c:v>
                </c:pt>
                <c:pt idx="11">
                  <c:v>15634.353583980261</c:v>
                </c:pt>
                <c:pt idx="12">
                  <c:v>14045.650440265314</c:v>
                </c:pt>
                <c:pt idx="13">
                  <c:v>15451.10899821342</c:v>
                </c:pt>
                <c:pt idx="14">
                  <c:v>16957.556804780565</c:v>
                </c:pt>
                <c:pt idx="15">
                  <c:v>17685.308613598208</c:v>
                </c:pt>
                <c:pt idx="16">
                  <c:v>18071.084687908216</c:v>
                </c:pt>
                <c:pt idx="17">
                  <c:v>16399.031857610757</c:v>
                </c:pt>
                <c:pt idx="18">
                  <c:v>14565.533056781116</c:v>
                </c:pt>
                <c:pt idx="19">
                  <c:v>14750.191193889501</c:v>
                </c:pt>
                <c:pt idx="20">
                  <c:v>16259.000256927733</c:v>
                </c:pt>
                <c:pt idx="21">
                  <c:v>15298.907320626327</c:v>
                </c:pt>
                <c:pt idx="22">
                  <c:v>17298.266841889934</c:v>
                </c:pt>
                <c:pt idx="23">
                  <c:v>21364.703376040121</c:v>
                </c:pt>
                <c:pt idx="24">
                  <c:v>23548.491630715434</c:v>
                </c:pt>
                <c:pt idx="25">
                  <c:v>18029.014154539731</c:v>
                </c:pt>
                <c:pt idx="26">
                  <c:v>16575.261771273141</c:v>
                </c:pt>
                <c:pt idx="27">
                  <c:v>22417.781964524489</c:v>
                </c:pt>
                <c:pt idx="28">
                  <c:v>18653.003742341138</c:v>
                </c:pt>
                <c:pt idx="29">
                  <c:v>17653.717164649988</c:v>
                </c:pt>
                <c:pt idx="30">
                  <c:v>15649.373158182178</c:v>
                </c:pt>
                <c:pt idx="31">
                  <c:v>12258.75137056273</c:v>
                </c:pt>
                <c:pt idx="32">
                  <c:v>13399.774539196347</c:v>
                </c:pt>
                <c:pt idx="33">
                  <c:v>11550.198727375679</c:v>
                </c:pt>
                <c:pt idx="34">
                  <c:v>15946.313670366704</c:v>
                </c:pt>
                <c:pt idx="35">
                  <c:v>15063.051129029722</c:v>
                </c:pt>
                <c:pt idx="36">
                  <c:v>7944.0674744335129</c:v>
                </c:pt>
                <c:pt idx="37">
                  <c:v>4772.6077922429276</c:v>
                </c:pt>
                <c:pt idx="38">
                  <c:v>-1587.2911237379053</c:v>
                </c:pt>
                <c:pt idx="39">
                  <c:v>-2171.4182831645485</c:v>
                </c:pt>
                <c:pt idx="40">
                  <c:v>-4323.0959720100136</c:v>
                </c:pt>
                <c:pt idx="41">
                  <c:v>-7071.6275018642964</c:v>
                </c:pt>
                <c:pt idx="42">
                  <c:v>-8229.3889364436691</c:v>
                </c:pt>
                <c:pt idx="43">
                  <c:v>-4051.5454266238553</c:v>
                </c:pt>
                <c:pt idx="44">
                  <c:v>3513.4696756731523</c:v>
                </c:pt>
                <c:pt idx="45">
                  <c:v>7720.7975976379639</c:v>
                </c:pt>
                <c:pt idx="46">
                  <c:v>9168.5605484210228</c:v>
                </c:pt>
                <c:pt idx="47">
                  <c:v>9319.465342888614</c:v>
                </c:pt>
                <c:pt idx="48">
                  <c:v>9583.542500868989</c:v>
                </c:pt>
                <c:pt idx="49">
                  <c:v>9561.533199808644</c:v>
                </c:pt>
                <c:pt idx="50">
                  <c:v>17187.950665258075</c:v>
                </c:pt>
                <c:pt idx="51">
                  <c:v>19959.752713485675</c:v>
                </c:pt>
                <c:pt idx="52">
                  <c:v>23297.537615863617</c:v>
                </c:pt>
                <c:pt idx="53">
                  <c:v>21218.716162612873</c:v>
                </c:pt>
                <c:pt idx="54">
                  <c:v>23115.012987038095</c:v>
                </c:pt>
                <c:pt idx="55">
                  <c:v>23975.400238011505</c:v>
                </c:pt>
                <c:pt idx="56">
                  <c:v>21798.839192364248</c:v>
                </c:pt>
                <c:pt idx="57">
                  <c:v>20924.855911137009</c:v>
                </c:pt>
                <c:pt idx="58">
                  <c:v>25604.577614739203</c:v>
                </c:pt>
                <c:pt idx="59">
                  <c:v>18248.346806824433</c:v>
                </c:pt>
                <c:pt idx="60">
                  <c:v>19987.451311928282</c:v>
                </c:pt>
                <c:pt idx="61">
                  <c:v>20425.801511779409</c:v>
                </c:pt>
                <c:pt idx="62">
                  <c:v>20401.861401534119</c:v>
                </c:pt>
                <c:pt idx="63">
                  <c:v>18764.220340866526</c:v>
                </c:pt>
                <c:pt idx="64">
                  <c:v>27402.483815838121</c:v>
                </c:pt>
                <c:pt idx="65">
                  <c:v>27792.594304126531</c:v>
                </c:pt>
                <c:pt idx="66">
                  <c:v>31256.472302185633</c:v>
                </c:pt>
                <c:pt idx="67">
                  <c:v>36691.860779660463</c:v>
                </c:pt>
                <c:pt idx="68">
                  <c:v>44100.774467232011</c:v>
                </c:pt>
                <c:pt idx="69">
                  <c:v>45587.593289373704</c:v>
                </c:pt>
                <c:pt idx="70">
                  <c:v>51516.999566492857</c:v>
                </c:pt>
              </c:numCache>
            </c:numRef>
          </c:val>
          <c:extLst>
            <c:ext xmlns:c16="http://schemas.microsoft.com/office/drawing/2014/chart" uri="{C3380CC4-5D6E-409C-BE32-E72D297353CC}">
              <c16:uniqueId val="{00000002-2AB1-450F-AF58-68617460C875}"/>
            </c:ext>
          </c:extLst>
        </c:ser>
        <c:dLbls>
          <c:showLegendKey val="0"/>
          <c:showVal val="0"/>
          <c:showCatName val="0"/>
          <c:showSerName val="0"/>
          <c:showPercent val="0"/>
          <c:showBubbleSize val="0"/>
        </c:dLbls>
        <c:axId val="1045775784"/>
        <c:axId val="1045774472"/>
      </c:areaChart>
      <c:lineChart>
        <c:grouping val="standard"/>
        <c:varyColors val="0"/>
        <c:ser>
          <c:idx val="1"/>
          <c:order val="1"/>
          <c:tx>
            <c:strRef>
              <c:f>'Fig 64 data'!$C$5</c:f>
              <c:strCache>
                <c:ptCount val="1"/>
                <c:pt idx="0">
                  <c:v>Gross surplus excluding owner-occupied premises and non-market Govt.</c:v>
                </c:pt>
              </c:strCache>
            </c:strRef>
          </c:tx>
          <c:spPr>
            <a:ln w="38100" cap="rnd">
              <a:solidFill>
                <a:srgbClr val="3E403A"/>
              </a:solidFill>
              <a:round/>
            </a:ln>
            <a:effectLst/>
          </c:spPr>
          <c:marker>
            <c:symbol val="none"/>
          </c:marker>
          <c:cat>
            <c:numRef>
              <c:f>'Fig 64 data'!$A$5:$A$76</c:f>
              <c:numCache>
                <c:formatCode>General</c:formatCode>
                <c:ptCount val="72"/>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numCache>
            </c:numRef>
          </c:cat>
          <c:val>
            <c:numRef>
              <c:f>'Fig 64 data'!$C$6:$C$76</c:f>
              <c:numCache>
                <c:formatCode>General</c:formatCode>
                <c:ptCount val="71"/>
                <c:pt idx="0">
                  <c:v>19183.319200508708</c:v>
                </c:pt>
                <c:pt idx="1">
                  <c:v>25364.386655656061</c:v>
                </c:pt>
                <c:pt idx="2">
                  <c:v>20580.618929248216</c:v>
                </c:pt>
                <c:pt idx="3">
                  <c:v>20295.72701729145</c:v>
                </c:pt>
                <c:pt idx="4">
                  <c:v>21728.06852067064</c:v>
                </c:pt>
                <c:pt idx="5">
                  <c:v>22613.753082595253</c:v>
                </c:pt>
                <c:pt idx="6">
                  <c:v>22552.928238185523</c:v>
                </c:pt>
                <c:pt idx="7">
                  <c:v>23025.782531459703</c:v>
                </c:pt>
                <c:pt idx="8">
                  <c:v>23883.725955994309</c:v>
                </c:pt>
                <c:pt idx="9">
                  <c:v>23234.450378710219</c:v>
                </c:pt>
                <c:pt idx="10">
                  <c:v>24558.67515806176</c:v>
                </c:pt>
                <c:pt idx="11">
                  <c:v>26805.699438793486</c:v>
                </c:pt>
                <c:pt idx="12">
                  <c:v>26175.720001300186</c:v>
                </c:pt>
                <c:pt idx="13">
                  <c:v>28555.098098645856</c:v>
                </c:pt>
                <c:pt idx="14">
                  <c:v>30919.067438043323</c:v>
                </c:pt>
                <c:pt idx="15">
                  <c:v>32258.146539447978</c:v>
                </c:pt>
                <c:pt idx="16">
                  <c:v>33221.579965150449</c:v>
                </c:pt>
                <c:pt idx="17">
                  <c:v>32278.759881533679</c:v>
                </c:pt>
                <c:pt idx="18">
                  <c:v>31252.697604728091</c:v>
                </c:pt>
                <c:pt idx="19">
                  <c:v>31875.741063630066</c:v>
                </c:pt>
                <c:pt idx="20">
                  <c:v>33755.547346626721</c:v>
                </c:pt>
                <c:pt idx="21">
                  <c:v>33039.975895781288</c:v>
                </c:pt>
                <c:pt idx="22">
                  <c:v>36232.530773839142</c:v>
                </c:pt>
                <c:pt idx="23">
                  <c:v>40540.730197237397</c:v>
                </c:pt>
                <c:pt idx="24">
                  <c:v>43376.838763264699</c:v>
                </c:pt>
                <c:pt idx="25">
                  <c:v>37871.517034399898</c:v>
                </c:pt>
                <c:pt idx="26">
                  <c:v>34889.047531606127</c:v>
                </c:pt>
                <c:pt idx="27">
                  <c:v>40587.820319590828</c:v>
                </c:pt>
                <c:pt idx="28">
                  <c:v>37792.944311695966</c:v>
                </c:pt>
                <c:pt idx="29">
                  <c:v>38095.167032628313</c:v>
                </c:pt>
                <c:pt idx="30">
                  <c:v>38178.652527814244</c:v>
                </c:pt>
                <c:pt idx="31">
                  <c:v>36808.858276355</c:v>
                </c:pt>
                <c:pt idx="32">
                  <c:v>39667.667670468349</c:v>
                </c:pt>
                <c:pt idx="33">
                  <c:v>40344.410467785448</c:v>
                </c:pt>
                <c:pt idx="34">
                  <c:v>47304.656895917477</c:v>
                </c:pt>
                <c:pt idx="35">
                  <c:v>49661.363600080251</c:v>
                </c:pt>
                <c:pt idx="36">
                  <c:v>47007.561426665532</c:v>
                </c:pt>
                <c:pt idx="37">
                  <c:v>48080.873098024902</c:v>
                </c:pt>
                <c:pt idx="38">
                  <c:v>44749.609748568808</c:v>
                </c:pt>
                <c:pt idx="39">
                  <c:v>47012.796289086269</c:v>
                </c:pt>
                <c:pt idx="40">
                  <c:v>46437.770412628037</c:v>
                </c:pt>
                <c:pt idx="41">
                  <c:v>44977.558084228673</c:v>
                </c:pt>
                <c:pt idx="42">
                  <c:v>44439.042761674747</c:v>
                </c:pt>
                <c:pt idx="43">
                  <c:v>47079.646121614634</c:v>
                </c:pt>
                <c:pt idx="44">
                  <c:v>53248.866301171824</c:v>
                </c:pt>
                <c:pt idx="45">
                  <c:v>56446.647158589214</c:v>
                </c:pt>
                <c:pt idx="46">
                  <c:v>57835.680615127858</c:v>
                </c:pt>
                <c:pt idx="47">
                  <c:v>58361.982203642357</c:v>
                </c:pt>
                <c:pt idx="48">
                  <c:v>59470.242396955844</c:v>
                </c:pt>
                <c:pt idx="49">
                  <c:v>59943.01186380093</c:v>
                </c:pt>
                <c:pt idx="50">
                  <c:v>66679.265054252188</c:v>
                </c:pt>
                <c:pt idx="51">
                  <c:v>69930.57107301215</c:v>
                </c:pt>
                <c:pt idx="52">
                  <c:v>74409.825399868991</c:v>
                </c:pt>
                <c:pt idx="53">
                  <c:v>74222.16310282881</c:v>
                </c:pt>
                <c:pt idx="54">
                  <c:v>77849.805610454743</c:v>
                </c:pt>
                <c:pt idx="55">
                  <c:v>80031.999986554787</c:v>
                </c:pt>
                <c:pt idx="56">
                  <c:v>78982.660196689918</c:v>
                </c:pt>
                <c:pt idx="57">
                  <c:v>79388.732897103371</c:v>
                </c:pt>
                <c:pt idx="58">
                  <c:v>85172.114563916461</c:v>
                </c:pt>
                <c:pt idx="59">
                  <c:v>79730.950114155567</c:v>
                </c:pt>
                <c:pt idx="60">
                  <c:v>82927.543339358337</c:v>
                </c:pt>
                <c:pt idx="61">
                  <c:v>83920.723813329401</c:v>
                </c:pt>
                <c:pt idx="62">
                  <c:v>84562.284080953468</c:v>
                </c:pt>
                <c:pt idx="63">
                  <c:v>83572.996017890473</c:v>
                </c:pt>
                <c:pt idx="64">
                  <c:v>92403.280341742939</c:v>
                </c:pt>
                <c:pt idx="65">
                  <c:v>93210.524201224602</c:v>
                </c:pt>
                <c:pt idx="66">
                  <c:v>97044.820443479024</c:v>
                </c:pt>
                <c:pt idx="67">
                  <c:v>102880.00215646681</c:v>
                </c:pt>
                <c:pt idx="68">
                  <c:v>110596.25613739826</c:v>
                </c:pt>
                <c:pt idx="69">
                  <c:v>112451.9457212714</c:v>
                </c:pt>
                <c:pt idx="70">
                  <c:v>119184</c:v>
                </c:pt>
              </c:numCache>
            </c:numRef>
          </c:val>
          <c:smooth val="0"/>
          <c:extLst>
            <c:ext xmlns:c16="http://schemas.microsoft.com/office/drawing/2014/chart" uri="{C3380CC4-5D6E-409C-BE32-E72D297353CC}">
              <c16:uniqueId val="{00000001-2AB1-450F-AF58-68617460C875}"/>
            </c:ext>
          </c:extLst>
        </c:ser>
        <c:dLbls>
          <c:showLegendKey val="0"/>
          <c:showVal val="0"/>
          <c:showCatName val="0"/>
          <c:showSerName val="0"/>
          <c:showPercent val="0"/>
          <c:showBubbleSize val="0"/>
        </c:dLbls>
        <c:marker val="1"/>
        <c:smooth val="0"/>
        <c:axId val="1045775784"/>
        <c:axId val="1045774472"/>
      </c:lineChart>
      <c:catAx>
        <c:axId val="104577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45774472"/>
        <c:crosses val="autoZero"/>
        <c:auto val="1"/>
        <c:lblAlgn val="ctr"/>
        <c:lblOffset val="100"/>
        <c:tickLblSkip val="10"/>
        <c:noMultiLvlLbl val="0"/>
      </c:catAx>
      <c:valAx>
        <c:axId val="1045774472"/>
        <c:scaling>
          <c:orientation val="minMax"/>
        </c:scaling>
        <c:delete val="0"/>
        <c:axPos val="l"/>
        <c:majorGridlines>
          <c:spPr>
            <a:ln w="9525" cap="flat" cmpd="sng" algn="ctr">
              <a:solidFill>
                <a:srgbClr val="7F7F7F"/>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45775784"/>
        <c:crosses val="autoZero"/>
        <c:crossBetween val="midCat"/>
        <c:dispUnits>
          <c:builtInUnit val="thousands"/>
        </c:dispUnits>
      </c:valAx>
      <c:spPr>
        <a:noFill/>
        <a:ln>
          <a:noFill/>
        </a:ln>
        <a:effectLst/>
      </c:spPr>
    </c:plotArea>
    <c:legend>
      <c:legendPos val="r"/>
      <c:layout>
        <c:manualLayout>
          <c:xMode val="edge"/>
          <c:yMode val="edge"/>
          <c:x val="0.79467830714047216"/>
          <c:y val="0.26315109508370277"/>
          <c:w val="0.19711375852300267"/>
          <c:h val="0.6327312578574736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Excess quasi-rents per worker (thousands) ($2018)</a:t>
            </a:r>
          </a:p>
        </c:rich>
      </c:tx>
      <c:layout>
        <c:manualLayout>
          <c:xMode val="edge"/>
          <c:yMode val="edge"/>
          <c:x val="3.2659691471255775E-2"/>
          <c:y val="8.395061456366889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strRef>
              <c:f>'Fig 65 data'!$B$5</c:f>
              <c:strCache>
                <c:ptCount val="1"/>
                <c:pt idx="0">
                  <c:v>Excess quasi-rents per worker</c:v>
                </c:pt>
              </c:strCache>
            </c:strRef>
          </c:tx>
          <c:spPr>
            <a:solidFill>
              <a:srgbClr val="0083AC"/>
            </a:solidFill>
            <a:ln>
              <a:noFill/>
            </a:ln>
            <a:effectLst/>
          </c:spPr>
          <c:invertIfNegative val="0"/>
          <c:cat>
            <c:strRef>
              <c:f>'Fig 65 data'!$A$6:$A$44</c:f>
              <c:strCache>
                <c:ptCount val="39"/>
                <c:pt idx="0">
                  <c:v>Grocery retailing</c:v>
                </c:pt>
                <c:pt idx="1">
                  <c:v>Hospitality</c:v>
                </c:pt>
                <c:pt idx="2">
                  <c:v>Other retailing</c:v>
                </c:pt>
                <c:pt idx="3">
                  <c:v>Vehicle &amp; fuel retailing</c:v>
                </c:pt>
                <c:pt idx="4">
                  <c:v>Other services</c:v>
                </c:pt>
                <c:pt idx="5">
                  <c:v>Printing etc</c:v>
                </c:pt>
                <c:pt idx="6">
                  <c:v>Textile &amp; clothing manu</c:v>
                </c:pt>
                <c:pt idx="7">
                  <c:v>Horticulture</c:v>
                </c:pt>
                <c:pt idx="8">
                  <c:v>Furniture manu</c:v>
                </c:pt>
                <c:pt idx="9">
                  <c:v>Services to primary sector</c:v>
                </c:pt>
                <c:pt idx="10">
                  <c:v>Postal &amp; courier</c:v>
                </c:pt>
                <c:pt idx="11">
                  <c:v>Construction services</c:v>
                </c:pt>
                <c:pt idx="12">
                  <c:v>Admin &amp; support</c:v>
                </c:pt>
                <c:pt idx="13">
                  <c:v>Heavy &amp; civil construction</c:v>
                </c:pt>
                <c:pt idx="14">
                  <c:v>Wood &amp; paper manu</c:v>
                </c:pt>
                <c:pt idx="15">
                  <c:v>Transport equipment manu</c:v>
                </c:pt>
                <c:pt idx="16">
                  <c:v>Other livestock</c:v>
                </c:pt>
                <c:pt idx="17">
                  <c:v>Road transport</c:v>
                </c:pt>
                <c:pt idx="18">
                  <c:v>Machinery manu</c:v>
                </c:pt>
                <c:pt idx="19">
                  <c:v>Forestry &amp; logging</c:v>
                </c:pt>
                <c:pt idx="20">
                  <c:v>Metals manu</c:v>
                </c:pt>
                <c:pt idx="21">
                  <c:v>Rental &amp; hiring</c:v>
                </c:pt>
                <c:pt idx="22">
                  <c:v>Arts &amp; recreation</c:v>
                </c:pt>
                <c:pt idx="23">
                  <c:v>Building construction</c:v>
                </c:pt>
                <c:pt idx="24">
                  <c:v>Wholesale trade</c:v>
                </c:pt>
                <c:pt idx="25">
                  <c:v>Other transport</c:v>
                </c:pt>
                <c:pt idx="26">
                  <c:v>Food &amp; beverage manu</c:v>
                </c:pt>
                <c:pt idx="27">
                  <c:v>Mineral products manu</c:v>
                </c:pt>
                <c:pt idx="28">
                  <c:v>Prof &amp; technical services</c:v>
                </c:pt>
                <c:pt idx="29">
                  <c:v>Petrol, chemicals &amp; plastics manu</c:v>
                </c:pt>
                <c:pt idx="30">
                  <c:v>Utilities</c:v>
                </c:pt>
                <c:pt idx="31">
                  <c:v>Dairy farming</c:v>
                </c:pt>
                <c:pt idx="32">
                  <c:v>Info media</c:v>
                </c:pt>
                <c:pt idx="33">
                  <c:v>Sheep, beef &amp; grain</c:v>
                </c:pt>
                <c:pt idx="34">
                  <c:v>Fishing &amp; aquaculture</c:v>
                </c:pt>
                <c:pt idx="35">
                  <c:v>Auxiliary finance</c:v>
                </c:pt>
                <c:pt idx="36">
                  <c:v>Telecomms &amp; internet</c:v>
                </c:pt>
                <c:pt idx="37">
                  <c:v>Mining</c:v>
                </c:pt>
                <c:pt idx="38">
                  <c:v>Finance &amp; insurance</c:v>
                </c:pt>
              </c:strCache>
            </c:strRef>
          </c:cat>
          <c:val>
            <c:numRef>
              <c:f>'Fig 65 data'!$B$6:$B$44</c:f>
              <c:numCache>
                <c:formatCode>0</c:formatCode>
                <c:ptCount val="39"/>
                <c:pt idx="0">
                  <c:v>9.1513023810004395</c:v>
                </c:pt>
                <c:pt idx="1">
                  <c:v>19.792727682487509</c:v>
                </c:pt>
                <c:pt idx="2">
                  <c:v>21.072978314775991</c:v>
                </c:pt>
                <c:pt idx="3">
                  <c:v>23.469893835578617</c:v>
                </c:pt>
                <c:pt idx="4">
                  <c:v>24.209027114350842</c:v>
                </c:pt>
                <c:pt idx="5">
                  <c:v>24.807322227758142</c:v>
                </c:pt>
                <c:pt idx="6">
                  <c:v>25.58548410615683</c:v>
                </c:pt>
                <c:pt idx="7">
                  <c:v>28.062849284452554</c:v>
                </c:pt>
                <c:pt idx="8">
                  <c:v>29.285863221921211</c:v>
                </c:pt>
                <c:pt idx="9">
                  <c:v>30.776294902729621</c:v>
                </c:pt>
                <c:pt idx="10">
                  <c:v>32.168402257200675</c:v>
                </c:pt>
                <c:pt idx="11">
                  <c:v>33.257275928310385</c:v>
                </c:pt>
                <c:pt idx="12">
                  <c:v>35.453652873659628</c:v>
                </c:pt>
                <c:pt idx="13">
                  <c:v>35.524586886893715</c:v>
                </c:pt>
                <c:pt idx="14">
                  <c:v>38.36080021080091</c:v>
                </c:pt>
                <c:pt idx="15">
                  <c:v>41.441745586305622</c:v>
                </c:pt>
                <c:pt idx="16">
                  <c:v>41.676949955918822</c:v>
                </c:pt>
                <c:pt idx="17">
                  <c:v>42.464007910679882</c:v>
                </c:pt>
                <c:pt idx="18">
                  <c:v>44.143628308069353</c:v>
                </c:pt>
                <c:pt idx="19">
                  <c:v>46.50899746703071</c:v>
                </c:pt>
                <c:pt idx="20">
                  <c:v>46.564306633034391</c:v>
                </c:pt>
                <c:pt idx="21">
                  <c:v>47.202982629088964</c:v>
                </c:pt>
                <c:pt idx="22">
                  <c:v>49.826042571413474</c:v>
                </c:pt>
                <c:pt idx="23">
                  <c:v>53.271448532851096</c:v>
                </c:pt>
                <c:pt idx="24">
                  <c:v>58.272081448339243</c:v>
                </c:pt>
                <c:pt idx="25">
                  <c:v>60.101387834202072</c:v>
                </c:pt>
                <c:pt idx="26">
                  <c:v>60.422253215229617</c:v>
                </c:pt>
                <c:pt idx="27">
                  <c:v>61.991502840828133</c:v>
                </c:pt>
                <c:pt idx="28">
                  <c:v>62.484031680313834</c:v>
                </c:pt>
                <c:pt idx="29">
                  <c:v>63.237097208196026</c:v>
                </c:pt>
                <c:pt idx="30">
                  <c:v>64.258009030304493</c:v>
                </c:pt>
                <c:pt idx="31">
                  <c:v>64.696687598626369</c:v>
                </c:pt>
                <c:pt idx="32">
                  <c:v>69.842179250242438</c:v>
                </c:pt>
                <c:pt idx="33">
                  <c:v>72.873996318988475</c:v>
                </c:pt>
                <c:pt idx="34">
                  <c:v>77.409414571940104</c:v>
                </c:pt>
                <c:pt idx="35">
                  <c:v>93.90625694698511</c:v>
                </c:pt>
                <c:pt idx="36">
                  <c:v>94.388227420005123</c:v>
                </c:pt>
                <c:pt idx="37">
                  <c:v>129.72098765723328</c:v>
                </c:pt>
                <c:pt idx="38">
                  <c:v>189.75264388112987</c:v>
                </c:pt>
              </c:numCache>
            </c:numRef>
          </c:val>
          <c:extLst>
            <c:ext xmlns:c16="http://schemas.microsoft.com/office/drawing/2014/chart" uri="{C3380CC4-5D6E-409C-BE32-E72D297353CC}">
              <c16:uniqueId val="{00000000-770D-445B-B27B-891C961C5C1E}"/>
            </c:ext>
          </c:extLst>
        </c:ser>
        <c:dLbls>
          <c:showLegendKey val="0"/>
          <c:showVal val="0"/>
          <c:showCatName val="0"/>
          <c:showSerName val="0"/>
          <c:showPercent val="0"/>
          <c:showBubbleSize val="0"/>
        </c:dLbls>
        <c:gapWidth val="219"/>
        <c:overlap val="-27"/>
        <c:axId val="1238314264"/>
        <c:axId val="1238316888"/>
      </c:barChart>
      <c:catAx>
        <c:axId val="1238314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ysClr val="windowText" lastClr="000000"/>
                    </a:solidFill>
                    <a:latin typeface="Arial" panose="020B0604020202020204" pitchFamily="34" charset="0"/>
                    <a:cs typeface="Arial" panose="020B0604020202020204" pitchFamily="34" charset="0"/>
                  </a:rPr>
                  <a:t>Industry</a:t>
                </a:r>
              </a:p>
            </c:rich>
          </c:tx>
          <c:layout>
            <c:manualLayout>
              <c:xMode val="edge"/>
              <c:yMode val="edge"/>
              <c:x val="0.49907466182111854"/>
              <c:y val="0.882175460350920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8316888"/>
        <c:crosses val="autoZero"/>
        <c:auto val="1"/>
        <c:lblAlgn val="ctr"/>
        <c:lblOffset val="100"/>
        <c:noMultiLvlLbl val="0"/>
      </c:catAx>
      <c:valAx>
        <c:axId val="1238316888"/>
        <c:scaling>
          <c:orientation val="minMax"/>
        </c:scaling>
        <c:delete val="0"/>
        <c:axPos val="l"/>
        <c:majorGridlines>
          <c:spPr>
            <a:ln w="9525" cap="flat" cmpd="sng" algn="ctr">
              <a:solidFill>
                <a:srgbClr val="7F7F7F"/>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8314264"/>
        <c:crosses val="autoZero"/>
        <c:crossBetween val="between"/>
        <c:majorUnit val="4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3871971379629569"/>
          <c:w val="0.92744009929243898"/>
          <c:h val="0.70641857887625581"/>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Pt>
            <c:idx val="6"/>
            <c:marker>
              <c:symbol val="circle"/>
              <c:size val="5"/>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1-3E3B-4C2E-932C-DA97107839AE}"/>
              </c:ext>
            </c:extLst>
          </c:dPt>
          <c:dPt>
            <c:idx val="10"/>
            <c:marker>
              <c:symbol val="circle"/>
              <c:size val="5"/>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3-3E3B-4C2E-932C-DA97107839AE}"/>
              </c:ext>
            </c:extLst>
          </c:dPt>
          <c:trendline>
            <c:spPr>
              <a:ln w="19050" cap="rnd">
                <a:solidFill>
                  <a:schemeClr val="accent1"/>
                </a:solidFill>
                <a:prstDash val="sysDot"/>
              </a:ln>
              <a:effectLst/>
            </c:spPr>
            <c:trendlineType val="linear"/>
            <c:dispRSqr val="0"/>
            <c:dispEq val="0"/>
          </c:trendline>
          <c:xVal>
            <c:numRef>
              <c:f>'Fig 66 data'!$A$6:$A$55</c:f>
              <c:numCache>
                <c:formatCode>General</c:formatCode>
                <c:ptCount val="50"/>
                <c:pt idx="0">
                  <c:v>1</c:v>
                </c:pt>
                <c:pt idx="1">
                  <c:v>3</c:v>
                </c:pt>
                <c:pt idx="2">
                  <c:v>5</c:v>
                </c:pt>
                <c:pt idx="3">
                  <c:v>7</c:v>
                </c:pt>
                <c:pt idx="4">
                  <c:v>9</c:v>
                </c:pt>
                <c:pt idx="5">
                  <c:v>11</c:v>
                </c:pt>
                <c:pt idx="6">
                  <c:v>13</c:v>
                </c:pt>
                <c:pt idx="7">
                  <c:v>15</c:v>
                </c:pt>
                <c:pt idx="8">
                  <c:v>17</c:v>
                </c:pt>
                <c:pt idx="9">
                  <c:v>19</c:v>
                </c:pt>
                <c:pt idx="10">
                  <c:v>21</c:v>
                </c:pt>
                <c:pt idx="11">
                  <c:v>23</c:v>
                </c:pt>
                <c:pt idx="12">
                  <c:v>25</c:v>
                </c:pt>
                <c:pt idx="13">
                  <c:v>27</c:v>
                </c:pt>
                <c:pt idx="14">
                  <c:v>29</c:v>
                </c:pt>
                <c:pt idx="15">
                  <c:v>31</c:v>
                </c:pt>
                <c:pt idx="16">
                  <c:v>33</c:v>
                </c:pt>
                <c:pt idx="17">
                  <c:v>35</c:v>
                </c:pt>
                <c:pt idx="18">
                  <c:v>37</c:v>
                </c:pt>
                <c:pt idx="19">
                  <c:v>39</c:v>
                </c:pt>
                <c:pt idx="20">
                  <c:v>41</c:v>
                </c:pt>
                <c:pt idx="21">
                  <c:v>43</c:v>
                </c:pt>
                <c:pt idx="22">
                  <c:v>45</c:v>
                </c:pt>
                <c:pt idx="23">
                  <c:v>47</c:v>
                </c:pt>
                <c:pt idx="24">
                  <c:v>49</c:v>
                </c:pt>
                <c:pt idx="25">
                  <c:v>51</c:v>
                </c:pt>
                <c:pt idx="26">
                  <c:v>53</c:v>
                </c:pt>
                <c:pt idx="27">
                  <c:v>55</c:v>
                </c:pt>
                <c:pt idx="28">
                  <c:v>57</c:v>
                </c:pt>
                <c:pt idx="29">
                  <c:v>59</c:v>
                </c:pt>
                <c:pt idx="30">
                  <c:v>61</c:v>
                </c:pt>
                <c:pt idx="31">
                  <c:v>63</c:v>
                </c:pt>
                <c:pt idx="32">
                  <c:v>65</c:v>
                </c:pt>
                <c:pt idx="33">
                  <c:v>67</c:v>
                </c:pt>
                <c:pt idx="34">
                  <c:v>69</c:v>
                </c:pt>
                <c:pt idx="35">
                  <c:v>71</c:v>
                </c:pt>
                <c:pt idx="36">
                  <c:v>73</c:v>
                </c:pt>
                <c:pt idx="37">
                  <c:v>75</c:v>
                </c:pt>
                <c:pt idx="38">
                  <c:v>77</c:v>
                </c:pt>
                <c:pt idx="39">
                  <c:v>79</c:v>
                </c:pt>
                <c:pt idx="40">
                  <c:v>81</c:v>
                </c:pt>
                <c:pt idx="41">
                  <c:v>83</c:v>
                </c:pt>
                <c:pt idx="42">
                  <c:v>85</c:v>
                </c:pt>
                <c:pt idx="43">
                  <c:v>87</c:v>
                </c:pt>
                <c:pt idx="44">
                  <c:v>89</c:v>
                </c:pt>
                <c:pt idx="45">
                  <c:v>91</c:v>
                </c:pt>
                <c:pt idx="46">
                  <c:v>93</c:v>
                </c:pt>
                <c:pt idx="47">
                  <c:v>95</c:v>
                </c:pt>
                <c:pt idx="48">
                  <c:v>97</c:v>
                </c:pt>
                <c:pt idx="49">
                  <c:v>99</c:v>
                </c:pt>
              </c:numCache>
            </c:numRef>
          </c:xVal>
          <c:yVal>
            <c:numRef>
              <c:f>'Fig 66 data'!$B$6:$B$55</c:f>
              <c:numCache>
                <c:formatCode>General</c:formatCode>
                <c:ptCount val="50"/>
                <c:pt idx="0">
                  <c:v>43.725625999999998</c:v>
                </c:pt>
                <c:pt idx="1">
                  <c:v>38.611495499999997</c:v>
                </c:pt>
                <c:pt idx="2">
                  <c:v>38.865886099999997</c:v>
                </c:pt>
                <c:pt idx="3">
                  <c:v>37.9159127</c:v>
                </c:pt>
                <c:pt idx="4">
                  <c:v>40.593932899999999</c:v>
                </c:pt>
                <c:pt idx="5">
                  <c:v>41.821713699999997</c:v>
                </c:pt>
                <c:pt idx="6">
                  <c:v>40.287539899999999</c:v>
                </c:pt>
                <c:pt idx="7">
                  <c:v>41.531133599999997</c:v>
                </c:pt>
                <c:pt idx="8">
                  <c:v>42.590207599999999</c:v>
                </c:pt>
                <c:pt idx="9">
                  <c:v>41.26876</c:v>
                </c:pt>
                <c:pt idx="10">
                  <c:v>42.937766000000003</c:v>
                </c:pt>
                <c:pt idx="11">
                  <c:v>42.825439099999997</c:v>
                </c:pt>
                <c:pt idx="12">
                  <c:v>44.203407900000002</c:v>
                </c:pt>
                <c:pt idx="13">
                  <c:v>44.421500799999997</c:v>
                </c:pt>
                <c:pt idx="14">
                  <c:v>45.007983000000003</c:v>
                </c:pt>
                <c:pt idx="15">
                  <c:v>46.081958499999999</c:v>
                </c:pt>
                <c:pt idx="16" formatCode="0.0">
                  <c:v>45.707135299999997</c:v>
                </c:pt>
                <c:pt idx="17" formatCode="0.0">
                  <c:v>46.145822199999998</c:v>
                </c:pt>
                <c:pt idx="18" formatCode="0.0">
                  <c:v>46.901490899999999</c:v>
                </c:pt>
                <c:pt idx="19" formatCode="0.0">
                  <c:v>46.251729599999997</c:v>
                </c:pt>
                <c:pt idx="20" formatCode="0.0">
                  <c:v>47.650531899999997</c:v>
                </c:pt>
                <c:pt idx="21" formatCode="0.0">
                  <c:v>47.405002699999997</c:v>
                </c:pt>
                <c:pt idx="22" formatCode="0.0">
                  <c:v>47.684938799999998</c:v>
                </c:pt>
                <c:pt idx="23" formatCode="0.0">
                  <c:v>48.895156999999998</c:v>
                </c:pt>
                <c:pt idx="24" formatCode="0.0">
                  <c:v>48.5788072</c:v>
                </c:pt>
                <c:pt idx="25" formatCode="0.0">
                  <c:v>49.540713099999998</c:v>
                </c:pt>
                <c:pt idx="26" formatCode="0.0">
                  <c:v>49.231506099999997</c:v>
                </c:pt>
                <c:pt idx="27" formatCode="0.0">
                  <c:v>50.6434274</c:v>
                </c:pt>
                <c:pt idx="28" formatCode="0.0">
                  <c:v>50.526876000000001</c:v>
                </c:pt>
                <c:pt idx="29" formatCode="0.0">
                  <c:v>50.232038299999999</c:v>
                </c:pt>
                <c:pt idx="30" formatCode="0.0">
                  <c:v>50.7680851</c:v>
                </c:pt>
                <c:pt idx="31">
                  <c:v>52.247071400000003</c:v>
                </c:pt>
                <c:pt idx="32">
                  <c:v>52.923363500000001</c:v>
                </c:pt>
                <c:pt idx="33">
                  <c:v>51.829605999999998</c:v>
                </c:pt>
                <c:pt idx="34">
                  <c:v>53.532730200000003</c:v>
                </c:pt>
                <c:pt idx="35">
                  <c:v>53.176689699999997</c:v>
                </c:pt>
                <c:pt idx="36">
                  <c:v>54.270888800000002</c:v>
                </c:pt>
                <c:pt idx="37">
                  <c:v>54.5724175</c:v>
                </c:pt>
                <c:pt idx="38">
                  <c:v>55.651942499999997</c:v>
                </c:pt>
                <c:pt idx="39">
                  <c:v>55.233102700000003</c:v>
                </c:pt>
                <c:pt idx="40">
                  <c:v>54.882978700000002</c:v>
                </c:pt>
                <c:pt idx="41">
                  <c:v>57.264502399999998</c:v>
                </c:pt>
                <c:pt idx="42">
                  <c:v>56.640234200000002</c:v>
                </c:pt>
                <c:pt idx="43">
                  <c:v>57.053780600000003</c:v>
                </c:pt>
                <c:pt idx="44">
                  <c:v>59.067589099999999</c:v>
                </c:pt>
                <c:pt idx="45">
                  <c:v>59.585417800000002</c:v>
                </c:pt>
                <c:pt idx="46">
                  <c:v>60.060670600000002</c:v>
                </c:pt>
                <c:pt idx="47">
                  <c:v>61.143161300000003</c:v>
                </c:pt>
                <c:pt idx="48">
                  <c:v>63.045212800000002</c:v>
                </c:pt>
                <c:pt idx="49">
                  <c:v>63.830490400000002</c:v>
                </c:pt>
              </c:numCache>
            </c:numRef>
          </c:yVal>
          <c:smooth val="0"/>
          <c:extLst>
            <c:ext xmlns:c16="http://schemas.microsoft.com/office/drawing/2014/chart" uri="{C3380CC4-5D6E-409C-BE32-E72D297353CC}">
              <c16:uniqueId val="{00000004-3E3B-4C2E-932C-DA97107839AE}"/>
            </c:ext>
          </c:extLst>
        </c:ser>
        <c:dLbls>
          <c:showLegendKey val="0"/>
          <c:showVal val="0"/>
          <c:showCatName val="0"/>
          <c:showSerName val="0"/>
          <c:showPercent val="0"/>
          <c:showBubbleSize val="0"/>
        </c:dLbls>
        <c:axId val="724604320"/>
        <c:axId val="724603664"/>
      </c:scatterChart>
      <c:valAx>
        <c:axId val="724604320"/>
        <c:scaling>
          <c:orientation val="minMax"/>
          <c:max val="100"/>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crossBetween val="midCat"/>
        <c:majorUnit val="20"/>
      </c:valAx>
      <c:valAx>
        <c:axId val="724603664"/>
        <c:scaling>
          <c:orientation val="minMax"/>
          <c:max val="70"/>
          <c:min val="3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3871971379629569"/>
          <c:w val="0.92744009929243898"/>
          <c:h val="0.70641857887625581"/>
        </c:manualLayout>
      </c:layout>
      <c:barChart>
        <c:barDir val="col"/>
        <c:grouping val="clustered"/>
        <c:varyColors val="0"/>
        <c:ser>
          <c:idx val="0"/>
          <c:order val="0"/>
          <c:spPr>
            <a:solidFill>
              <a:schemeClr val="accent1"/>
            </a:solidFill>
            <a:ln w="25400">
              <a:noFill/>
            </a:ln>
            <a:effectLst/>
          </c:spPr>
          <c:invertIfNegative val="0"/>
          <c:cat>
            <c:numRef>
              <c:f>'Fig 7 data'!$B$6:$K$6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 7 data'!$B$7:$K$7</c:f>
              <c:numCache>
                <c:formatCode>General</c:formatCode>
                <c:ptCount val="10"/>
                <c:pt idx="0">
                  <c:v>48.90732572813716</c:v>
                </c:pt>
                <c:pt idx="1">
                  <c:v>25.834177200787348</c:v>
                </c:pt>
                <c:pt idx="2">
                  <c:v>23.984205743218574</c:v>
                </c:pt>
                <c:pt idx="3" formatCode="0.0">
                  <c:v>22.006146154764444</c:v>
                </c:pt>
                <c:pt idx="4" formatCode="0.0">
                  <c:v>22.646259974025686</c:v>
                </c:pt>
                <c:pt idx="5" formatCode="0.0">
                  <c:v>23.324255704607378</c:v>
                </c:pt>
                <c:pt idx="6" formatCode="0.0">
                  <c:v>25.941807846706961</c:v>
                </c:pt>
                <c:pt idx="7" formatCode="0.0">
                  <c:v>27.603961494074277</c:v>
                </c:pt>
                <c:pt idx="8">
                  <c:v>32.016815752272763</c:v>
                </c:pt>
                <c:pt idx="9">
                  <c:v>40.702568471998319</c:v>
                </c:pt>
              </c:numCache>
            </c:numRef>
          </c:val>
          <c:extLst>
            <c:ext xmlns:c16="http://schemas.microsoft.com/office/drawing/2014/chart" uri="{C3380CC4-5D6E-409C-BE32-E72D297353CC}">
              <c16:uniqueId val="{00000004-FCA1-49F9-814F-85F3A85EF3B4}"/>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Probability</a:t>
            </a:r>
            <a:r>
              <a:rPr lang="en-NZ" sz="1800" b="1" baseline="0">
                <a:solidFill>
                  <a:schemeClr val="tx1"/>
                </a:solidFill>
                <a:latin typeface="Arial" panose="020B0604020202020204" pitchFamily="34" charset="0"/>
                <a:cs typeface="Arial" panose="020B0604020202020204" pitchFamily="34" charset="0"/>
              </a:rPr>
              <a:t> child in top fifth of income distribution at age 26 (%)</a:t>
            </a:r>
            <a:endParaRPr lang="en-NZ" sz="1800" b="1">
              <a:solidFill>
                <a:schemeClr val="tx1"/>
              </a:solidFill>
              <a:latin typeface="Arial" panose="020B0604020202020204" pitchFamily="34" charset="0"/>
              <a:cs typeface="Arial" panose="020B0604020202020204" pitchFamily="34" charset="0"/>
            </a:endParaRPr>
          </a:p>
        </c:rich>
      </c:tx>
      <c:layout>
        <c:manualLayout>
          <c:xMode val="edge"/>
          <c:yMode val="edge"/>
          <c:x val="9.6650397789764825E-3"/>
          <c:y val="1.25854992256284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 67 data'!$A$7</c:f>
              <c:strCache>
                <c:ptCount val="1"/>
                <c:pt idx="0">
                  <c:v>Parent Q1 (Lowest)</c:v>
                </c:pt>
              </c:strCache>
            </c:strRef>
          </c:tx>
          <c:spPr>
            <a:ln w="38100" cap="rnd">
              <a:solidFill>
                <a:schemeClr val="accent1"/>
              </a:solidFill>
              <a:round/>
            </a:ln>
            <a:effectLst/>
          </c:spPr>
          <c:marker>
            <c:symbol val="none"/>
          </c:marker>
          <c:cat>
            <c:numRef>
              <c:f>'Fig 67 data'!$B$6:$H$6</c:f>
              <c:numCache>
                <c:formatCode>0</c:formatCode>
                <c:ptCount val="7"/>
                <c:pt idx="0">
                  <c:v>1986</c:v>
                </c:pt>
                <c:pt idx="1">
                  <c:v>1987</c:v>
                </c:pt>
                <c:pt idx="2">
                  <c:v>1988</c:v>
                </c:pt>
                <c:pt idx="3">
                  <c:v>1989</c:v>
                </c:pt>
                <c:pt idx="4">
                  <c:v>1990</c:v>
                </c:pt>
                <c:pt idx="5">
                  <c:v>1991</c:v>
                </c:pt>
                <c:pt idx="6">
                  <c:v>1992</c:v>
                </c:pt>
              </c:numCache>
            </c:numRef>
          </c:cat>
          <c:val>
            <c:numRef>
              <c:f>'Fig 67 data'!$B$7:$H$7</c:f>
              <c:numCache>
                <c:formatCode>0</c:formatCode>
                <c:ptCount val="7"/>
                <c:pt idx="0">
                  <c:v>12.187108886107636</c:v>
                </c:pt>
                <c:pt idx="1">
                  <c:v>12.165487542294679</c:v>
                </c:pt>
                <c:pt idx="2">
                  <c:v>11.830780452224655</c:v>
                </c:pt>
                <c:pt idx="3">
                  <c:v>11.531914893617021</c:v>
                </c:pt>
                <c:pt idx="4">
                  <c:v>12.224475997295469</c:v>
                </c:pt>
                <c:pt idx="5">
                  <c:v>12.274600721277693</c:v>
                </c:pt>
                <c:pt idx="6">
                  <c:v>12.17302539236953</c:v>
                </c:pt>
              </c:numCache>
            </c:numRef>
          </c:val>
          <c:smooth val="0"/>
          <c:extLst>
            <c:ext xmlns:c16="http://schemas.microsoft.com/office/drawing/2014/chart" uri="{C3380CC4-5D6E-409C-BE32-E72D297353CC}">
              <c16:uniqueId val="{00000000-D2F1-49B2-908F-14DC2EF3C87E}"/>
            </c:ext>
          </c:extLst>
        </c:ser>
        <c:ser>
          <c:idx val="1"/>
          <c:order val="1"/>
          <c:tx>
            <c:strRef>
              <c:f>'Fig 67 data'!$A$8</c:f>
              <c:strCache>
                <c:ptCount val="1"/>
                <c:pt idx="0">
                  <c:v>Parent Q2</c:v>
                </c:pt>
              </c:strCache>
            </c:strRef>
          </c:tx>
          <c:spPr>
            <a:ln w="38100" cap="rnd">
              <a:solidFill>
                <a:schemeClr val="accent2"/>
              </a:solidFill>
              <a:round/>
            </a:ln>
            <a:effectLst/>
          </c:spPr>
          <c:marker>
            <c:symbol val="none"/>
          </c:marker>
          <c:cat>
            <c:numRef>
              <c:f>'Fig 67 data'!$B$6:$H$6</c:f>
              <c:numCache>
                <c:formatCode>0</c:formatCode>
                <c:ptCount val="7"/>
                <c:pt idx="0">
                  <c:v>1986</c:v>
                </c:pt>
                <c:pt idx="1">
                  <c:v>1987</c:v>
                </c:pt>
                <c:pt idx="2">
                  <c:v>1988</c:v>
                </c:pt>
                <c:pt idx="3">
                  <c:v>1989</c:v>
                </c:pt>
                <c:pt idx="4">
                  <c:v>1990</c:v>
                </c:pt>
                <c:pt idx="5">
                  <c:v>1991</c:v>
                </c:pt>
                <c:pt idx="6">
                  <c:v>1992</c:v>
                </c:pt>
              </c:numCache>
            </c:numRef>
          </c:cat>
          <c:val>
            <c:numRef>
              <c:f>'Fig 67 data'!$B$8:$H$8</c:f>
              <c:numCache>
                <c:formatCode>0</c:formatCode>
                <c:ptCount val="7"/>
                <c:pt idx="0">
                  <c:v>15.767245424683246</c:v>
                </c:pt>
                <c:pt idx="1">
                  <c:v>15.069967707212056</c:v>
                </c:pt>
                <c:pt idx="2">
                  <c:v>15.711159737417942</c:v>
                </c:pt>
                <c:pt idx="3">
                  <c:v>15.319148936170212</c:v>
                </c:pt>
                <c:pt idx="4">
                  <c:v>15.537525354969576</c:v>
                </c:pt>
                <c:pt idx="5">
                  <c:v>15.018031942297785</c:v>
                </c:pt>
                <c:pt idx="6">
                  <c:v>15.935187547843837</c:v>
                </c:pt>
              </c:numCache>
            </c:numRef>
          </c:val>
          <c:smooth val="0"/>
          <c:extLst>
            <c:ext xmlns:c16="http://schemas.microsoft.com/office/drawing/2014/chart" uri="{C3380CC4-5D6E-409C-BE32-E72D297353CC}">
              <c16:uniqueId val="{00000001-D2F1-49B2-908F-14DC2EF3C87E}"/>
            </c:ext>
          </c:extLst>
        </c:ser>
        <c:ser>
          <c:idx val="2"/>
          <c:order val="2"/>
          <c:tx>
            <c:strRef>
              <c:f>'Fig 67 data'!$A$9</c:f>
              <c:strCache>
                <c:ptCount val="1"/>
                <c:pt idx="0">
                  <c:v>Parent Q3</c:v>
                </c:pt>
              </c:strCache>
            </c:strRef>
          </c:tx>
          <c:spPr>
            <a:ln w="38100" cap="rnd">
              <a:solidFill>
                <a:schemeClr val="accent3"/>
              </a:solidFill>
              <a:round/>
            </a:ln>
            <a:effectLst/>
          </c:spPr>
          <c:marker>
            <c:symbol val="none"/>
          </c:marker>
          <c:cat>
            <c:numRef>
              <c:f>'Fig 67 data'!$B$6:$H$6</c:f>
              <c:numCache>
                <c:formatCode>0</c:formatCode>
                <c:ptCount val="7"/>
                <c:pt idx="0">
                  <c:v>1986</c:v>
                </c:pt>
                <c:pt idx="1">
                  <c:v>1987</c:v>
                </c:pt>
                <c:pt idx="2">
                  <c:v>1988</c:v>
                </c:pt>
                <c:pt idx="3">
                  <c:v>1989</c:v>
                </c:pt>
                <c:pt idx="4">
                  <c:v>1990</c:v>
                </c:pt>
                <c:pt idx="5">
                  <c:v>1991</c:v>
                </c:pt>
                <c:pt idx="6">
                  <c:v>1992</c:v>
                </c:pt>
              </c:numCache>
            </c:numRef>
          </c:cat>
          <c:val>
            <c:numRef>
              <c:f>'Fig 67 data'!$B$9:$H$9</c:f>
              <c:numCache>
                <c:formatCode>0</c:formatCode>
                <c:ptCount val="7"/>
                <c:pt idx="0">
                  <c:v>18.30413016270338</c:v>
                </c:pt>
                <c:pt idx="1">
                  <c:v>18.499154236506225</c:v>
                </c:pt>
                <c:pt idx="2">
                  <c:v>18.655192532088684</c:v>
                </c:pt>
                <c:pt idx="3">
                  <c:v>19.049645390070921</c:v>
                </c:pt>
                <c:pt idx="4">
                  <c:v>18.512508451656526</c:v>
                </c:pt>
                <c:pt idx="5">
                  <c:v>19.832582099162909</c:v>
                </c:pt>
                <c:pt idx="6">
                  <c:v>17.695840775708088</c:v>
                </c:pt>
              </c:numCache>
            </c:numRef>
          </c:val>
          <c:smooth val="0"/>
          <c:extLst>
            <c:ext xmlns:c16="http://schemas.microsoft.com/office/drawing/2014/chart" uri="{C3380CC4-5D6E-409C-BE32-E72D297353CC}">
              <c16:uniqueId val="{00000002-D2F1-49B2-908F-14DC2EF3C87E}"/>
            </c:ext>
          </c:extLst>
        </c:ser>
        <c:ser>
          <c:idx val="3"/>
          <c:order val="3"/>
          <c:tx>
            <c:strRef>
              <c:f>'Fig 67 data'!$A$10</c:f>
              <c:strCache>
                <c:ptCount val="1"/>
                <c:pt idx="0">
                  <c:v>Parent Q4</c:v>
                </c:pt>
              </c:strCache>
            </c:strRef>
          </c:tx>
          <c:spPr>
            <a:ln w="38100" cap="rnd">
              <a:solidFill>
                <a:schemeClr val="accent4"/>
              </a:solidFill>
              <a:round/>
            </a:ln>
            <a:effectLst/>
          </c:spPr>
          <c:marker>
            <c:symbol val="none"/>
          </c:marker>
          <c:cat>
            <c:numRef>
              <c:f>'Fig 67 data'!$B$6:$H$6</c:f>
              <c:numCache>
                <c:formatCode>0</c:formatCode>
                <c:ptCount val="7"/>
                <c:pt idx="0">
                  <c:v>1986</c:v>
                </c:pt>
                <c:pt idx="1">
                  <c:v>1987</c:v>
                </c:pt>
                <c:pt idx="2">
                  <c:v>1988</c:v>
                </c:pt>
                <c:pt idx="3">
                  <c:v>1989</c:v>
                </c:pt>
                <c:pt idx="4">
                  <c:v>1990</c:v>
                </c:pt>
                <c:pt idx="5">
                  <c:v>1991</c:v>
                </c:pt>
                <c:pt idx="6">
                  <c:v>1992</c:v>
                </c:pt>
              </c:numCache>
            </c:numRef>
          </c:cat>
          <c:val>
            <c:numRef>
              <c:f>'Fig 67 data'!$B$10:$H$10</c:f>
              <c:numCache>
                <c:formatCode>0</c:formatCode>
                <c:ptCount val="7"/>
                <c:pt idx="0">
                  <c:v>22.978257469106836</c:v>
                </c:pt>
                <c:pt idx="1">
                  <c:v>22.881746886052593</c:v>
                </c:pt>
                <c:pt idx="2">
                  <c:v>23.223924142961341</c:v>
                </c:pt>
                <c:pt idx="3">
                  <c:v>23.078014184397162</c:v>
                </c:pt>
                <c:pt idx="4">
                  <c:v>23.177822853279242</c:v>
                </c:pt>
                <c:pt idx="5">
                  <c:v>22.372488408037093</c:v>
                </c:pt>
                <c:pt idx="6">
                  <c:v>23.44985965807604</c:v>
                </c:pt>
              </c:numCache>
            </c:numRef>
          </c:val>
          <c:smooth val="0"/>
          <c:extLst>
            <c:ext xmlns:c16="http://schemas.microsoft.com/office/drawing/2014/chart" uri="{C3380CC4-5D6E-409C-BE32-E72D297353CC}">
              <c16:uniqueId val="{00000003-D2F1-49B2-908F-14DC2EF3C87E}"/>
            </c:ext>
          </c:extLst>
        </c:ser>
        <c:ser>
          <c:idx val="4"/>
          <c:order val="4"/>
          <c:tx>
            <c:strRef>
              <c:f>'Fig 67 data'!$A$11</c:f>
              <c:strCache>
                <c:ptCount val="1"/>
                <c:pt idx="0">
                  <c:v>Parent Q5 (Highest)</c:v>
                </c:pt>
              </c:strCache>
            </c:strRef>
          </c:tx>
          <c:spPr>
            <a:ln w="38100" cap="rnd">
              <a:solidFill>
                <a:schemeClr val="accent5"/>
              </a:solidFill>
              <a:round/>
            </a:ln>
            <a:effectLst/>
          </c:spPr>
          <c:marker>
            <c:symbol val="none"/>
          </c:marker>
          <c:cat>
            <c:numRef>
              <c:f>'Fig 67 data'!$B$6:$H$6</c:f>
              <c:numCache>
                <c:formatCode>0</c:formatCode>
                <c:ptCount val="7"/>
                <c:pt idx="0">
                  <c:v>1986</c:v>
                </c:pt>
                <c:pt idx="1">
                  <c:v>1987</c:v>
                </c:pt>
                <c:pt idx="2">
                  <c:v>1988</c:v>
                </c:pt>
                <c:pt idx="3">
                  <c:v>1989</c:v>
                </c:pt>
                <c:pt idx="4">
                  <c:v>1990</c:v>
                </c:pt>
                <c:pt idx="5">
                  <c:v>1991</c:v>
                </c:pt>
                <c:pt idx="6">
                  <c:v>1992</c:v>
                </c:pt>
              </c:numCache>
            </c:numRef>
          </c:cat>
          <c:val>
            <c:numRef>
              <c:f>'Fig 67 data'!$B$11:$H$11</c:f>
              <c:numCache>
                <c:formatCode>0</c:formatCode>
                <c:ptCount val="7"/>
                <c:pt idx="0">
                  <c:v>30.757196495619528</c:v>
                </c:pt>
                <c:pt idx="1">
                  <c:v>31.385514377979394</c:v>
                </c:pt>
                <c:pt idx="2">
                  <c:v>30.576221735959152</c:v>
                </c:pt>
                <c:pt idx="3">
                  <c:v>31.035460992907804</c:v>
                </c:pt>
                <c:pt idx="4">
                  <c:v>30.534144692359703</c:v>
                </c:pt>
                <c:pt idx="5">
                  <c:v>30.486862442040184</c:v>
                </c:pt>
                <c:pt idx="6">
                  <c:v>30.738803113436262</c:v>
                </c:pt>
              </c:numCache>
            </c:numRef>
          </c:val>
          <c:smooth val="0"/>
          <c:extLst>
            <c:ext xmlns:c16="http://schemas.microsoft.com/office/drawing/2014/chart" uri="{C3380CC4-5D6E-409C-BE32-E72D297353CC}">
              <c16:uniqueId val="{00000004-D2F1-49B2-908F-14DC2EF3C87E}"/>
            </c:ext>
          </c:extLst>
        </c:ser>
        <c:dLbls>
          <c:showLegendKey val="0"/>
          <c:showVal val="0"/>
          <c:showCatName val="0"/>
          <c:showSerName val="0"/>
          <c:showPercent val="0"/>
          <c:showBubbleSize val="0"/>
        </c:dLbls>
        <c:smooth val="0"/>
        <c:axId val="1203034160"/>
        <c:axId val="1203025632"/>
      </c:lineChart>
      <c:catAx>
        <c:axId val="1203034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Year</a:t>
                </a:r>
              </a:p>
            </c:rich>
          </c:tx>
          <c:layout>
            <c:manualLayout>
              <c:xMode val="edge"/>
              <c:yMode val="edge"/>
              <c:x val="0.47746402310631086"/>
              <c:y val="0.814204720817171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3025632"/>
        <c:crosses val="autoZero"/>
        <c:auto val="1"/>
        <c:lblAlgn val="ctr"/>
        <c:lblOffset val="100"/>
        <c:noMultiLvlLbl val="0"/>
      </c:catAx>
      <c:valAx>
        <c:axId val="1203025632"/>
        <c:scaling>
          <c:orientation val="minMax"/>
        </c:scaling>
        <c:delete val="0"/>
        <c:axPos val="l"/>
        <c:majorGridlines>
          <c:spPr>
            <a:ln w="9525" cap="flat" cmpd="sng" algn="ctr">
              <a:solidFill>
                <a:srgbClr val="7F7F7F"/>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3034160"/>
        <c:crosses val="autoZero"/>
        <c:crossBetween val="midCat"/>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02200181188221E-2"/>
          <c:y val="0.13871971379629569"/>
          <c:w val="0.92744009929243898"/>
          <c:h val="0.60775448120918674"/>
        </c:manualLayout>
      </c:layout>
      <c:lineChart>
        <c:grouping val="standard"/>
        <c:varyColors val="0"/>
        <c:ser>
          <c:idx val="0"/>
          <c:order val="0"/>
          <c:tx>
            <c:strRef>
              <c:f>'Fig 68 data'!$A$7</c:f>
              <c:strCache>
                <c:ptCount val="1"/>
                <c:pt idx="0">
                  <c:v>Parent Q1 (Lowest)</c:v>
                </c:pt>
              </c:strCache>
            </c:strRef>
          </c:tx>
          <c:spPr>
            <a:ln w="28575" cap="rnd">
              <a:solidFill>
                <a:schemeClr val="accent1"/>
              </a:solidFill>
              <a:round/>
            </a:ln>
            <a:effectLst/>
          </c:spPr>
          <c:marker>
            <c:symbol val="none"/>
          </c:marker>
          <c:dPt>
            <c:idx val="6"/>
            <c:marker>
              <c:symbol val="none"/>
            </c:marker>
            <c:bubble3D val="0"/>
            <c:extLst>
              <c:ext xmlns:c16="http://schemas.microsoft.com/office/drawing/2014/chart" uri="{C3380CC4-5D6E-409C-BE32-E72D297353CC}">
                <c16:uniqueId val="{00000001-EABB-45C4-9EA1-57DCBD834CEC}"/>
              </c:ext>
            </c:extLst>
          </c:dPt>
          <c:dPt>
            <c:idx val="10"/>
            <c:marker>
              <c:symbol val="none"/>
            </c:marker>
            <c:bubble3D val="0"/>
            <c:extLst>
              <c:ext xmlns:c16="http://schemas.microsoft.com/office/drawing/2014/chart" uri="{C3380CC4-5D6E-409C-BE32-E72D297353CC}">
                <c16:uniqueId val="{00000003-EABB-45C4-9EA1-57DCBD834CEC}"/>
              </c:ext>
            </c:extLst>
          </c:dPt>
          <c:cat>
            <c:numRef>
              <c:f>'Fig 68 data'!$B$6:$K$6</c:f>
              <c:numCache>
                <c:formatCode>General</c:formatCode>
                <c:ptCount val="10"/>
                <c:pt idx="0">
                  <c:v>1986</c:v>
                </c:pt>
                <c:pt idx="1">
                  <c:v>1987</c:v>
                </c:pt>
                <c:pt idx="2">
                  <c:v>1988</c:v>
                </c:pt>
                <c:pt idx="3">
                  <c:v>1989</c:v>
                </c:pt>
                <c:pt idx="4">
                  <c:v>1990</c:v>
                </c:pt>
                <c:pt idx="5">
                  <c:v>1991</c:v>
                </c:pt>
                <c:pt idx="6">
                  <c:v>1992</c:v>
                </c:pt>
                <c:pt idx="7">
                  <c:v>1993</c:v>
                </c:pt>
                <c:pt idx="8">
                  <c:v>1994</c:v>
                </c:pt>
                <c:pt idx="9">
                  <c:v>1995</c:v>
                </c:pt>
              </c:numCache>
            </c:numRef>
          </c:cat>
          <c:val>
            <c:numRef>
              <c:f>'Fig 68 data'!$B$7:$K$7</c:f>
              <c:numCache>
                <c:formatCode>General</c:formatCode>
                <c:ptCount val="10"/>
                <c:pt idx="0">
                  <c:v>10.512913786831575</c:v>
                </c:pt>
                <c:pt idx="1">
                  <c:v>10.385022960084775</c:v>
                </c:pt>
                <c:pt idx="2">
                  <c:v>10.468227424749164</c:v>
                </c:pt>
                <c:pt idx="3">
                  <c:v>11.344952318316343</c:v>
                </c:pt>
                <c:pt idx="4">
                  <c:v>12.061263560944479</c:v>
                </c:pt>
                <c:pt idx="5">
                  <c:v>12.527131782945736</c:v>
                </c:pt>
                <c:pt idx="6">
                  <c:v>12.664165103189493</c:v>
                </c:pt>
                <c:pt idx="7">
                  <c:v>12.528399870172022</c:v>
                </c:pt>
                <c:pt idx="8">
                  <c:v>12.524525833878354</c:v>
                </c:pt>
                <c:pt idx="9">
                  <c:v>12.72419627749577</c:v>
                </c:pt>
              </c:numCache>
            </c:numRef>
          </c:val>
          <c:smooth val="0"/>
          <c:extLst>
            <c:ext xmlns:c16="http://schemas.microsoft.com/office/drawing/2014/chart" uri="{C3380CC4-5D6E-409C-BE32-E72D297353CC}">
              <c16:uniqueId val="{00000005-EABB-45C4-9EA1-57DCBD834CEC}"/>
            </c:ext>
          </c:extLst>
        </c:ser>
        <c:ser>
          <c:idx val="1"/>
          <c:order val="1"/>
          <c:tx>
            <c:strRef>
              <c:f>'Fig 68 data'!$A$8</c:f>
              <c:strCache>
                <c:ptCount val="1"/>
                <c:pt idx="0">
                  <c:v>Parent Q2</c:v>
                </c:pt>
              </c:strCache>
            </c:strRef>
          </c:tx>
          <c:spPr>
            <a:ln w="28575" cap="rnd">
              <a:solidFill>
                <a:srgbClr val="67A854"/>
              </a:solidFill>
              <a:round/>
            </a:ln>
            <a:effectLst/>
          </c:spPr>
          <c:marker>
            <c:symbol val="none"/>
          </c:marker>
          <c:cat>
            <c:numRef>
              <c:f>'Fig 68 data'!$B$6:$K$6</c:f>
              <c:numCache>
                <c:formatCode>General</c:formatCode>
                <c:ptCount val="10"/>
                <c:pt idx="0">
                  <c:v>1986</c:v>
                </c:pt>
                <c:pt idx="1">
                  <c:v>1987</c:v>
                </c:pt>
                <c:pt idx="2">
                  <c:v>1988</c:v>
                </c:pt>
                <c:pt idx="3">
                  <c:v>1989</c:v>
                </c:pt>
                <c:pt idx="4">
                  <c:v>1990</c:v>
                </c:pt>
                <c:pt idx="5">
                  <c:v>1991</c:v>
                </c:pt>
                <c:pt idx="6">
                  <c:v>1992</c:v>
                </c:pt>
                <c:pt idx="7">
                  <c:v>1993</c:v>
                </c:pt>
                <c:pt idx="8">
                  <c:v>1994</c:v>
                </c:pt>
                <c:pt idx="9">
                  <c:v>1995</c:v>
                </c:pt>
              </c:numCache>
            </c:numRef>
          </c:cat>
          <c:val>
            <c:numRef>
              <c:f>'Fig 68 data'!$B$8:$K$8</c:f>
              <c:numCache>
                <c:formatCode>General</c:formatCode>
                <c:ptCount val="10"/>
                <c:pt idx="0">
                  <c:v>13.968715896689703</c:v>
                </c:pt>
                <c:pt idx="1">
                  <c:v>13.210879547862946</c:v>
                </c:pt>
                <c:pt idx="2">
                  <c:v>13.277591973244146</c:v>
                </c:pt>
                <c:pt idx="3">
                  <c:v>13.975665899375207</c:v>
                </c:pt>
                <c:pt idx="4" formatCode="0.0">
                  <c:v>14.19457735247209</c:v>
                </c:pt>
                <c:pt idx="5" formatCode="0.0">
                  <c:v>15.224806201550386</c:v>
                </c:pt>
                <c:pt idx="6" formatCode="0.0">
                  <c:v>15.764779480763217</c:v>
                </c:pt>
                <c:pt idx="7" formatCode="0.0">
                  <c:v>15.254787406686141</c:v>
                </c:pt>
                <c:pt idx="8" formatCode="0.0">
                  <c:v>15.668956493294079</c:v>
                </c:pt>
                <c:pt idx="9">
                  <c:v>15.939086294416244</c:v>
                </c:pt>
              </c:numCache>
            </c:numRef>
          </c:val>
          <c:smooth val="0"/>
          <c:extLst>
            <c:ext xmlns:c16="http://schemas.microsoft.com/office/drawing/2014/chart" uri="{C3380CC4-5D6E-409C-BE32-E72D297353CC}">
              <c16:uniqueId val="{00000007-EABB-45C4-9EA1-57DCBD834CEC}"/>
            </c:ext>
          </c:extLst>
        </c:ser>
        <c:ser>
          <c:idx val="2"/>
          <c:order val="2"/>
          <c:tx>
            <c:strRef>
              <c:f>'Fig 68 data'!$A$9</c:f>
              <c:strCache>
                <c:ptCount val="1"/>
                <c:pt idx="0">
                  <c:v>Parent Q3</c:v>
                </c:pt>
              </c:strCache>
            </c:strRef>
          </c:tx>
          <c:spPr>
            <a:ln w="28575" cap="rnd">
              <a:solidFill>
                <a:srgbClr val="A9A7A5"/>
              </a:solidFill>
              <a:round/>
            </a:ln>
            <a:effectLst/>
          </c:spPr>
          <c:marker>
            <c:symbol val="none"/>
          </c:marker>
          <c:cat>
            <c:numRef>
              <c:f>'Fig 68 data'!$B$6:$K$6</c:f>
              <c:numCache>
                <c:formatCode>General</c:formatCode>
                <c:ptCount val="10"/>
                <c:pt idx="0">
                  <c:v>1986</c:v>
                </c:pt>
                <c:pt idx="1">
                  <c:v>1987</c:v>
                </c:pt>
                <c:pt idx="2">
                  <c:v>1988</c:v>
                </c:pt>
                <c:pt idx="3">
                  <c:v>1989</c:v>
                </c:pt>
                <c:pt idx="4">
                  <c:v>1990</c:v>
                </c:pt>
                <c:pt idx="5">
                  <c:v>1991</c:v>
                </c:pt>
                <c:pt idx="6">
                  <c:v>1992</c:v>
                </c:pt>
                <c:pt idx="7">
                  <c:v>1993</c:v>
                </c:pt>
                <c:pt idx="8">
                  <c:v>1994</c:v>
                </c:pt>
                <c:pt idx="9">
                  <c:v>1995</c:v>
                </c:pt>
              </c:numCache>
            </c:numRef>
          </c:cat>
          <c:val>
            <c:numRef>
              <c:f>'Fig 68 data'!$B$9:$K$9</c:f>
              <c:numCache>
                <c:formatCode>General</c:formatCode>
                <c:ptCount val="10"/>
                <c:pt idx="0">
                  <c:v>16.696980720261916</c:v>
                </c:pt>
                <c:pt idx="1">
                  <c:v>17.379018014835747</c:v>
                </c:pt>
                <c:pt idx="2">
                  <c:v>17.224080267558527</c:v>
                </c:pt>
                <c:pt idx="3">
                  <c:v>17.757316672147319</c:v>
                </c:pt>
                <c:pt idx="4" formatCode="0.0">
                  <c:v>18.437001594896334</c:v>
                </c:pt>
                <c:pt idx="5" formatCode="0.0">
                  <c:v>19.472868217054263</c:v>
                </c:pt>
                <c:pt idx="6" formatCode="0.0">
                  <c:v>19.136960600375236</c:v>
                </c:pt>
                <c:pt idx="7" formatCode="0.0">
                  <c:v>20.649350649350652</c:v>
                </c:pt>
                <c:pt idx="8" formatCode="0.0">
                  <c:v>20.438194898626552</c:v>
                </c:pt>
                <c:pt idx="9" formatCode="0.0">
                  <c:v>21.252115059221659</c:v>
                </c:pt>
              </c:numCache>
            </c:numRef>
          </c:val>
          <c:smooth val="0"/>
          <c:extLst>
            <c:ext xmlns:c16="http://schemas.microsoft.com/office/drawing/2014/chart" uri="{C3380CC4-5D6E-409C-BE32-E72D297353CC}">
              <c16:uniqueId val="{00000008-EABB-45C4-9EA1-57DCBD834CEC}"/>
            </c:ext>
          </c:extLst>
        </c:ser>
        <c:ser>
          <c:idx val="3"/>
          <c:order val="3"/>
          <c:tx>
            <c:strRef>
              <c:f>'Fig 68 data'!$A$10</c:f>
              <c:strCache>
                <c:ptCount val="1"/>
                <c:pt idx="0">
                  <c:v>Parent Q4</c:v>
                </c:pt>
              </c:strCache>
            </c:strRef>
          </c:tx>
          <c:spPr>
            <a:ln w="28575" cap="rnd">
              <a:solidFill>
                <a:srgbClr val="3E403A"/>
              </a:solidFill>
              <a:round/>
            </a:ln>
            <a:effectLst/>
          </c:spPr>
          <c:marker>
            <c:symbol val="none"/>
          </c:marker>
          <c:cat>
            <c:numRef>
              <c:f>'Fig 68 data'!$B$6:$K$6</c:f>
              <c:numCache>
                <c:formatCode>General</c:formatCode>
                <c:ptCount val="10"/>
                <c:pt idx="0">
                  <c:v>1986</c:v>
                </c:pt>
                <c:pt idx="1">
                  <c:v>1987</c:v>
                </c:pt>
                <c:pt idx="2">
                  <c:v>1988</c:v>
                </c:pt>
                <c:pt idx="3">
                  <c:v>1989</c:v>
                </c:pt>
                <c:pt idx="4">
                  <c:v>1990</c:v>
                </c:pt>
                <c:pt idx="5">
                  <c:v>1991</c:v>
                </c:pt>
                <c:pt idx="6">
                  <c:v>1992</c:v>
                </c:pt>
                <c:pt idx="7">
                  <c:v>1993</c:v>
                </c:pt>
                <c:pt idx="8">
                  <c:v>1994</c:v>
                </c:pt>
                <c:pt idx="9">
                  <c:v>1995</c:v>
                </c:pt>
              </c:numCache>
            </c:numRef>
          </c:cat>
          <c:val>
            <c:numRef>
              <c:f>'Fig 68 data'!$B$10:$K$10</c:f>
              <c:numCache>
                <c:formatCode>General</c:formatCode>
                <c:ptCount val="10"/>
                <c:pt idx="0">
                  <c:v>22.699163332120772</c:v>
                </c:pt>
                <c:pt idx="1">
                  <c:v>22.951977401129945</c:v>
                </c:pt>
                <c:pt idx="2">
                  <c:v>22.608695652173914</c:v>
                </c:pt>
                <c:pt idx="3">
                  <c:v>23.479118710950345</c:v>
                </c:pt>
                <c:pt idx="4" formatCode="0.0">
                  <c:v>24.625199362041467</c:v>
                </c:pt>
                <c:pt idx="5" formatCode="0.0">
                  <c:v>26.170542635658915</c:v>
                </c:pt>
                <c:pt idx="6" formatCode="0.0">
                  <c:v>26.07879924953096</c:v>
                </c:pt>
                <c:pt idx="7" formatCode="0.0">
                  <c:v>26.582278481012654</c:v>
                </c:pt>
                <c:pt idx="8" formatCode="0.0">
                  <c:v>28.580771746239371</c:v>
                </c:pt>
                <c:pt idx="9" formatCode="0.0">
                  <c:v>29.431664411366711</c:v>
                </c:pt>
              </c:numCache>
            </c:numRef>
          </c:val>
          <c:smooth val="0"/>
          <c:extLst>
            <c:ext xmlns:c16="http://schemas.microsoft.com/office/drawing/2014/chart" uri="{C3380CC4-5D6E-409C-BE32-E72D297353CC}">
              <c16:uniqueId val="{00000009-EABB-45C4-9EA1-57DCBD834CEC}"/>
            </c:ext>
          </c:extLst>
        </c:ser>
        <c:ser>
          <c:idx val="4"/>
          <c:order val="4"/>
          <c:tx>
            <c:strRef>
              <c:f>'Fig 68 data'!$A$11</c:f>
              <c:strCache>
                <c:ptCount val="1"/>
                <c:pt idx="0">
                  <c:v>Parent Q5 (Highest)</c:v>
                </c:pt>
              </c:strCache>
            </c:strRef>
          </c:tx>
          <c:spPr>
            <a:ln w="28575" cap="rnd">
              <a:solidFill>
                <a:srgbClr val="00B5E4"/>
              </a:solidFill>
              <a:round/>
            </a:ln>
            <a:effectLst/>
          </c:spPr>
          <c:marker>
            <c:symbol val="none"/>
          </c:marker>
          <c:cat>
            <c:numRef>
              <c:f>'Fig 68 data'!$B$6:$K$6</c:f>
              <c:numCache>
                <c:formatCode>General</c:formatCode>
                <c:ptCount val="10"/>
                <c:pt idx="0">
                  <c:v>1986</c:v>
                </c:pt>
                <c:pt idx="1">
                  <c:v>1987</c:v>
                </c:pt>
                <c:pt idx="2">
                  <c:v>1988</c:v>
                </c:pt>
                <c:pt idx="3">
                  <c:v>1989</c:v>
                </c:pt>
                <c:pt idx="4">
                  <c:v>1990</c:v>
                </c:pt>
                <c:pt idx="5">
                  <c:v>1991</c:v>
                </c:pt>
                <c:pt idx="6">
                  <c:v>1992</c:v>
                </c:pt>
                <c:pt idx="7">
                  <c:v>1993</c:v>
                </c:pt>
                <c:pt idx="8">
                  <c:v>1994</c:v>
                </c:pt>
                <c:pt idx="9">
                  <c:v>1995</c:v>
                </c:pt>
              </c:numCache>
            </c:numRef>
          </c:cat>
          <c:val>
            <c:numRef>
              <c:f>'Fig 68 data'!$B$11:$K$11</c:f>
              <c:numCache>
                <c:formatCode>General</c:formatCode>
                <c:ptCount val="10"/>
                <c:pt idx="0">
                  <c:v>39.759912695525642</c:v>
                </c:pt>
                <c:pt idx="1">
                  <c:v>40.374425997880607</c:v>
                </c:pt>
                <c:pt idx="2">
                  <c:v>40.501672240802677</c:v>
                </c:pt>
                <c:pt idx="3">
                  <c:v>42.354488655047682</c:v>
                </c:pt>
                <c:pt idx="4" formatCode="0.0">
                  <c:v>42.934609250398722</c:v>
                </c:pt>
                <c:pt idx="5" formatCode="0.0">
                  <c:v>44.403100775193799</c:v>
                </c:pt>
                <c:pt idx="6" formatCode="0.0">
                  <c:v>45.309568480300186</c:v>
                </c:pt>
                <c:pt idx="7" formatCode="0.0">
                  <c:v>46.980519480519476</c:v>
                </c:pt>
                <c:pt idx="8" formatCode="0.0">
                  <c:v>48.544324501144914</c:v>
                </c:pt>
                <c:pt idx="9" formatCode="0.0">
                  <c:v>47.64805414551607</c:v>
                </c:pt>
              </c:numCache>
            </c:numRef>
          </c:val>
          <c:smooth val="0"/>
          <c:extLst>
            <c:ext xmlns:c16="http://schemas.microsoft.com/office/drawing/2014/chart" uri="{C3380CC4-5D6E-409C-BE32-E72D297353CC}">
              <c16:uniqueId val="{0000000A-EABB-45C4-9EA1-57DCBD834CEC}"/>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0880243265380181"/>
          <c:h val="0.52909102615859349"/>
        </c:manualLayout>
      </c:layout>
      <c:lineChart>
        <c:grouping val="standard"/>
        <c:varyColors val="0"/>
        <c:ser>
          <c:idx val="1"/>
          <c:order val="0"/>
          <c:tx>
            <c:strRef>
              <c:f>'Fig 69 data'!$B$5</c:f>
              <c:strCache>
                <c:ptCount val="1"/>
                <c:pt idx="0">
                  <c:v>Private - men</c:v>
                </c:pt>
              </c:strCache>
            </c:strRef>
          </c:tx>
          <c:spPr>
            <a:ln w="28575" cap="rnd">
              <a:noFill/>
              <a:round/>
            </a:ln>
            <a:effectLst/>
          </c:spPr>
          <c:marker>
            <c:symbol val="square"/>
            <c:size val="5"/>
            <c:spPr>
              <a:solidFill>
                <a:srgbClr val="0083AC"/>
              </a:solidFill>
              <a:ln w="9525">
                <a:noFill/>
              </a:ln>
              <a:effectLst/>
            </c:spPr>
          </c:marker>
          <c:cat>
            <c:strRef>
              <c:f>'Fig 69 data'!$A$6:$A$36</c:f>
              <c:strCache>
                <c:ptCount val="31"/>
                <c:pt idx="0">
                  <c:v>United States</c:v>
                </c:pt>
                <c:pt idx="1">
                  <c:v>Chile</c:v>
                </c:pt>
                <c:pt idx="2">
                  <c:v>Ireland</c:v>
                </c:pt>
                <c:pt idx="3">
                  <c:v>Switzerland</c:v>
                </c:pt>
                <c:pt idx="4">
                  <c:v>Israel</c:v>
                </c:pt>
                <c:pt idx="5">
                  <c:v>Hungary</c:v>
                </c:pt>
                <c:pt idx="6">
                  <c:v>Germany</c:v>
                </c:pt>
                <c:pt idx="7">
                  <c:v>Poland</c:v>
                </c:pt>
                <c:pt idx="8">
                  <c:v>France</c:v>
                </c:pt>
                <c:pt idx="9">
                  <c:v>Austria</c:v>
                </c:pt>
                <c:pt idx="10">
                  <c:v>Luxembourg</c:v>
                </c:pt>
                <c:pt idx="11">
                  <c:v>Canada</c:v>
                </c:pt>
                <c:pt idx="12">
                  <c:v>OECD average</c:v>
                </c:pt>
                <c:pt idx="13">
                  <c:v>Denmark</c:v>
                </c:pt>
                <c:pt idx="14">
                  <c:v>Slovenia</c:v>
                </c:pt>
                <c:pt idx="15">
                  <c:v>Finland</c:v>
                </c:pt>
                <c:pt idx="16">
                  <c:v>Czech Republic</c:v>
                </c:pt>
                <c:pt idx="17">
                  <c:v>Korea</c:v>
                </c:pt>
                <c:pt idx="18">
                  <c:v>Spain</c:v>
                </c:pt>
                <c:pt idx="19">
                  <c:v>New Zealand</c:v>
                </c:pt>
                <c:pt idx="20">
                  <c:v>Portugal</c:v>
                </c:pt>
                <c:pt idx="21">
                  <c:v>Norway</c:v>
                </c:pt>
                <c:pt idx="22">
                  <c:v>Australia</c:v>
                </c:pt>
                <c:pt idx="23">
                  <c:v>United Kingdom</c:v>
                </c:pt>
                <c:pt idx="24">
                  <c:v>Slovak Republic</c:v>
                </c:pt>
                <c:pt idx="25">
                  <c:v>Belgium</c:v>
                </c:pt>
                <c:pt idx="26">
                  <c:v>Italy</c:v>
                </c:pt>
                <c:pt idx="27">
                  <c:v>Turkey</c:v>
                </c:pt>
                <c:pt idx="28">
                  <c:v>Estonia</c:v>
                </c:pt>
                <c:pt idx="29">
                  <c:v>Latvia</c:v>
                </c:pt>
                <c:pt idx="30">
                  <c:v>Sweden</c:v>
                </c:pt>
              </c:strCache>
            </c:strRef>
          </c:cat>
          <c:val>
            <c:numRef>
              <c:f>'Fig 69 data'!$B$6:$B$36</c:f>
              <c:numCache>
                <c:formatCode>General</c:formatCode>
                <c:ptCount val="31"/>
                <c:pt idx="0">
                  <c:v>587400</c:v>
                </c:pt>
                <c:pt idx="1">
                  <c:v>531400</c:v>
                </c:pt>
                <c:pt idx="2">
                  <c:v>519600</c:v>
                </c:pt>
                <c:pt idx="3">
                  <c:v>465800</c:v>
                </c:pt>
                <c:pt idx="4">
                  <c:v>358000</c:v>
                </c:pt>
                <c:pt idx="5">
                  <c:v>357800</c:v>
                </c:pt>
                <c:pt idx="6">
                  <c:v>350000</c:v>
                </c:pt>
                <c:pt idx="7">
                  <c:v>349700</c:v>
                </c:pt>
                <c:pt idx="8">
                  <c:v>344300</c:v>
                </c:pt>
                <c:pt idx="9">
                  <c:v>328800</c:v>
                </c:pt>
                <c:pt idx="10">
                  <c:v>325500</c:v>
                </c:pt>
                <c:pt idx="11">
                  <c:v>316400</c:v>
                </c:pt>
                <c:pt idx="12">
                  <c:v>287200</c:v>
                </c:pt>
                <c:pt idx="13">
                  <c:v>269800</c:v>
                </c:pt>
                <c:pt idx="14">
                  <c:v>267700</c:v>
                </c:pt>
                <c:pt idx="15">
                  <c:v>264300</c:v>
                </c:pt>
                <c:pt idx="16">
                  <c:v>258200</c:v>
                </c:pt>
                <c:pt idx="17">
                  <c:v>251700</c:v>
                </c:pt>
                <c:pt idx="18">
                  <c:v>236600</c:v>
                </c:pt>
                <c:pt idx="19" formatCode="0.0">
                  <c:v>233800</c:v>
                </c:pt>
                <c:pt idx="20" formatCode="0.0">
                  <c:v>229700</c:v>
                </c:pt>
                <c:pt idx="21" formatCode="0.0">
                  <c:v>217800</c:v>
                </c:pt>
                <c:pt idx="22" formatCode="0.0">
                  <c:v>212100</c:v>
                </c:pt>
                <c:pt idx="23" formatCode="0.0">
                  <c:v>210800</c:v>
                </c:pt>
                <c:pt idx="24" formatCode="0.0">
                  <c:v>210300</c:v>
                </c:pt>
                <c:pt idx="25" formatCode="0.0">
                  <c:v>209400</c:v>
                </c:pt>
                <c:pt idx="26" formatCode="0.0">
                  <c:v>203300</c:v>
                </c:pt>
                <c:pt idx="27" formatCode="0.0">
                  <c:v>161400</c:v>
                </c:pt>
                <c:pt idx="28" formatCode="0.0">
                  <c:v>139800</c:v>
                </c:pt>
                <c:pt idx="29">
                  <c:v>111800</c:v>
                </c:pt>
                <c:pt idx="30">
                  <c:v>94000</c:v>
                </c:pt>
              </c:numCache>
            </c:numRef>
          </c:val>
          <c:smooth val="0"/>
          <c:extLst>
            <c:ext xmlns:c16="http://schemas.microsoft.com/office/drawing/2014/chart" uri="{C3380CC4-5D6E-409C-BE32-E72D297353CC}">
              <c16:uniqueId val="{00000000-64DD-49AE-95BF-52BE85369749}"/>
            </c:ext>
          </c:extLst>
        </c:ser>
        <c:ser>
          <c:idx val="0"/>
          <c:order val="1"/>
          <c:tx>
            <c:strRef>
              <c:f>'Fig 69 data'!$C$5</c:f>
              <c:strCache>
                <c:ptCount val="1"/>
                <c:pt idx="0">
                  <c:v>Private - women</c:v>
                </c:pt>
              </c:strCache>
            </c:strRef>
          </c:tx>
          <c:spPr>
            <a:ln w="28575" cap="rnd">
              <a:noFill/>
              <a:round/>
            </a:ln>
            <a:effectLst/>
          </c:spPr>
          <c:marker>
            <c:symbol val="x"/>
            <c:size val="5"/>
            <c:spPr>
              <a:noFill/>
              <a:ln w="9525">
                <a:solidFill>
                  <a:srgbClr val="0083AC"/>
                </a:solidFill>
              </a:ln>
              <a:effectLst/>
            </c:spPr>
          </c:marker>
          <c:cat>
            <c:strRef>
              <c:f>'Fig 69 data'!$A$6:$A$36</c:f>
              <c:strCache>
                <c:ptCount val="31"/>
                <c:pt idx="0">
                  <c:v>United States</c:v>
                </c:pt>
                <c:pt idx="1">
                  <c:v>Chile</c:v>
                </c:pt>
                <c:pt idx="2">
                  <c:v>Ireland</c:v>
                </c:pt>
                <c:pt idx="3">
                  <c:v>Switzerland</c:v>
                </c:pt>
                <c:pt idx="4">
                  <c:v>Israel</c:v>
                </c:pt>
                <c:pt idx="5">
                  <c:v>Hungary</c:v>
                </c:pt>
                <c:pt idx="6">
                  <c:v>Germany</c:v>
                </c:pt>
                <c:pt idx="7">
                  <c:v>Poland</c:v>
                </c:pt>
                <c:pt idx="8">
                  <c:v>France</c:v>
                </c:pt>
                <c:pt idx="9">
                  <c:v>Austria</c:v>
                </c:pt>
                <c:pt idx="10">
                  <c:v>Luxembourg</c:v>
                </c:pt>
                <c:pt idx="11">
                  <c:v>Canada</c:v>
                </c:pt>
                <c:pt idx="12">
                  <c:v>OECD average</c:v>
                </c:pt>
                <c:pt idx="13">
                  <c:v>Denmark</c:v>
                </c:pt>
                <c:pt idx="14">
                  <c:v>Slovenia</c:v>
                </c:pt>
                <c:pt idx="15">
                  <c:v>Finland</c:v>
                </c:pt>
                <c:pt idx="16">
                  <c:v>Czech Republic</c:v>
                </c:pt>
                <c:pt idx="17">
                  <c:v>Korea</c:v>
                </c:pt>
                <c:pt idx="18">
                  <c:v>Spain</c:v>
                </c:pt>
                <c:pt idx="19">
                  <c:v>New Zealand</c:v>
                </c:pt>
                <c:pt idx="20">
                  <c:v>Portugal</c:v>
                </c:pt>
                <c:pt idx="21">
                  <c:v>Norway</c:v>
                </c:pt>
                <c:pt idx="22">
                  <c:v>Australia</c:v>
                </c:pt>
                <c:pt idx="23">
                  <c:v>United Kingdom</c:v>
                </c:pt>
                <c:pt idx="24">
                  <c:v>Slovak Republic</c:v>
                </c:pt>
                <c:pt idx="25">
                  <c:v>Belgium</c:v>
                </c:pt>
                <c:pt idx="26">
                  <c:v>Italy</c:v>
                </c:pt>
                <c:pt idx="27">
                  <c:v>Turkey</c:v>
                </c:pt>
                <c:pt idx="28">
                  <c:v>Estonia</c:v>
                </c:pt>
                <c:pt idx="29">
                  <c:v>Latvia</c:v>
                </c:pt>
                <c:pt idx="30">
                  <c:v>Sweden</c:v>
                </c:pt>
              </c:strCache>
            </c:strRef>
          </c:cat>
          <c:val>
            <c:numRef>
              <c:f>'Fig 69 data'!$C$6:$C$36</c:f>
              <c:numCache>
                <c:formatCode>General</c:formatCode>
                <c:ptCount val="31"/>
                <c:pt idx="0">
                  <c:v>425100</c:v>
                </c:pt>
                <c:pt idx="1">
                  <c:v>336800</c:v>
                </c:pt>
                <c:pt idx="2">
                  <c:v>423100</c:v>
                </c:pt>
                <c:pt idx="3">
                  <c:v>319400</c:v>
                </c:pt>
                <c:pt idx="4">
                  <c:v>263800</c:v>
                </c:pt>
                <c:pt idx="5">
                  <c:v>164900</c:v>
                </c:pt>
                <c:pt idx="6">
                  <c:v>208300</c:v>
                </c:pt>
                <c:pt idx="7">
                  <c:v>267100</c:v>
                </c:pt>
                <c:pt idx="8">
                  <c:v>249100</c:v>
                </c:pt>
                <c:pt idx="9">
                  <c:v>197000</c:v>
                </c:pt>
                <c:pt idx="10">
                  <c:v>276500</c:v>
                </c:pt>
                <c:pt idx="11">
                  <c:v>260400</c:v>
                </c:pt>
                <c:pt idx="12">
                  <c:v>226800</c:v>
                </c:pt>
                <c:pt idx="13">
                  <c:v>190500</c:v>
                </c:pt>
                <c:pt idx="14">
                  <c:v>238200</c:v>
                </c:pt>
                <c:pt idx="15">
                  <c:v>204500</c:v>
                </c:pt>
                <c:pt idx="16">
                  <c:v>149200</c:v>
                </c:pt>
                <c:pt idx="17">
                  <c:v>173200</c:v>
                </c:pt>
                <c:pt idx="18">
                  <c:v>237300</c:v>
                </c:pt>
                <c:pt idx="19" formatCode="0.0">
                  <c:v>214400</c:v>
                </c:pt>
                <c:pt idx="20" formatCode="0.0">
                  <c:v>185600</c:v>
                </c:pt>
                <c:pt idx="21" formatCode="0.0">
                  <c:v>264000</c:v>
                </c:pt>
                <c:pt idx="22" formatCode="0.0">
                  <c:v>236400</c:v>
                </c:pt>
                <c:pt idx="23" formatCode="0.0">
                  <c:v>193200</c:v>
                </c:pt>
                <c:pt idx="24" formatCode="0.0">
                  <c:v>132300</c:v>
                </c:pt>
                <c:pt idx="25" formatCode="0.0">
                  <c:v>213600</c:v>
                </c:pt>
                <c:pt idx="26" formatCode="0.0">
                  <c:v>192600</c:v>
                </c:pt>
                <c:pt idx="27" formatCode="0.0">
                  <c:v>173000</c:v>
                </c:pt>
                <c:pt idx="28" formatCode="0.0">
                  <c:v>160900</c:v>
                </c:pt>
                <c:pt idx="29">
                  <c:v>111800</c:v>
                </c:pt>
                <c:pt idx="30">
                  <c:v>142000</c:v>
                </c:pt>
              </c:numCache>
            </c:numRef>
          </c:val>
          <c:smooth val="0"/>
          <c:extLst>
            <c:ext xmlns:c16="http://schemas.microsoft.com/office/drawing/2014/chart" uri="{C3380CC4-5D6E-409C-BE32-E72D297353CC}">
              <c16:uniqueId val="{00000001-64DD-49AE-95BF-52BE85369749}"/>
            </c:ext>
          </c:extLst>
        </c:ser>
        <c:ser>
          <c:idx val="3"/>
          <c:order val="2"/>
          <c:tx>
            <c:strRef>
              <c:f>'Fig 69 data'!$D$5</c:f>
              <c:strCache>
                <c:ptCount val="1"/>
                <c:pt idx="0">
                  <c:v>Public - men</c:v>
                </c:pt>
              </c:strCache>
            </c:strRef>
          </c:tx>
          <c:spPr>
            <a:ln w="28575" cap="rnd">
              <a:noFill/>
              <a:round/>
            </a:ln>
            <a:effectLst/>
          </c:spPr>
          <c:marker>
            <c:symbol val="square"/>
            <c:size val="5"/>
            <c:spPr>
              <a:solidFill>
                <a:srgbClr val="67A854"/>
              </a:solidFill>
              <a:ln w="9525">
                <a:noFill/>
              </a:ln>
              <a:effectLst/>
            </c:spPr>
          </c:marker>
          <c:cat>
            <c:strRef>
              <c:f>'Fig 69 data'!$A$6:$A$36</c:f>
              <c:strCache>
                <c:ptCount val="31"/>
                <c:pt idx="0">
                  <c:v>United States</c:v>
                </c:pt>
                <c:pt idx="1">
                  <c:v>Chile</c:v>
                </c:pt>
                <c:pt idx="2">
                  <c:v>Ireland</c:v>
                </c:pt>
                <c:pt idx="3">
                  <c:v>Switzerland</c:v>
                </c:pt>
                <c:pt idx="4">
                  <c:v>Israel</c:v>
                </c:pt>
                <c:pt idx="5">
                  <c:v>Hungary</c:v>
                </c:pt>
                <c:pt idx="6">
                  <c:v>Germany</c:v>
                </c:pt>
                <c:pt idx="7">
                  <c:v>Poland</c:v>
                </c:pt>
                <c:pt idx="8">
                  <c:v>France</c:v>
                </c:pt>
                <c:pt idx="9">
                  <c:v>Austria</c:v>
                </c:pt>
                <c:pt idx="10">
                  <c:v>Luxembourg</c:v>
                </c:pt>
                <c:pt idx="11">
                  <c:v>Canada</c:v>
                </c:pt>
                <c:pt idx="12">
                  <c:v>OECD average</c:v>
                </c:pt>
                <c:pt idx="13">
                  <c:v>Denmark</c:v>
                </c:pt>
                <c:pt idx="14">
                  <c:v>Slovenia</c:v>
                </c:pt>
                <c:pt idx="15">
                  <c:v>Finland</c:v>
                </c:pt>
                <c:pt idx="16">
                  <c:v>Czech Republic</c:v>
                </c:pt>
                <c:pt idx="17">
                  <c:v>Korea</c:v>
                </c:pt>
                <c:pt idx="18">
                  <c:v>Spain</c:v>
                </c:pt>
                <c:pt idx="19">
                  <c:v>New Zealand</c:v>
                </c:pt>
                <c:pt idx="20">
                  <c:v>Portugal</c:v>
                </c:pt>
                <c:pt idx="21">
                  <c:v>Norway</c:v>
                </c:pt>
                <c:pt idx="22">
                  <c:v>Australia</c:v>
                </c:pt>
                <c:pt idx="23">
                  <c:v>United Kingdom</c:v>
                </c:pt>
                <c:pt idx="24">
                  <c:v>Slovak Republic</c:v>
                </c:pt>
                <c:pt idx="25">
                  <c:v>Belgium</c:v>
                </c:pt>
                <c:pt idx="26">
                  <c:v>Italy</c:v>
                </c:pt>
                <c:pt idx="27">
                  <c:v>Turkey</c:v>
                </c:pt>
                <c:pt idx="28">
                  <c:v>Estonia</c:v>
                </c:pt>
                <c:pt idx="29">
                  <c:v>Latvia</c:v>
                </c:pt>
                <c:pt idx="30">
                  <c:v>Sweden</c:v>
                </c:pt>
              </c:strCache>
            </c:strRef>
          </c:cat>
          <c:val>
            <c:numRef>
              <c:f>'Fig 69 data'!$D$6:$D$36</c:f>
              <c:numCache>
                <c:formatCode>General</c:formatCode>
                <c:ptCount val="31"/>
                <c:pt idx="0">
                  <c:v>272500</c:v>
                </c:pt>
                <c:pt idx="1">
                  <c:v>40500</c:v>
                </c:pt>
                <c:pt idx="2">
                  <c:v>415200</c:v>
                </c:pt>
                <c:pt idx="3">
                  <c:v>73900</c:v>
                </c:pt>
                <c:pt idx="4">
                  <c:v>169400</c:v>
                </c:pt>
                <c:pt idx="5">
                  <c:v>148800</c:v>
                </c:pt>
                <c:pt idx="6">
                  <c:v>274000</c:v>
                </c:pt>
                <c:pt idx="7">
                  <c:v>90400</c:v>
                </c:pt>
                <c:pt idx="8">
                  <c:v>167000</c:v>
                </c:pt>
                <c:pt idx="9">
                  <c:v>218300</c:v>
                </c:pt>
                <c:pt idx="10">
                  <c:v>97700</c:v>
                </c:pt>
                <c:pt idx="11">
                  <c:v>93700</c:v>
                </c:pt>
                <c:pt idx="12">
                  <c:v>127000</c:v>
                </c:pt>
                <c:pt idx="13">
                  <c:v>133900</c:v>
                </c:pt>
                <c:pt idx="14">
                  <c:v>161600</c:v>
                </c:pt>
                <c:pt idx="15">
                  <c:v>145700</c:v>
                </c:pt>
                <c:pt idx="16">
                  <c:v>75400</c:v>
                </c:pt>
                <c:pt idx="17">
                  <c:v>44200</c:v>
                </c:pt>
                <c:pt idx="18">
                  <c:v>80700</c:v>
                </c:pt>
                <c:pt idx="19">
                  <c:v>83700</c:v>
                </c:pt>
                <c:pt idx="20">
                  <c:v>153400</c:v>
                </c:pt>
                <c:pt idx="21">
                  <c:v>63300</c:v>
                </c:pt>
                <c:pt idx="22">
                  <c:v>118500</c:v>
                </c:pt>
                <c:pt idx="23">
                  <c:v>100100</c:v>
                </c:pt>
                <c:pt idx="24">
                  <c:v>59400</c:v>
                </c:pt>
                <c:pt idx="25">
                  <c:v>217000</c:v>
                </c:pt>
                <c:pt idx="26">
                  <c:v>191100</c:v>
                </c:pt>
                <c:pt idx="27">
                  <c:v>64700</c:v>
                </c:pt>
                <c:pt idx="28">
                  <c:v>11800</c:v>
                </c:pt>
                <c:pt idx="29">
                  <c:v>42100</c:v>
                </c:pt>
                <c:pt idx="30">
                  <c:v>1700</c:v>
                </c:pt>
              </c:numCache>
            </c:numRef>
          </c:val>
          <c:smooth val="0"/>
          <c:extLst>
            <c:ext xmlns:c16="http://schemas.microsoft.com/office/drawing/2014/chart" uri="{C3380CC4-5D6E-409C-BE32-E72D297353CC}">
              <c16:uniqueId val="{00000002-64DD-49AE-95BF-52BE85369749}"/>
            </c:ext>
          </c:extLst>
        </c:ser>
        <c:ser>
          <c:idx val="2"/>
          <c:order val="3"/>
          <c:tx>
            <c:strRef>
              <c:f>'Fig 69 data'!$E$5</c:f>
              <c:strCache>
                <c:ptCount val="1"/>
                <c:pt idx="0">
                  <c:v>Public - women</c:v>
                </c:pt>
              </c:strCache>
            </c:strRef>
          </c:tx>
          <c:spPr>
            <a:ln w="28575" cap="rnd">
              <a:noFill/>
              <a:round/>
            </a:ln>
            <a:effectLst/>
          </c:spPr>
          <c:marker>
            <c:symbol val="x"/>
            <c:size val="5"/>
            <c:spPr>
              <a:noFill/>
              <a:ln w="9525">
                <a:solidFill>
                  <a:srgbClr val="67A854"/>
                </a:solidFill>
              </a:ln>
              <a:effectLst/>
            </c:spPr>
          </c:marker>
          <c:cat>
            <c:strRef>
              <c:f>'Fig 69 data'!$A$6:$A$36</c:f>
              <c:strCache>
                <c:ptCount val="31"/>
                <c:pt idx="0">
                  <c:v>United States</c:v>
                </c:pt>
                <c:pt idx="1">
                  <c:v>Chile</c:v>
                </c:pt>
                <c:pt idx="2">
                  <c:v>Ireland</c:v>
                </c:pt>
                <c:pt idx="3">
                  <c:v>Switzerland</c:v>
                </c:pt>
                <c:pt idx="4">
                  <c:v>Israel</c:v>
                </c:pt>
                <c:pt idx="5">
                  <c:v>Hungary</c:v>
                </c:pt>
                <c:pt idx="6">
                  <c:v>Germany</c:v>
                </c:pt>
                <c:pt idx="7">
                  <c:v>Poland</c:v>
                </c:pt>
                <c:pt idx="8">
                  <c:v>France</c:v>
                </c:pt>
                <c:pt idx="9">
                  <c:v>Austria</c:v>
                </c:pt>
                <c:pt idx="10">
                  <c:v>Luxembourg</c:v>
                </c:pt>
                <c:pt idx="11">
                  <c:v>Canada</c:v>
                </c:pt>
                <c:pt idx="12">
                  <c:v>OECD average</c:v>
                </c:pt>
                <c:pt idx="13">
                  <c:v>Denmark</c:v>
                </c:pt>
                <c:pt idx="14">
                  <c:v>Slovenia</c:v>
                </c:pt>
                <c:pt idx="15">
                  <c:v>Finland</c:v>
                </c:pt>
                <c:pt idx="16">
                  <c:v>Czech Republic</c:v>
                </c:pt>
                <c:pt idx="17">
                  <c:v>Korea</c:v>
                </c:pt>
                <c:pt idx="18">
                  <c:v>Spain</c:v>
                </c:pt>
                <c:pt idx="19">
                  <c:v>New Zealand</c:v>
                </c:pt>
                <c:pt idx="20">
                  <c:v>Portugal</c:v>
                </c:pt>
                <c:pt idx="21">
                  <c:v>Norway</c:v>
                </c:pt>
                <c:pt idx="22">
                  <c:v>Australia</c:v>
                </c:pt>
                <c:pt idx="23">
                  <c:v>United Kingdom</c:v>
                </c:pt>
                <c:pt idx="24">
                  <c:v>Slovak Republic</c:v>
                </c:pt>
                <c:pt idx="25">
                  <c:v>Belgium</c:v>
                </c:pt>
                <c:pt idx="26">
                  <c:v>Italy</c:v>
                </c:pt>
                <c:pt idx="27">
                  <c:v>Turkey</c:v>
                </c:pt>
                <c:pt idx="28">
                  <c:v>Estonia</c:v>
                </c:pt>
                <c:pt idx="29">
                  <c:v>Latvia</c:v>
                </c:pt>
                <c:pt idx="30">
                  <c:v>Sweden</c:v>
                </c:pt>
              </c:strCache>
            </c:strRef>
          </c:cat>
          <c:val>
            <c:numRef>
              <c:f>'Fig 69 data'!$E$6:$E$36</c:f>
              <c:numCache>
                <c:formatCode>General</c:formatCode>
                <c:ptCount val="31"/>
                <c:pt idx="0">
                  <c:v>125100</c:v>
                </c:pt>
                <c:pt idx="1">
                  <c:v>14000</c:v>
                </c:pt>
                <c:pt idx="2">
                  <c:v>173300</c:v>
                </c:pt>
                <c:pt idx="3">
                  <c:v>-11700</c:v>
                </c:pt>
                <c:pt idx="4">
                  <c:v>62600</c:v>
                </c:pt>
                <c:pt idx="5">
                  <c:v>51600</c:v>
                </c:pt>
                <c:pt idx="6">
                  <c:v>104200</c:v>
                </c:pt>
                <c:pt idx="7">
                  <c:v>56300</c:v>
                </c:pt>
                <c:pt idx="8">
                  <c:v>78400</c:v>
                </c:pt>
                <c:pt idx="9">
                  <c:v>89500</c:v>
                </c:pt>
                <c:pt idx="10">
                  <c:v>1500</c:v>
                </c:pt>
                <c:pt idx="11">
                  <c:v>53900</c:v>
                </c:pt>
                <c:pt idx="12">
                  <c:v>60600</c:v>
                </c:pt>
                <c:pt idx="13">
                  <c:v>29200</c:v>
                </c:pt>
                <c:pt idx="14">
                  <c:v>121700</c:v>
                </c:pt>
                <c:pt idx="15">
                  <c:v>65900</c:v>
                </c:pt>
                <c:pt idx="16">
                  <c:v>21500</c:v>
                </c:pt>
                <c:pt idx="17">
                  <c:v>6700</c:v>
                </c:pt>
                <c:pt idx="18">
                  <c:v>59700</c:v>
                </c:pt>
                <c:pt idx="19">
                  <c:v>42900</c:v>
                </c:pt>
                <c:pt idx="20">
                  <c:v>103300</c:v>
                </c:pt>
                <c:pt idx="21">
                  <c:v>31100</c:v>
                </c:pt>
                <c:pt idx="22">
                  <c:v>99000</c:v>
                </c:pt>
                <c:pt idx="23">
                  <c:v>82500</c:v>
                </c:pt>
                <c:pt idx="24">
                  <c:v>23400</c:v>
                </c:pt>
                <c:pt idx="25">
                  <c:v>186100</c:v>
                </c:pt>
                <c:pt idx="26">
                  <c:v>103800</c:v>
                </c:pt>
                <c:pt idx="27">
                  <c:v>46200</c:v>
                </c:pt>
                <c:pt idx="28">
                  <c:v>-11600</c:v>
                </c:pt>
                <c:pt idx="29">
                  <c:v>35500</c:v>
                </c:pt>
                <c:pt idx="30">
                  <c:v>-29300</c:v>
                </c:pt>
              </c:numCache>
            </c:numRef>
          </c:val>
          <c:smooth val="0"/>
          <c:extLst>
            <c:ext xmlns:c16="http://schemas.microsoft.com/office/drawing/2014/chart" uri="{C3380CC4-5D6E-409C-BE32-E72D297353CC}">
              <c16:uniqueId val="{00000003-64DD-49AE-95BF-52BE85369749}"/>
            </c:ext>
          </c:extLst>
        </c:ser>
        <c:dLbls>
          <c:showLegendKey val="0"/>
          <c:showVal val="0"/>
          <c:showCatName val="0"/>
          <c:showSerName val="0"/>
          <c:showPercent val="0"/>
          <c:showBubbleSize val="0"/>
        </c:dLbls>
        <c:marker val="1"/>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rPr>
                  <a:t>Country</a:t>
                </a:r>
              </a:p>
            </c:rich>
          </c:tx>
          <c:layout>
            <c:manualLayout>
              <c:xMode val="edge"/>
              <c:yMode val="edge"/>
              <c:x val="0.46217079371904268"/>
              <c:y val="0.86905914955643515"/>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tickLblSkip val="1"/>
        <c:noMultiLvlLbl val="0"/>
      </c:catAx>
      <c:valAx>
        <c:axId val="724603664"/>
        <c:scaling>
          <c:orientation val="minMax"/>
          <c:min val="-200000"/>
        </c:scaling>
        <c:delete val="0"/>
        <c:axPos val="l"/>
        <c:majorGridlines>
          <c:spPr>
            <a:ln w="9525" cap="flat" cmpd="sng" algn="ctr">
              <a:solidFill>
                <a:srgbClr val="7F7F7F"/>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0000"/>
      </c:valAx>
      <c:spPr>
        <a:noFill/>
        <a:ln>
          <a:noFill/>
        </a:ln>
        <a:effectLst/>
      </c:spPr>
    </c:plotArea>
    <c:legend>
      <c:legendPos val="b"/>
      <c:layout>
        <c:manualLayout>
          <c:xMode val="edge"/>
          <c:yMode val="edge"/>
          <c:x val="6.4086686405739779E-2"/>
          <c:y val="0.92872002993923264"/>
          <c:w val="0.87456356745546437"/>
          <c:h val="5.4463152051014548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Equivalised</a:t>
            </a:r>
            <a:r>
              <a:rPr lang="en-NZ" sz="1800" b="1" baseline="0">
                <a:solidFill>
                  <a:schemeClr val="tx1"/>
                </a:solidFill>
                <a:latin typeface="Arial" panose="020B0604020202020204" pitchFamily="34" charset="0"/>
                <a:cs typeface="Arial" panose="020B0604020202020204" pitchFamily="34" charset="0"/>
              </a:rPr>
              <a:t> household d</a:t>
            </a:r>
            <a:r>
              <a:rPr lang="en-NZ" sz="1800" b="1">
                <a:solidFill>
                  <a:schemeClr val="tx1"/>
                </a:solidFill>
                <a:latin typeface="Arial" panose="020B0604020202020204" pitchFamily="34" charset="0"/>
                <a:cs typeface="Arial" panose="020B0604020202020204" pitchFamily="34" charset="0"/>
              </a:rPr>
              <a:t>isposable income (NZ$2018)</a:t>
            </a:r>
          </a:p>
        </c:rich>
      </c:tx>
      <c:layout>
        <c:manualLayout>
          <c:xMode val="edge"/>
          <c:yMode val="edge"/>
          <c:x val="8.5643490585086499E-3"/>
          <c:y val="2.09676658448774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19066901397092"/>
          <c:y val="0.11889534509702622"/>
          <c:w val="0.86689799956606262"/>
          <c:h val="0.58032304793726297"/>
        </c:manualLayout>
      </c:layout>
      <c:lineChart>
        <c:grouping val="standard"/>
        <c:varyColors val="0"/>
        <c:ser>
          <c:idx val="1"/>
          <c:order val="0"/>
          <c:tx>
            <c:strRef>
              <c:f>'Fig 70 data'!$B$6</c:f>
              <c:strCache>
                <c:ptCount val="1"/>
                <c:pt idx="0">
                  <c:v>Before housing costs (mean) - Perry (2019)</c:v>
                </c:pt>
              </c:strCache>
            </c:strRef>
          </c:tx>
          <c:spPr>
            <a:ln w="38100" cap="rnd">
              <a:solidFill>
                <a:srgbClr val="0083AC"/>
              </a:solidFill>
              <a:round/>
            </a:ln>
            <a:effectLst/>
          </c:spPr>
          <c:marker>
            <c:symbol val="none"/>
          </c:marker>
          <c:cat>
            <c:numRef>
              <c:f>'Fig 70 data'!$A$7:$A$47</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'Fig 70 data'!$B$7:$B$47</c:f>
              <c:numCache>
                <c:formatCode>0.00</c:formatCode>
                <c:ptCount val="41"/>
                <c:pt idx="0">
                  <c:v>29531.991999999998</c:v>
                </c:pt>
                <c:pt idx="2">
                  <c:v>29076.969230769231</c:v>
                </c:pt>
                <c:pt idx="4">
                  <c:v>28036.144112478032</c:v>
                </c:pt>
                <c:pt idx="6">
                  <c:v>29041.240540540541</c:v>
                </c:pt>
                <c:pt idx="8">
                  <c:v>30406.833333333332</c:v>
                </c:pt>
                <c:pt idx="10">
                  <c:v>27419.070945945947</c:v>
                </c:pt>
                <c:pt idx="12">
                  <c:v>26864.423076923078</c:v>
                </c:pt>
                <c:pt idx="14">
                  <c:v>29008.771309771309</c:v>
                </c:pt>
                <c:pt idx="16">
                  <c:v>31142.260563380281</c:v>
                </c:pt>
                <c:pt idx="19">
                  <c:v>32401.431034482757</c:v>
                </c:pt>
                <c:pt idx="22">
                  <c:v>33789.490566037734</c:v>
                </c:pt>
              </c:numCache>
            </c:numRef>
          </c:val>
          <c:smooth val="0"/>
          <c:extLst>
            <c:ext xmlns:c16="http://schemas.microsoft.com/office/drawing/2014/chart" uri="{C3380CC4-5D6E-409C-BE32-E72D297353CC}">
              <c16:uniqueId val="{00000000-E18A-4F6E-AE2A-6EC685874CD2}"/>
            </c:ext>
          </c:extLst>
        </c:ser>
        <c:ser>
          <c:idx val="0"/>
          <c:order val="1"/>
          <c:tx>
            <c:strRef>
              <c:f>'Fig 70 data'!$F$6</c:f>
              <c:strCache>
                <c:ptCount val="1"/>
                <c:pt idx="0">
                  <c:v>Before housing costs (mean) - Stats NZ</c:v>
                </c:pt>
              </c:strCache>
            </c:strRef>
          </c:tx>
          <c:spPr>
            <a:ln w="38100" cap="rnd">
              <a:solidFill>
                <a:srgbClr val="00B0F0"/>
              </a:solidFill>
              <a:round/>
            </a:ln>
            <a:effectLst/>
          </c:spPr>
          <c:marker>
            <c:symbol val="none"/>
          </c:marker>
          <c:cat>
            <c:numRef>
              <c:f>'Fig 70 data'!$A$7:$A$47</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'Fig 70 data'!$F$7:$F$46</c:f>
              <c:numCache>
                <c:formatCode>0.00</c:formatCode>
                <c:ptCount val="40"/>
                <c:pt idx="25">
                  <c:v>36111.331409727951</c:v>
                </c:pt>
                <c:pt idx="26">
                  <c:v>36926.762589928061</c:v>
                </c:pt>
                <c:pt idx="27">
                  <c:v>38008.873839009291</c:v>
                </c:pt>
                <c:pt idx="28">
                  <c:v>38059.331306990884</c:v>
                </c:pt>
                <c:pt idx="29">
                  <c:v>37592.459736456811</c:v>
                </c:pt>
                <c:pt idx="30">
                  <c:v>38022.808022922633</c:v>
                </c:pt>
                <c:pt idx="31">
                  <c:v>40326.140724946694</c:v>
                </c:pt>
                <c:pt idx="32">
                  <c:v>40836.980405878239</c:v>
                </c:pt>
                <c:pt idx="33">
                  <c:v>42102.538247566066</c:v>
                </c:pt>
                <c:pt idx="34">
                  <c:v>42597.785862785866</c:v>
                </c:pt>
                <c:pt idx="35">
                  <c:v>43172.593984962405</c:v>
                </c:pt>
                <c:pt idx="36">
                  <c:v>44774</c:v>
                </c:pt>
                <c:pt idx="37">
                  <c:v>45941.634679020513</c:v>
                </c:pt>
                <c:pt idx="38">
                  <c:v>46400.701754385962</c:v>
                </c:pt>
                <c:pt idx="39">
                  <c:v>47722.672193877552</c:v>
                </c:pt>
              </c:numCache>
            </c:numRef>
          </c:val>
          <c:smooth val="0"/>
          <c:extLst>
            <c:ext xmlns:c16="http://schemas.microsoft.com/office/drawing/2014/chart" uri="{C3380CC4-5D6E-409C-BE32-E72D297353CC}">
              <c16:uniqueId val="{00000001-E18A-4F6E-AE2A-6EC685874CD2}"/>
            </c:ext>
          </c:extLst>
        </c:ser>
        <c:ser>
          <c:idx val="2"/>
          <c:order val="2"/>
          <c:tx>
            <c:strRef>
              <c:f>'Fig 70 data'!$C$6</c:f>
              <c:strCache>
                <c:ptCount val="1"/>
                <c:pt idx="0">
                  <c:v>Before housing costs (median) - Perry (2019)</c:v>
                </c:pt>
              </c:strCache>
            </c:strRef>
          </c:tx>
          <c:spPr>
            <a:ln w="38100" cap="rnd">
              <a:solidFill>
                <a:srgbClr val="67A854"/>
              </a:solidFill>
              <a:round/>
            </a:ln>
            <a:effectLst/>
          </c:spPr>
          <c:marker>
            <c:symbol val="none"/>
          </c:marker>
          <c:cat>
            <c:numRef>
              <c:f>'Fig 70 data'!$A$7:$A$47</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'Fig 70 data'!$C$7:$C$46</c:f>
              <c:numCache>
                <c:formatCode>0.00</c:formatCode>
                <c:ptCount val="40"/>
                <c:pt idx="0">
                  <c:v>26808.04</c:v>
                </c:pt>
                <c:pt idx="2">
                  <c:v>26012.492307692308</c:v>
                </c:pt>
                <c:pt idx="4">
                  <c:v>25417.492091388402</c:v>
                </c:pt>
                <c:pt idx="6">
                  <c:v>26128.370270270269</c:v>
                </c:pt>
                <c:pt idx="8">
                  <c:v>25548.605072463768</c:v>
                </c:pt>
                <c:pt idx="10">
                  <c:v>23012.68918918919</c:v>
                </c:pt>
                <c:pt idx="12">
                  <c:v>22386.761538461538</c:v>
                </c:pt>
                <c:pt idx="14">
                  <c:v>23885.360706860705</c:v>
                </c:pt>
                <c:pt idx="16">
                  <c:v>25730.830985915494</c:v>
                </c:pt>
                <c:pt idx="19">
                  <c:v>26361.03448275862</c:v>
                </c:pt>
                <c:pt idx="22">
                  <c:v>28636.811320754718</c:v>
                </c:pt>
              </c:numCache>
            </c:numRef>
          </c:val>
          <c:smooth val="0"/>
          <c:extLst>
            <c:ext xmlns:c16="http://schemas.microsoft.com/office/drawing/2014/chart" uri="{C3380CC4-5D6E-409C-BE32-E72D297353CC}">
              <c16:uniqueId val="{00000002-E18A-4F6E-AE2A-6EC685874CD2}"/>
            </c:ext>
          </c:extLst>
        </c:ser>
        <c:ser>
          <c:idx val="4"/>
          <c:order val="3"/>
          <c:tx>
            <c:strRef>
              <c:f>'Fig 70 data'!$G$6</c:f>
              <c:strCache>
                <c:ptCount val="1"/>
                <c:pt idx="0">
                  <c:v>Before housing costs (median) - Stats NZ</c:v>
                </c:pt>
              </c:strCache>
            </c:strRef>
          </c:tx>
          <c:spPr>
            <a:ln w="38100" cap="rnd">
              <a:solidFill>
                <a:srgbClr val="B3D3AA"/>
              </a:solidFill>
              <a:round/>
            </a:ln>
            <a:effectLst/>
          </c:spPr>
          <c:marker>
            <c:symbol val="none"/>
          </c:marker>
          <c:cat>
            <c:numRef>
              <c:f>'Fig 70 data'!$A$7:$A$47</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'Fig 70 data'!$G$7:$G$46</c:f>
              <c:numCache>
                <c:formatCode>0.00</c:formatCode>
                <c:ptCount val="40"/>
                <c:pt idx="25">
                  <c:v>30969.534212695795</c:v>
                </c:pt>
                <c:pt idx="26">
                  <c:v>32085.971223021581</c:v>
                </c:pt>
                <c:pt idx="27">
                  <c:v>32964.241486068109</c:v>
                </c:pt>
                <c:pt idx="28">
                  <c:v>32991.599544072946</c:v>
                </c:pt>
                <c:pt idx="29">
                  <c:v>32194.930453879941</c:v>
                </c:pt>
                <c:pt idx="30">
                  <c:v>32787.012893982806</c:v>
                </c:pt>
                <c:pt idx="31">
                  <c:v>34614.115138592751</c:v>
                </c:pt>
                <c:pt idx="32">
                  <c:v>34365.955213435969</c:v>
                </c:pt>
                <c:pt idx="33">
                  <c:v>35801.098748261473</c:v>
                </c:pt>
                <c:pt idx="34">
                  <c:v>36857.432432432433</c:v>
                </c:pt>
                <c:pt idx="35">
                  <c:v>37081.353383458649</c:v>
                </c:pt>
                <c:pt idx="36">
                  <c:v>38777</c:v>
                </c:pt>
                <c:pt idx="37">
                  <c:v>39997.703507610851</c:v>
                </c:pt>
                <c:pt idx="38">
                  <c:v>40135.526315789473</c:v>
                </c:pt>
                <c:pt idx="39">
                  <c:v>41579.052933673469</c:v>
                </c:pt>
              </c:numCache>
            </c:numRef>
          </c:val>
          <c:smooth val="0"/>
          <c:extLst>
            <c:ext xmlns:c16="http://schemas.microsoft.com/office/drawing/2014/chart" uri="{C3380CC4-5D6E-409C-BE32-E72D297353CC}">
              <c16:uniqueId val="{00000003-E18A-4F6E-AE2A-6EC685874CD2}"/>
            </c:ext>
          </c:extLst>
        </c:ser>
        <c:ser>
          <c:idx val="3"/>
          <c:order val="4"/>
          <c:tx>
            <c:strRef>
              <c:f>'Fig 70 data'!$D$6</c:f>
              <c:strCache>
                <c:ptCount val="1"/>
                <c:pt idx="0">
                  <c:v>After housing costs (median) - Perry (2019)</c:v>
                </c:pt>
              </c:strCache>
            </c:strRef>
          </c:tx>
          <c:spPr>
            <a:ln w="38100" cap="rnd">
              <a:solidFill>
                <a:srgbClr val="3E403A"/>
              </a:solidFill>
              <a:round/>
            </a:ln>
            <a:effectLst/>
          </c:spPr>
          <c:marker>
            <c:symbol val="none"/>
          </c:marker>
          <c:cat>
            <c:numRef>
              <c:f>'Fig 70 data'!$A$7:$A$47</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'Fig 70 data'!$D$7:$D$46</c:f>
              <c:numCache>
                <c:formatCode>0.00</c:formatCode>
                <c:ptCount val="40"/>
                <c:pt idx="0">
                  <c:v>20911.564593301435</c:v>
                </c:pt>
                <c:pt idx="2">
                  <c:v>20283.606361829025</c:v>
                </c:pt>
                <c:pt idx="4">
                  <c:v>21205.311582381728</c:v>
                </c:pt>
                <c:pt idx="6">
                  <c:v>20800.930946291559</c:v>
                </c:pt>
                <c:pt idx="8">
                  <c:v>20392.770128354725</c:v>
                </c:pt>
                <c:pt idx="10">
                  <c:v>18021.379084967321</c:v>
                </c:pt>
                <c:pt idx="12">
                  <c:v>17613.364705882352</c:v>
                </c:pt>
                <c:pt idx="14">
                  <c:v>18542.185185185186</c:v>
                </c:pt>
                <c:pt idx="16">
                  <c:v>20199.742195367573</c:v>
                </c:pt>
                <c:pt idx="19">
                  <c:v>20612.173168411038</c:v>
                </c:pt>
                <c:pt idx="22">
                  <c:v>22303.929539295394</c:v>
                </c:pt>
              </c:numCache>
            </c:numRef>
          </c:val>
          <c:smooth val="0"/>
          <c:extLst>
            <c:ext xmlns:c16="http://schemas.microsoft.com/office/drawing/2014/chart" uri="{C3380CC4-5D6E-409C-BE32-E72D297353CC}">
              <c16:uniqueId val="{00000004-E18A-4F6E-AE2A-6EC685874CD2}"/>
            </c:ext>
          </c:extLst>
        </c:ser>
        <c:ser>
          <c:idx val="5"/>
          <c:order val="5"/>
          <c:tx>
            <c:strRef>
              <c:f>'Fig 70 data'!$E$6</c:f>
              <c:strCache>
                <c:ptCount val="1"/>
                <c:pt idx="0">
                  <c:v>After housing costs (median) - Stats NZ</c:v>
                </c:pt>
              </c:strCache>
            </c:strRef>
          </c:tx>
          <c:spPr>
            <a:ln w="38100" cap="rnd">
              <a:solidFill>
                <a:srgbClr val="A9A7A5"/>
              </a:solidFill>
              <a:round/>
            </a:ln>
            <a:effectLst/>
          </c:spPr>
          <c:marker>
            <c:symbol val="none"/>
          </c:marker>
          <c:cat>
            <c:numRef>
              <c:f>'Fig 70 data'!$A$7:$A$47</c:f>
              <c:numCache>
                <c:formatCode>General</c:formatCode>
                <c:ptCount val="41"/>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pt idx="39">
                  <c:v>2021</c:v>
                </c:pt>
                <c:pt idx="40">
                  <c:v>2022</c:v>
                </c:pt>
              </c:numCache>
            </c:numRef>
          </c:cat>
          <c:val>
            <c:numRef>
              <c:f>'Fig 70 data'!$E$7:$E$46</c:f>
              <c:numCache>
                <c:formatCode>0.00</c:formatCode>
                <c:ptCount val="40"/>
                <c:pt idx="25">
                  <c:v>22725.796795952781</c:v>
                </c:pt>
                <c:pt idx="26">
                  <c:v>23298.445447087775</c:v>
                </c:pt>
                <c:pt idx="27">
                  <c:v>24590.055511498809</c:v>
                </c:pt>
                <c:pt idx="28">
                  <c:v>24891.453624318005</c:v>
                </c:pt>
                <c:pt idx="29">
                  <c:v>23682.606741573032</c:v>
                </c:pt>
                <c:pt idx="30">
                  <c:v>23845.077092511012</c:v>
                </c:pt>
                <c:pt idx="31">
                  <c:v>25576.702049780382</c:v>
                </c:pt>
                <c:pt idx="32">
                  <c:v>26057.871646120377</c:v>
                </c:pt>
                <c:pt idx="33">
                  <c:v>26305.714285714286</c:v>
                </c:pt>
                <c:pt idx="34">
                  <c:v>27804.354485776807</c:v>
                </c:pt>
                <c:pt idx="35">
                  <c:v>28348.501086169443</c:v>
                </c:pt>
                <c:pt idx="36">
                  <c:v>29334</c:v>
                </c:pt>
                <c:pt idx="37">
                  <c:v>30891.686746987951</c:v>
                </c:pt>
                <c:pt idx="38">
                  <c:v>30909.186452513968</c:v>
                </c:pt>
                <c:pt idx="39">
                  <c:v>32826.183757742605</c:v>
                </c:pt>
              </c:numCache>
            </c:numRef>
          </c:val>
          <c:smooth val="0"/>
          <c:extLst>
            <c:ext xmlns:c16="http://schemas.microsoft.com/office/drawing/2014/chart" uri="{C3380CC4-5D6E-409C-BE32-E72D297353CC}">
              <c16:uniqueId val="{00000005-E18A-4F6E-AE2A-6EC685874CD2}"/>
            </c:ext>
          </c:extLst>
        </c:ser>
        <c:dLbls>
          <c:showLegendKey val="0"/>
          <c:showVal val="0"/>
          <c:showCatName val="0"/>
          <c:showSerName val="0"/>
          <c:showPercent val="0"/>
          <c:showBubbleSize val="0"/>
        </c:dLbls>
        <c:smooth val="0"/>
        <c:axId val="1003043016"/>
        <c:axId val="805277688"/>
      </c:lineChart>
      <c:catAx>
        <c:axId val="1003043016"/>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sz="1800" b="1">
                    <a:solidFill>
                      <a:sysClr val="windowText" lastClr="000000"/>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805277688"/>
        <c:crosses val="autoZero"/>
        <c:auto val="1"/>
        <c:lblAlgn val="ctr"/>
        <c:lblOffset val="100"/>
        <c:tickLblSkip val="5"/>
        <c:tickMarkSkip val="5"/>
        <c:noMultiLvlLbl val="0"/>
      </c:catAx>
      <c:valAx>
        <c:axId val="805277688"/>
        <c:scaling>
          <c:orientation val="minMax"/>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3043016"/>
        <c:crosses val="autoZero"/>
        <c:crossBetween val="midCat"/>
      </c:valAx>
      <c:spPr>
        <a:noFill/>
        <a:ln>
          <a:noFill/>
        </a:ln>
        <a:effectLst/>
      </c:spPr>
    </c:plotArea>
    <c:legend>
      <c:legendPos val="b"/>
      <c:layout>
        <c:manualLayout>
          <c:xMode val="edge"/>
          <c:yMode val="edge"/>
          <c:x val="6.780002154634367E-4"/>
          <c:y val="0.85673007738542373"/>
          <c:w val="0.9740949299217001"/>
          <c:h val="0.1181312889883877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chart>
  <c:spPr>
    <a:solidFill>
      <a:schemeClr val="bg1"/>
    </a:solidFill>
    <a:ln w="9525" cap="flat" cmpd="sng" algn="ctr">
      <a:noFill/>
      <a:round/>
    </a:ln>
    <a:effectLst/>
  </c:spPr>
  <c:txPr>
    <a:bodyPr/>
    <a:lstStyle/>
    <a:p>
      <a:pPr>
        <a:defRPr/>
      </a:pPr>
      <a:endParaRPr lang="en-US"/>
    </a:p>
  </c:txPr>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51589379003674E-2"/>
          <c:y val="0.12413973120567481"/>
          <c:w val="0.85209682124199271"/>
          <c:h val="0.73639983350871163"/>
        </c:manualLayout>
      </c:layout>
      <c:lineChart>
        <c:grouping val="standard"/>
        <c:varyColors val="0"/>
        <c:ser>
          <c:idx val="0"/>
          <c:order val="0"/>
          <c:spPr>
            <a:ln w="38100" cap="rnd">
              <a:solidFill>
                <a:schemeClr val="accent1"/>
              </a:solid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'Fig 71 data'!$C$7:$C$10</c:f>
                <c:numCache>
                  <c:formatCode>General</c:formatCode>
                  <c:ptCount val="4"/>
                  <c:pt idx="0">
                    <c:v>0.11622198895528998</c:v>
                  </c:pt>
                  <c:pt idx="1">
                    <c:v>0.11973721388252491</c:v>
                  </c:pt>
                  <c:pt idx="2">
                    <c:v>0.13206281065836337</c:v>
                  </c:pt>
                  <c:pt idx="3">
                    <c:v>0.1144816144148238</c:v>
                  </c:pt>
                </c:numCache>
              </c:numRef>
            </c:plus>
            <c:minus>
              <c:numRef>
                <c:f>'Fig 71 data'!$D$7:$D$10</c:f>
                <c:numCache>
                  <c:formatCode>General</c:formatCode>
                  <c:ptCount val="4"/>
                  <c:pt idx="0">
                    <c:v>0.11622198895528998</c:v>
                  </c:pt>
                  <c:pt idx="1">
                    <c:v>0.11973721388252491</c:v>
                  </c:pt>
                  <c:pt idx="2">
                    <c:v>0.13206281065836337</c:v>
                  </c:pt>
                  <c:pt idx="3">
                    <c:v>0.1144816144148238</c:v>
                  </c:pt>
                </c:numCache>
              </c:numRef>
            </c:minus>
            <c:spPr>
              <a:noFill/>
              <a:ln w="9525" cap="flat" cmpd="sng" algn="ctr">
                <a:solidFill>
                  <a:srgbClr val="0083AC"/>
                </a:solidFill>
                <a:round/>
              </a:ln>
              <a:effectLst/>
            </c:spPr>
          </c:errBars>
          <c:cat>
            <c:strRef>
              <c:f>'Fig 71 data'!$A$7:$A$10</c:f>
              <c:strCache>
                <c:ptCount val="4"/>
                <c:pt idx="0">
                  <c:v>1994-1998</c:v>
                </c:pt>
                <c:pt idx="1">
                  <c:v>2005-2009</c:v>
                </c:pt>
                <c:pt idx="2">
                  <c:v>2010-2014</c:v>
                </c:pt>
                <c:pt idx="3">
                  <c:v>2017-2020</c:v>
                </c:pt>
              </c:strCache>
            </c:strRef>
          </c:cat>
          <c:val>
            <c:numRef>
              <c:f>'Fig 71 data'!$B$7:$B$10</c:f>
              <c:numCache>
                <c:formatCode>0.0</c:formatCode>
                <c:ptCount val="4"/>
                <c:pt idx="0">
                  <c:v>7.7013651877133107</c:v>
                </c:pt>
                <c:pt idx="1">
                  <c:v>7.8921251348435817</c:v>
                </c:pt>
                <c:pt idx="2">
                  <c:v>7.6489746682750299</c:v>
                </c:pt>
                <c:pt idx="3">
                  <c:v>7.5453658536585362</c:v>
                </c:pt>
              </c:numCache>
            </c:numRef>
          </c:val>
          <c:smooth val="0"/>
          <c:extLst>
            <c:ext xmlns:c16="http://schemas.microsoft.com/office/drawing/2014/chart" uri="{C3380CC4-5D6E-409C-BE32-E72D297353CC}">
              <c16:uniqueId val="{00000000-246A-4734-931A-43BB684983C0}"/>
            </c:ext>
          </c:extLst>
        </c:ser>
        <c:dLbls>
          <c:showLegendKey val="0"/>
          <c:showVal val="0"/>
          <c:showCatName val="0"/>
          <c:showSerName val="0"/>
          <c:showPercent val="0"/>
          <c:showBubbleSize val="0"/>
        </c:dLbls>
        <c:marker val="1"/>
        <c:smooth val="0"/>
        <c:axId val="338187072"/>
        <c:axId val="338188384"/>
      </c:lineChart>
      <c:catAx>
        <c:axId val="338187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NZ" sz="1800" b="1">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US"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8188384"/>
        <c:crosses val="autoZero"/>
        <c:auto val="1"/>
        <c:lblAlgn val="ctr"/>
        <c:lblOffset val="100"/>
        <c:noMultiLvlLbl val="0"/>
      </c:catAx>
      <c:valAx>
        <c:axId val="338188384"/>
        <c:scaling>
          <c:orientation val="minMax"/>
          <c:max val="1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8187072"/>
        <c:crosses val="autoZero"/>
        <c:crossBetween val="midCat"/>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68974084357759757"/>
          <c:h val="0.68966033733929655"/>
        </c:manualLayout>
      </c:layout>
      <c:lineChart>
        <c:grouping val="standard"/>
        <c:varyColors val="0"/>
        <c:ser>
          <c:idx val="1"/>
          <c:order val="0"/>
          <c:tx>
            <c:strRef>
              <c:f>'Fig 72 data'!$A$6</c:f>
              <c:strCache>
                <c:ptCount val="1"/>
                <c:pt idx="0">
                  <c:v>Most people can be trusted</c:v>
                </c:pt>
              </c:strCache>
            </c:strRef>
          </c:tx>
          <c:spPr>
            <a:ln w="38100" cap="rnd">
              <a:solidFill>
                <a:srgbClr val="0083AC"/>
              </a:solidFill>
              <a:round/>
            </a:ln>
            <a:effectLst/>
          </c:spPr>
          <c:marker>
            <c:symbol val="none"/>
          </c:marker>
          <c:cat>
            <c:numRef>
              <c:f>'Fig 72 data'!$B$5:$E$5</c:f>
              <c:numCache>
                <c:formatCode>General</c:formatCode>
                <c:ptCount val="4"/>
                <c:pt idx="0">
                  <c:v>1998</c:v>
                </c:pt>
                <c:pt idx="1">
                  <c:v>2004</c:v>
                </c:pt>
                <c:pt idx="2">
                  <c:v>2011</c:v>
                </c:pt>
                <c:pt idx="3">
                  <c:v>2020</c:v>
                </c:pt>
              </c:numCache>
            </c:numRef>
          </c:cat>
          <c:val>
            <c:numRef>
              <c:f>'Fig 72 data'!$B$6:$E$6</c:f>
              <c:numCache>
                <c:formatCode>General</c:formatCode>
                <c:ptCount val="4"/>
                <c:pt idx="0">
                  <c:v>47</c:v>
                </c:pt>
                <c:pt idx="1">
                  <c:v>49</c:v>
                </c:pt>
                <c:pt idx="2">
                  <c:v>55</c:v>
                </c:pt>
                <c:pt idx="3">
                  <c:v>57</c:v>
                </c:pt>
              </c:numCache>
            </c:numRef>
          </c:val>
          <c:smooth val="0"/>
          <c:extLst>
            <c:ext xmlns:c16="http://schemas.microsoft.com/office/drawing/2014/chart" uri="{C3380CC4-5D6E-409C-BE32-E72D297353CC}">
              <c16:uniqueId val="{00000000-6DAE-46DD-947F-AD3981A3DE81}"/>
            </c:ext>
          </c:extLst>
        </c:ser>
        <c:ser>
          <c:idx val="0"/>
          <c:order val="1"/>
          <c:tx>
            <c:strRef>
              <c:f>'Fig 72 data'!$A$7</c:f>
              <c:strCache>
                <c:ptCount val="1"/>
                <c:pt idx="0">
                  <c:v>Need to be very careful</c:v>
                </c:pt>
              </c:strCache>
            </c:strRef>
          </c:tx>
          <c:spPr>
            <a:ln w="38100" cap="rnd">
              <a:solidFill>
                <a:srgbClr val="67A854"/>
              </a:solidFill>
              <a:round/>
            </a:ln>
            <a:effectLst/>
          </c:spPr>
          <c:marker>
            <c:symbol val="none"/>
          </c:marker>
          <c:cat>
            <c:numRef>
              <c:f>'Fig 72 data'!$B$5:$E$5</c:f>
              <c:numCache>
                <c:formatCode>General</c:formatCode>
                <c:ptCount val="4"/>
                <c:pt idx="0">
                  <c:v>1998</c:v>
                </c:pt>
                <c:pt idx="1">
                  <c:v>2004</c:v>
                </c:pt>
                <c:pt idx="2">
                  <c:v>2011</c:v>
                </c:pt>
                <c:pt idx="3">
                  <c:v>2020</c:v>
                </c:pt>
              </c:numCache>
            </c:numRef>
          </c:cat>
          <c:val>
            <c:numRef>
              <c:f>'Fig 72 data'!$B$7:$E$7</c:f>
              <c:numCache>
                <c:formatCode>General</c:formatCode>
                <c:ptCount val="4"/>
                <c:pt idx="0">
                  <c:v>49</c:v>
                </c:pt>
                <c:pt idx="1">
                  <c:v>46</c:v>
                </c:pt>
                <c:pt idx="2">
                  <c:v>42</c:v>
                </c:pt>
                <c:pt idx="3">
                  <c:v>39</c:v>
                </c:pt>
              </c:numCache>
            </c:numRef>
          </c:val>
          <c:smooth val="0"/>
          <c:extLst>
            <c:ext xmlns:c16="http://schemas.microsoft.com/office/drawing/2014/chart" uri="{C3380CC4-5D6E-409C-BE32-E72D297353CC}">
              <c16:uniqueId val="{00000002-6DAE-46DD-947F-AD3981A3DE81}"/>
            </c:ext>
          </c:extLst>
        </c:ser>
        <c:ser>
          <c:idx val="3"/>
          <c:order val="2"/>
          <c:tx>
            <c:strRef>
              <c:f>'Fig 72 data'!$A$9</c:f>
              <c:strCache>
                <c:ptCount val="1"/>
                <c:pt idx="0">
                  <c:v>No answer</c:v>
                </c:pt>
              </c:strCache>
            </c:strRef>
          </c:tx>
          <c:spPr>
            <a:ln w="38100" cap="rnd">
              <a:solidFill>
                <a:srgbClr val="A9A7A5"/>
              </a:solidFill>
              <a:round/>
            </a:ln>
            <a:effectLst/>
          </c:spPr>
          <c:marker>
            <c:symbol val="none"/>
          </c:marker>
          <c:cat>
            <c:numRef>
              <c:f>'Fig 72 data'!$B$5:$E$5</c:f>
              <c:numCache>
                <c:formatCode>General</c:formatCode>
                <c:ptCount val="4"/>
                <c:pt idx="0">
                  <c:v>1998</c:v>
                </c:pt>
                <c:pt idx="1">
                  <c:v>2004</c:v>
                </c:pt>
                <c:pt idx="2">
                  <c:v>2011</c:v>
                </c:pt>
                <c:pt idx="3">
                  <c:v>2020</c:v>
                </c:pt>
              </c:numCache>
            </c:numRef>
          </c:cat>
          <c:val>
            <c:numRef>
              <c:f>'Fig 72 data'!$B$9:$E$9</c:f>
              <c:numCache>
                <c:formatCode>General</c:formatCode>
                <c:ptCount val="4"/>
                <c:pt idx="0">
                  <c:v>2</c:v>
                </c:pt>
                <c:pt idx="1">
                  <c:v>5</c:v>
                </c:pt>
                <c:pt idx="2">
                  <c:v>2</c:v>
                </c:pt>
                <c:pt idx="3">
                  <c:v>3</c:v>
                </c:pt>
              </c:numCache>
            </c:numRef>
          </c:val>
          <c:smooth val="0"/>
          <c:extLst>
            <c:ext xmlns:c16="http://schemas.microsoft.com/office/drawing/2014/chart" uri="{C3380CC4-5D6E-409C-BE32-E72D297353CC}">
              <c16:uniqueId val="{00000004-6DAE-46DD-947F-AD3981A3DE81}"/>
            </c:ext>
          </c:extLst>
        </c:ser>
        <c:ser>
          <c:idx val="2"/>
          <c:order val="3"/>
          <c:tx>
            <c:strRef>
              <c:f>'Fig 72 data'!$A$8</c:f>
              <c:strCache>
                <c:ptCount val="1"/>
                <c:pt idx="0">
                  <c:v>Don't know</c:v>
                </c:pt>
              </c:strCache>
            </c:strRef>
          </c:tx>
          <c:spPr>
            <a:ln w="38100" cap="rnd">
              <a:solidFill>
                <a:srgbClr val="3E403A"/>
              </a:solidFill>
              <a:round/>
            </a:ln>
            <a:effectLst/>
          </c:spPr>
          <c:marker>
            <c:symbol val="none"/>
          </c:marker>
          <c:cat>
            <c:numRef>
              <c:f>'Fig 72 data'!$B$5:$E$5</c:f>
              <c:numCache>
                <c:formatCode>General</c:formatCode>
                <c:ptCount val="4"/>
                <c:pt idx="0">
                  <c:v>1998</c:v>
                </c:pt>
                <c:pt idx="1">
                  <c:v>2004</c:v>
                </c:pt>
                <c:pt idx="2">
                  <c:v>2011</c:v>
                </c:pt>
                <c:pt idx="3">
                  <c:v>2020</c:v>
                </c:pt>
              </c:numCache>
            </c:numRef>
          </c:cat>
          <c:val>
            <c:numRef>
              <c:f>'Fig 72 data'!$B$8:$E$8</c:f>
              <c:numCache>
                <c:formatCode>General</c:formatCode>
                <c:ptCount val="4"/>
                <c:pt idx="0">
                  <c:v>1</c:v>
                </c:pt>
                <c:pt idx="1">
                  <c:v>0</c:v>
                </c:pt>
                <c:pt idx="2">
                  <c:v>1</c:v>
                </c:pt>
                <c:pt idx="3">
                  <c:v>2</c:v>
                </c:pt>
              </c:numCache>
            </c:numRef>
          </c:val>
          <c:smooth val="0"/>
          <c:extLst>
            <c:ext xmlns:c16="http://schemas.microsoft.com/office/drawing/2014/chart" uri="{C3380CC4-5D6E-409C-BE32-E72D297353CC}">
              <c16:uniqueId val="{00000003-6DAE-46DD-947F-AD3981A3DE81}"/>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39386479778352579"/>
              <c:y val="0.911167241685569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10"/>
      </c:valAx>
      <c:spPr>
        <a:noFill/>
        <a:ln>
          <a:noFill/>
        </a:ln>
        <a:effectLst/>
      </c:spPr>
    </c:plotArea>
    <c:legend>
      <c:legendPos val="r"/>
      <c:layout>
        <c:manualLayout>
          <c:xMode val="edge"/>
          <c:yMode val="edge"/>
          <c:x val="0.77985168432439789"/>
          <c:y val="0.1763450268150453"/>
          <c:w val="0.21193717160138106"/>
          <c:h val="0.7061686438841818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4575258098779627"/>
          <c:h val="0.72942120517991094"/>
        </c:manualLayout>
      </c:layout>
      <c:lineChart>
        <c:grouping val="standard"/>
        <c:varyColors val="0"/>
        <c:ser>
          <c:idx val="1"/>
          <c:order val="0"/>
          <c:spPr>
            <a:ln w="28575" cap="rnd">
              <a:solidFill>
                <a:srgbClr val="0083AC"/>
              </a:solidFill>
              <a:round/>
            </a:ln>
            <a:effectLst/>
          </c:spPr>
          <c:marker>
            <c:symbol val="none"/>
          </c:marker>
          <c:dPt>
            <c:idx val="1"/>
            <c:marker>
              <c:symbol val="none"/>
            </c:marker>
            <c:bubble3D val="0"/>
            <c:extLst>
              <c:ext xmlns:c16="http://schemas.microsoft.com/office/drawing/2014/chart" uri="{C3380CC4-5D6E-409C-BE32-E72D297353CC}">
                <c16:uniqueId val="{00000000-51E4-4E35-906B-496240058186}"/>
              </c:ext>
            </c:extLst>
          </c:dPt>
          <c:dPt>
            <c:idx val="2"/>
            <c:marker>
              <c:symbol val="none"/>
            </c:marker>
            <c:bubble3D val="0"/>
            <c:extLst>
              <c:ext xmlns:c16="http://schemas.microsoft.com/office/drawing/2014/chart" uri="{C3380CC4-5D6E-409C-BE32-E72D297353CC}">
                <c16:uniqueId val="{00000001-51E4-4E35-906B-496240058186}"/>
              </c:ext>
            </c:extLst>
          </c:dPt>
          <c:dPt>
            <c:idx val="3"/>
            <c:marker>
              <c:symbol val="none"/>
            </c:marker>
            <c:bubble3D val="0"/>
            <c:extLst>
              <c:ext xmlns:c16="http://schemas.microsoft.com/office/drawing/2014/chart" uri="{C3380CC4-5D6E-409C-BE32-E72D297353CC}">
                <c16:uniqueId val="{00000002-51E4-4E35-906B-496240058186}"/>
              </c:ext>
            </c:extLst>
          </c:dPt>
          <c:errBars>
            <c:errDir val="y"/>
            <c:errBarType val="both"/>
            <c:errValType val="cust"/>
            <c:noEndCap val="0"/>
            <c:plus>
              <c:numRef>
                <c:f>'Fig 73 data'!$C$6:$C$9</c:f>
                <c:numCache>
                  <c:formatCode>General</c:formatCode>
                  <c:ptCount val="4"/>
                  <c:pt idx="0">
                    <c:v>1.2000000000000028</c:v>
                  </c:pt>
                  <c:pt idx="1">
                    <c:v>1.3999999999999915</c:v>
                  </c:pt>
                  <c:pt idx="2">
                    <c:v>1.4000000000000057</c:v>
                  </c:pt>
                  <c:pt idx="3">
                    <c:v>2.1999999999999957</c:v>
                  </c:pt>
                </c:numCache>
              </c:numRef>
            </c:plus>
            <c:minus>
              <c:numRef>
                <c:f>'Fig 73 data'!$C$6:$C$9</c:f>
                <c:numCache>
                  <c:formatCode>General</c:formatCode>
                  <c:ptCount val="4"/>
                  <c:pt idx="0">
                    <c:v>1.2000000000000028</c:v>
                  </c:pt>
                  <c:pt idx="1">
                    <c:v>1.3999999999999915</c:v>
                  </c:pt>
                  <c:pt idx="2">
                    <c:v>1.4000000000000057</c:v>
                  </c:pt>
                  <c:pt idx="3">
                    <c:v>2.1999999999999957</c:v>
                  </c:pt>
                </c:numCache>
              </c:numRef>
            </c:minus>
            <c:spPr>
              <a:noFill/>
              <a:ln w="9525" cap="flat" cmpd="sng" algn="ctr">
                <a:solidFill>
                  <a:schemeClr val="tx1">
                    <a:lumMod val="65000"/>
                    <a:lumOff val="35000"/>
                  </a:schemeClr>
                </a:solidFill>
                <a:round/>
              </a:ln>
              <a:effectLst/>
            </c:spPr>
          </c:errBars>
          <c:cat>
            <c:numRef>
              <c:f>'Fig 73 data'!$A$6:$A$9</c:f>
              <c:numCache>
                <c:formatCode>General</c:formatCode>
                <c:ptCount val="4"/>
                <c:pt idx="0">
                  <c:v>2014</c:v>
                </c:pt>
                <c:pt idx="1">
                  <c:v>2016</c:v>
                </c:pt>
                <c:pt idx="2">
                  <c:v>2018</c:v>
                </c:pt>
                <c:pt idx="3">
                  <c:v>2021</c:v>
                </c:pt>
              </c:numCache>
            </c:numRef>
          </c:cat>
          <c:val>
            <c:numRef>
              <c:f>'Fig 73 data'!$B$6:$B$9</c:f>
              <c:numCache>
                <c:formatCode>General</c:formatCode>
                <c:ptCount val="4"/>
                <c:pt idx="0">
                  <c:v>68.400000000000006</c:v>
                </c:pt>
                <c:pt idx="1">
                  <c:v>67.599999999999994</c:v>
                </c:pt>
                <c:pt idx="2">
                  <c:v>65.900000000000006</c:v>
                </c:pt>
                <c:pt idx="3">
                  <c:v>64.3</c:v>
                </c:pt>
              </c:numCache>
            </c:numRef>
          </c:val>
          <c:smooth val="0"/>
          <c:extLst>
            <c:ext xmlns:c16="http://schemas.microsoft.com/office/drawing/2014/chart" uri="{C3380CC4-5D6E-409C-BE32-E72D297353CC}">
              <c16:uniqueId val="{00000000-DAF2-4B97-880E-7A8B602463F1}"/>
            </c:ext>
          </c:extLst>
        </c:ser>
        <c:dLbls>
          <c:showLegendKey val="0"/>
          <c:showVal val="0"/>
          <c:showCatName val="0"/>
          <c:showSerName val="0"/>
          <c:showPercent val="0"/>
          <c:showBubbleSize val="0"/>
        </c:dLbls>
        <c:smooth val="0"/>
        <c:axId val="724604320"/>
        <c:axId val="724603664"/>
      </c:line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47995559516732145"/>
              <c:y val="0.9258159839551666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
          <c:min val="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midCat"/>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86246365996E-2"/>
          <c:y val="0.1324134070426384"/>
          <c:w val="0.87175453722282936"/>
          <c:h val="0.66634625002583336"/>
        </c:manualLayout>
      </c:layout>
      <c:barChart>
        <c:barDir val="col"/>
        <c:grouping val="clustered"/>
        <c:varyColors val="0"/>
        <c:ser>
          <c:idx val="4"/>
          <c:order val="0"/>
          <c:tx>
            <c:strRef>
              <c:f>'Fig 8 data'!$B$7</c:f>
              <c:strCache>
                <c:ptCount val="1"/>
                <c:pt idx="0">
                  <c:v>Disabled</c:v>
                </c:pt>
              </c:strCache>
            </c:strRef>
          </c:tx>
          <c:spPr>
            <a:solidFill>
              <a:srgbClr val="0083AC"/>
            </a:solidFill>
            <a:ln>
              <a:noFill/>
            </a:ln>
            <a:effectLst/>
          </c:spPr>
          <c:invertIfNegative val="0"/>
          <c:cat>
            <c:strRef>
              <c:f>'Fig 8 data'!$C$6:$E$6</c:f>
              <c:strCache>
                <c:ptCount val="3"/>
                <c:pt idx="0">
                  <c:v>15-44</c:v>
                </c:pt>
                <c:pt idx="1">
                  <c:v>45-64</c:v>
                </c:pt>
                <c:pt idx="2">
                  <c:v>65+</c:v>
                </c:pt>
              </c:strCache>
            </c:strRef>
          </c:cat>
          <c:val>
            <c:numRef>
              <c:f>'Fig 8 data'!$C$7:$E$7</c:f>
              <c:numCache>
                <c:formatCode>_-* #,##0_-;\-* #,##0_-;_-* "-"??_-;_-@_-</c:formatCode>
                <c:ptCount val="3"/>
                <c:pt idx="0">
                  <c:v>58</c:v>
                </c:pt>
                <c:pt idx="1">
                  <c:v>64</c:v>
                </c:pt>
                <c:pt idx="2">
                  <c:v>18</c:v>
                </c:pt>
              </c:numCache>
            </c:numRef>
          </c:val>
          <c:extLst>
            <c:ext xmlns:c16="http://schemas.microsoft.com/office/drawing/2014/chart" uri="{C3380CC4-5D6E-409C-BE32-E72D297353CC}">
              <c16:uniqueId val="{00000000-DA70-4A06-8117-4116713571AB}"/>
            </c:ext>
          </c:extLst>
        </c:ser>
        <c:ser>
          <c:idx val="5"/>
          <c:order val="1"/>
          <c:tx>
            <c:strRef>
              <c:f>'Fig 8 data'!$B$8</c:f>
              <c:strCache>
                <c:ptCount val="1"/>
                <c:pt idx="0">
                  <c:v>Non-disabled</c:v>
                </c:pt>
              </c:strCache>
            </c:strRef>
          </c:tx>
          <c:spPr>
            <a:solidFill>
              <a:srgbClr val="67A854"/>
            </a:solidFill>
            <a:ln>
              <a:noFill/>
            </a:ln>
            <a:effectLst/>
          </c:spPr>
          <c:invertIfNegative val="0"/>
          <c:cat>
            <c:strRef>
              <c:f>'Fig 8 data'!$C$6:$E$6</c:f>
              <c:strCache>
                <c:ptCount val="3"/>
                <c:pt idx="0">
                  <c:v>15-44</c:v>
                </c:pt>
                <c:pt idx="1">
                  <c:v>45-64</c:v>
                </c:pt>
                <c:pt idx="2">
                  <c:v>65+</c:v>
                </c:pt>
              </c:strCache>
            </c:strRef>
          </c:cat>
          <c:val>
            <c:numRef>
              <c:f>'Fig 8 data'!$C$8:$E$8</c:f>
              <c:numCache>
                <c:formatCode>0</c:formatCode>
                <c:ptCount val="3"/>
                <c:pt idx="0">
                  <c:v>71</c:v>
                </c:pt>
                <c:pt idx="1">
                  <c:v>85</c:v>
                </c:pt>
                <c:pt idx="2">
                  <c:v>35</c:v>
                </c:pt>
              </c:numCache>
            </c:numRef>
          </c:val>
          <c:extLst>
            <c:ext xmlns:c16="http://schemas.microsoft.com/office/drawing/2014/chart" uri="{C3380CC4-5D6E-409C-BE32-E72D297353CC}">
              <c16:uniqueId val="{00000001-DA70-4A06-8117-4116713571AB}"/>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b="1"/>
                  <a:t>Year</a:t>
                </a:r>
              </a:p>
            </c:rich>
          </c:tx>
          <c:layout>
            <c:manualLayout>
              <c:xMode val="edge"/>
              <c:yMode val="edge"/>
              <c:x val="0.48658001880457608"/>
              <c:y val="0.8751800749798229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100"/>
        </c:scaling>
        <c:delete val="0"/>
        <c:axPos val="l"/>
        <c:majorGridlines>
          <c:spPr>
            <a:ln w="9525" cap="flat" cmpd="sng" algn="ctr">
              <a:solidFill>
                <a:srgbClr val="7F7F7F"/>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6455457075688E-2"/>
          <c:y val="0.11562588604851289"/>
          <c:w val="0.85758298616465323"/>
          <c:h val="0.68296732232275414"/>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'Fig 9 data'!$D$6:$D$9</c:f>
                <c:numCache>
                  <c:formatCode>General</c:formatCode>
                  <c:ptCount val="4"/>
                  <c:pt idx="0">
                    <c:v>2.4</c:v>
                  </c:pt>
                  <c:pt idx="1">
                    <c:v>3</c:v>
                  </c:pt>
                  <c:pt idx="2">
                    <c:v>1</c:v>
                  </c:pt>
                  <c:pt idx="3">
                    <c:v>1</c:v>
                  </c:pt>
                </c:numCache>
              </c:numRef>
            </c:plus>
            <c:minus>
              <c:numRef>
                <c:f>'Fig 9 data'!$D$6:$D$9</c:f>
                <c:numCache>
                  <c:formatCode>General</c:formatCode>
                  <c:ptCount val="4"/>
                  <c:pt idx="0">
                    <c:v>2.4</c:v>
                  </c:pt>
                  <c:pt idx="1">
                    <c:v>3</c:v>
                  </c:pt>
                  <c:pt idx="2">
                    <c:v>1</c:v>
                  </c:pt>
                  <c:pt idx="3">
                    <c:v>1</c:v>
                  </c:pt>
                </c:numCache>
              </c:numRef>
            </c:minus>
            <c:spPr>
              <a:noFill/>
              <a:ln w="9525" cap="flat" cmpd="sng" algn="ctr">
                <a:solidFill>
                  <a:schemeClr val="tx1">
                    <a:lumMod val="65000"/>
                    <a:lumOff val="35000"/>
                  </a:schemeClr>
                </a:solidFill>
                <a:round/>
              </a:ln>
              <a:effectLst/>
            </c:spPr>
          </c:errBars>
          <c:cat>
            <c:strRef>
              <c:f>'Fig 9 data'!$B$6:$B$9</c:f>
              <c:strCache>
                <c:ptCount val="4"/>
                <c:pt idx="0">
                  <c:v>Children in disabled household</c:v>
                </c:pt>
                <c:pt idx="1">
                  <c:v>Disabled children</c:v>
                </c:pt>
                <c:pt idx="2">
                  <c:v>Non-disabled children</c:v>
                </c:pt>
                <c:pt idx="3">
                  <c:v>Children in non-disabled household</c:v>
                </c:pt>
              </c:strCache>
            </c:strRef>
          </c:cat>
          <c:val>
            <c:numRef>
              <c:f>'Fig 9 data'!$C$6:$C$9</c:f>
              <c:numCache>
                <c:formatCode>0</c:formatCode>
                <c:ptCount val="4"/>
                <c:pt idx="0">
                  <c:v>21.1</c:v>
                </c:pt>
                <c:pt idx="1">
                  <c:v>20.5</c:v>
                </c:pt>
                <c:pt idx="2">
                  <c:v>9.6999999999999993</c:v>
                </c:pt>
                <c:pt idx="3">
                  <c:v>6.4</c:v>
                </c:pt>
              </c:numCache>
            </c:numRef>
          </c:val>
          <c:extLst>
            <c:ext xmlns:c16="http://schemas.microsoft.com/office/drawing/2014/chart" uri="{C3380CC4-5D6E-409C-BE32-E72D297353CC}">
              <c16:uniqueId val="{00000000-D38E-458F-8B67-EF66EAD2DC58}"/>
            </c:ext>
          </c:extLst>
        </c:ser>
        <c:dLbls>
          <c:showLegendKey val="0"/>
          <c:showVal val="0"/>
          <c:showCatName val="0"/>
          <c:showSerName val="0"/>
          <c:showPercent val="0"/>
          <c:showBubbleSize val="0"/>
        </c:dLbls>
        <c:gapWidth val="150"/>
        <c:axId val="724604320"/>
        <c:axId val="724603664"/>
      </c:barChart>
      <c:catAx>
        <c:axId val="72460432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NZ" b="1"/>
                  <a:t>Type of child / household</a:t>
                </a:r>
              </a:p>
            </c:rich>
          </c:tx>
          <c:layout>
            <c:manualLayout>
              <c:xMode val="edge"/>
              <c:yMode val="edge"/>
              <c:x val="0.4027697813589301"/>
              <c:y val="0.9028793924048624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3664"/>
        <c:crosses val="autoZero"/>
        <c:auto val="1"/>
        <c:lblAlgn val="ctr"/>
        <c:lblOffset val="100"/>
        <c:noMultiLvlLbl val="0"/>
      </c:catAx>
      <c:valAx>
        <c:axId val="724603664"/>
        <c:scaling>
          <c:orientation val="minMax"/>
          <c:max val="30"/>
          <c:min val="0"/>
        </c:scaling>
        <c:delete val="0"/>
        <c:axPos val="l"/>
        <c:majorGridlines>
          <c:spPr>
            <a:ln w="9525" cap="flat" cmpd="sng" algn="ctr">
              <a:solidFill>
                <a:srgbClr val="7F7F7F"/>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46043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97467473679403E-2"/>
          <c:y val="0.10833855799373042"/>
          <c:w val="0.87029220630943971"/>
          <c:h val="0.67432167970713708"/>
        </c:manualLayout>
      </c:layout>
      <c:barChart>
        <c:barDir val="col"/>
        <c:grouping val="stacked"/>
        <c:varyColors val="0"/>
        <c:ser>
          <c:idx val="1"/>
          <c:order val="0"/>
          <c:tx>
            <c:strRef>
              <c:f>'Fig 10 data'!$C$6</c:f>
              <c:strCache>
                <c:ptCount val="1"/>
                <c:pt idx="0">
                  <c:v>Multi-adult</c:v>
                </c:pt>
              </c:strCache>
            </c:strRef>
          </c:tx>
          <c:spPr>
            <a:solidFill>
              <a:srgbClr val="0083AC"/>
            </a:solidFill>
          </c:spPr>
          <c:invertIfNegative val="0"/>
          <c:cat>
            <c:numRef>
              <c:f>'Fig 10 data'!$B$7:$B$87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numCache>
            </c:numRef>
          </c:cat>
          <c:val>
            <c:numRef>
              <c:f>'Fig 10 data'!$C$7:$C$87</c:f>
              <c:numCache>
                <c:formatCode>General</c:formatCode>
                <c:ptCount val="81"/>
                <c:pt idx="0">
                  <c:v>2.73599866886798E-3</c:v>
                </c:pt>
                <c:pt idx="1">
                  <c:v>2.7359986706869698E-3</c:v>
                </c:pt>
                <c:pt idx="2">
                  <c:v>3630.7231877763802</c:v>
                </c:pt>
                <c:pt idx="3">
                  <c:v>6392.4238652136701</c:v>
                </c:pt>
                <c:pt idx="4">
                  <c:v>6608.3309147658701</c:v>
                </c:pt>
                <c:pt idx="5">
                  <c:v>6896.9510786759301</c:v>
                </c:pt>
                <c:pt idx="6">
                  <c:v>8717.3240241953099</c:v>
                </c:pt>
                <c:pt idx="7">
                  <c:v>10936.704883412</c:v>
                </c:pt>
                <c:pt idx="8">
                  <c:v>10712.7123685594</c:v>
                </c:pt>
                <c:pt idx="9">
                  <c:v>17933.988657056801</c:v>
                </c:pt>
                <c:pt idx="10">
                  <c:v>18110.8871809302</c:v>
                </c:pt>
                <c:pt idx="11">
                  <c:v>16562.057665171698</c:v>
                </c:pt>
                <c:pt idx="12">
                  <c:v>19346.0647375976</c:v>
                </c:pt>
                <c:pt idx="13">
                  <c:v>26642.220052152399</c:v>
                </c:pt>
                <c:pt idx="14">
                  <c:v>23812.958113855799</c:v>
                </c:pt>
                <c:pt idx="15">
                  <c:v>29094.006449723998</c:v>
                </c:pt>
                <c:pt idx="16">
                  <c:v>22928.103417499799</c:v>
                </c:pt>
                <c:pt idx="17">
                  <c:v>26538.2926142469</c:v>
                </c:pt>
                <c:pt idx="18">
                  <c:v>31627.285647200701</c:v>
                </c:pt>
                <c:pt idx="19">
                  <c:v>26995.281596523499</c:v>
                </c:pt>
                <c:pt idx="20">
                  <c:v>38987.297422385003</c:v>
                </c:pt>
                <c:pt idx="21">
                  <c:v>35288.661794177402</c:v>
                </c:pt>
                <c:pt idx="22">
                  <c:v>34901.337171748797</c:v>
                </c:pt>
                <c:pt idx="23">
                  <c:v>29328.483448670901</c:v>
                </c:pt>
                <c:pt idx="24">
                  <c:v>42100.964512555998</c:v>
                </c:pt>
                <c:pt idx="25">
                  <c:v>44265.406678781699</c:v>
                </c:pt>
                <c:pt idx="26">
                  <c:v>38955.092287797299</c:v>
                </c:pt>
                <c:pt idx="27">
                  <c:v>38462.673028474099</c:v>
                </c:pt>
                <c:pt idx="28">
                  <c:v>35525.866605410098</c:v>
                </c:pt>
                <c:pt idx="29">
                  <c:v>43405.619001931103</c:v>
                </c:pt>
                <c:pt idx="30">
                  <c:v>37553.909017593403</c:v>
                </c:pt>
                <c:pt idx="31">
                  <c:v>37662.496172683699</c:v>
                </c:pt>
                <c:pt idx="32">
                  <c:v>37774.429332558102</c:v>
                </c:pt>
                <c:pt idx="33">
                  <c:v>43672.422230801101</c:v>
                </c:pt>
                <c:pt idx="34">
                  <c:v>37042.628133779399</c:v>
                </c:pt>
                <c:pt idx="35">
                  <c:v>33058.342541890299</c:v>
                </c:pt>
                <c:pt idx="36">
                  <c:v>38369.591003513699</c:v>
                </c:pt>
                <c:pt idx="37">
                  <c:v>27042.171997396599</c:v>
                </c:pt>
                <c:pt idx="38">
                  <c:v>22700.562317354099</c:v>
                </c:pt>
                <c:pt idx="39">
                  <c:v>24541.028209226901</c:v>
                </c:pt>
                <c:pt idx="40">
                  <c:v>21553.6750375091</c:v>
                </c:pt>
                <c:pt idx="41">
                  <c:v>25354.528845283199</c:v>
                </c:pt>
                <c:pt idx="42">
                  <c:v>18824.119895197698</c:v>
                </c:pt>
                <c:pt idx="43">
                  <c:v>17527.2684566467</c:v>
                </c:pt>
                <c:pt idx="44">
                  <c:v>15896.0702469961</c:v>
                </c:pt>
                <c:pt idx="45">
                  <c:v>14110.017079208301</c:v>
                </c:pt>
                <c:pt idx="46">
                  <c:v>12585.091775716501</c:v>
                </c:pt>
                <c:pt idx="47">
                  <c:v>13183.5698267634</c:v>
                </c:pt>
                <c:pt idx="48">
                  <c:v>10641.083970572799</c:v>
                </c:pt>
                <c:pt idx="49">
                  <c:v>10081.6856071525</c:v>
                </c:pt>
                <c:pt idx="50">
                  <c:v>10645.1453589469</c:v>
                </c:pt>
                <c:pt idx="51">
                  <c:v>9355.4028289082908</c:v>
                </c:pt>
                <c:pt idx="52">
                  <c:v>9482.3637396711893</c:v>
                </c:pt>
                <c:pt idx="53">
                  <c:v>9434.0931219747308</c:v>
                </c:pt>
                <c:pt idx="54">
                  <c:v>8849.2627069882601</c:v>
                </c:pt>
                <c:pt idx="55">
                  <c:v>8164.5339919652297</c:v>
                </c:pt>
                <c:pt idx="56">
                  <c:v>7770.6921019749698</c:v>
                </c:pt>
                <c:pt idx="57">
                  <c:v>5567.7977838795596</c:v>
                </c:pt>
                <c:pt idx="58">
                  <c:v>5251.33461344848</c:v>
                </c:pt>
                <c:pt idx="59">
                  <c:v>5105.7077088511996</c:v>
                </c:pt>
                <c:pt idx="60">
                  <c:v>4710.6446088438397</c:v>
                </c:pt>
                <c:pt idx="61">
                  <c:v>4710.6446088436096</c:v>
                </c:pt>
                <c:pt idx="62">
                  <c:v>4137.2079410892902</c:v>
                </c:pt>
                <c:pt idx="63">
                  <c:v>3140.7643757238998</c:v>
                </c:pt>
                <c:pt idx="64">
                  <c:v>3140.7643757238998</c:v>
                </c:pt>
                <c:pt idx="65">
                  <c:v>3140.7643757238998</c:v>
                </c:pt>
                <c:pt idx="66">
                  <c:v>3143.2631126895999</c:v>
                </c:pt>
                <c:pt idx="67">
                  <c:v>3399.7934550919999</c:v>
                </c:pt>
                <c:pt idx="68">
                  <c:v>3399.7934550917698</c:v>
                </c:pt>
                <c:pt idx="69">
                  <c:v>3399.7934550919999</c:v>
                </c:pt>
                <c:pt idx="70">
                  <c:v>3399.7934550917698</c:v>
                </c:pt>
                <c:pt idx="71">
                  <c:v>1969.64583473327</c:v>
                </c:pt>
                <c:pt idx="72">
                  <c:v>1949.15219039423</c:v>
                </c:pt>
                <c:pt idx="73">
                  <c:v>1949.15219039423</c:v>
                </c:pt>
                <c:pt idx="74">
                  <c:v>1949.1521903944699</c:v>
                </c:pt>
                <c:pt idx="75">
                  <c:v>1949.15219039423</c:v>
                </c:pt>
                <c:pt idx="76">
                  <c:v>1949.1521903944699</c:v>
                </c:pt>
                <c:pt idx="77">
                  <c:v>1949.15219039423</c:v>
                </c:pt>
                <c:pt idx="78">
                  <c:v>628.98077018395998</c:v>
                </c:pt>
                <c:pt idx="79">
                  <c:v>584.54457478411496</c:v>
                </c:pt>
              </c:numCache>
            </c:numRef>
          </c:val>
          <c:extLst>
            <c:ext xmlns:c16="http://schemas.microsoft.com/office/drawing/2014/chart" uri="{C3380CC4-5D6E-409C-BE32-E72D297353CC}">
              <c16:uniqueId val="{00000000-5D14-47CF-8CA8-14579A9CE483}"/>
            </c:ext>
          </c:extLst>
        </c:ser>
        <c:ser>
          <c:idx val="2"/>
          <c:order val="1"/>
          <c:tx>
            <c:strRef>
              <c:f>'Fig 10 data'!$D$6</c:f>
              <c:strCache>
                <c:ptCount val="1"/>
                <c:pt idx="0">
                  <c:v>Multi-adult with children</c:v>
                </c:pt>
              </c:strCache>
            </c:strRef>
          </c:tx>
          <c:spPr>
            <a:solidFill>
              <a:srgbClr val="67A854"/>
            </a:solidFill>
          </c:spPr>
          <c:invertIfNegative val="0"/>
          <c:cat>
            <c:numRef>
              <c:f>'Fig 10 data'!$B$7:$B$87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numCache>
            </c:numRef>
          </c:cat>
          <c:val>
            <c:numRef>
              <c:f>'Fig 10 data'!$D$7:$D$87</c:f>
              <c:numCache>
                <c:formatCode>General</c:formatCode>
                <c:ptCount val="81"/>
                <c:pt idx="0">
                  <c:v>4.5119984679331503E-3</c:v>
                </c:pt>
                <c:pt idx="1">
                  <c:v>2913.3478655611402</c:v>
                </c:pt>
                <c:pt idx="2">
                  <c:v>9655.7356198759499</c:v>
                </c:pt>
                <c:pt idx="3">
                  <c:v>9655.7356198759608</c:v>
                </c:pt>
                <c:pt idx="4">
                  <c:v>14867.330285189</c:v>
                </c:pt>
                <c:pt idx="5">
                  <c:v>13845.525683599801</c:v>
                </c:pt>
                <c:pt idx="6">
                  <c:v>12464.052658324101</c:v>
                </c:pt>
                <c:pt idx="7">
                  <c:v>22530.679707568601</c:v>
                </c:pt>
                <c:pt idx="8">
                  <c:v>27874.260162765298</c:v>
                </c:pt>
                <c:pt idx="9">
                  <c:v>38171.160593963199</c:v>
                </c:pt>
                <c:pt idx="10">
                  <c:v>44208.011635940398</c:v>
                </c:pt>
                <c:pt idx="11">
                  <c:v>45058.894243916598</c:v>
                </c:pt>
                <c:pt idx="12">
                  <c:v>56648.001479732702</c:v>
                </c:pt>
                <c:pt idx="13">
                  <c:v>59653.0421214261</c:v>
                </c:pt>
                <c:pt idx="14">
                  <c:v>74856.250569220501</c:v>
                </c:pt>
                <c:pt idx="15">
                  <c:v>85687.115853165204</c:v>
                </c:pt>
                <c:pt idx="16">
                  <c:v>93014.810093572407</c:v>
                </c:pt>
                <c:pt idx="17">
                  <c:v>88663.131630322401</c:v>
                </c:pt>
                <c:pt idx="18">
                  <c:v>79820.865369177802</c:v>
                </c:pt>
                <c:pt idx="19">
                  <c:v>100350.453692893</c:v>
                </c:pt>
                <c:pt idx="20">
                  <c:v>87888.766528092907</c:v>
                </c:pt>
                <c:pt idx="21">
                  <c:v>89087.435186147603</c:v>
                </c:pt>
                <c:pt idx="22">
                  <c:v>89853.953006161901</c:v>
                </c:pt>
                <c:pt idx="23">
                  <c:v>87301.043857865006</c:v>
                </c:pt>
                <c:pt idx="24">
                  <c:v>89681.256582605201</c:v>
                </c:pt>
                <c:pt idx="25">
                  <c:v>76415.221626246101</c:v>
                </c:pt>
                <c:pt idx="26">
                  <c:v>78550.430220832801</c:v>
                </c:pt>
                <c:pt idx="27">
                  <c:v>65321.577025921797</c:v>
                </c:pt>
                <c:pt idx="28">
                  <c:v>63293.347483217301</c:v>
                </c:pt>
                <c:pt idx="29">
                  <c:v>54495.647287985499</c:v>
                </c:pt>
                <c:pt idx="30">
                  <c:v>47986.931988723401</c:v>
                </c:pt>
                <c:pt idx="31">
                  <c:v>32156.659944840001</c:v>
                </c:pt>
                <c:pt idx="32">
                  <c:v>36683.635525322301</c:v>
                </c:pt>
                <c:pt idx="33">
                  <c:v>33352.496593653697</c:v>
                </c:pt>
                <c:pt idx="34">
                  <c:v>31359.259526054801</c:v>
                </c:pt>
                <c:pt idx="35">
                  <c:v>24228.297622801299</c:v>
                </c:pt>
                <c:pt idx="36">
                  <c:v>29826.4659280665</c:v>
                </c:pt>
                <c:pt idx="37">
                  <c:v>28247.9993010752</c:v>
                </c:pt>
                <c:pt idx="38">
                  <c:v>21104.4987161192</c:v>
                </c:pt>
                <c:pt idx="39">
                  <c:v>22516.784690136999</c:v>
                </c:pt>
                <c:pt idx="40">
                  <c:v>19203.047234209502</c:v>
                </c:pt>
                <c:pt idx="41">
                  <c:v>21171.971648589901</c:v>
                </c:pt>
                <c:pt idx="42">
                  <c:v>19593.3193781015</c:v>
                </c:pt>
                <c:pt idx="43">
                  <c:v>18776.926426891499</c:v>
                </c:pt>
                <c:pt idx="44">
                  <c:v>10983.1127193011</c:v>
                </c:pt>
                <c:pt idx="45">
                  <c:v>8220.2198201557603</c:v>
                </c:pt>
                <c:pt idx="46">
                  <c:v>8220.2198201555293</c:v>
                </c:pt>
                <c:pt idx="47">
                  <c:v>10163.180153171999</c:v>
                </c:pt>
                <c:pt idx="48">
                  <c:v>10177.7235346818</c:v>
                </c:pt>
                <c:pt idx="49">
                  <c:v>7049.5776180070798</c:v>
                </c:pt>
                <c:pt idx="50">
                  <c:v>6146.4245139057703</c:v>
                </c:pt>
                <c:pt idx="51">
                  <c:v>6146.4245139057703</c:v>
                </c:pt>
                <c:pt idx="52">
                  <c:v>6098.8238428146597</c:v>
                </c:pt>
                <c:pt idx="53">
                  <c:v>5695.3964156215097</c:v>
                </c:pt>
                <c:pt idx="54">
                  <c:v>5695.3964156215097</c:v>
                </c:pt>
                <c:pt idx="55">
                  <c:v>5695.3964156215097</c:v>
                </c:pt>
                <c:pt idx="56">
                  <c:v>5435.6298297671601</c:v>
                </c:pt>
                <c:pt idx="57">
                  <c:v>3897.00993880024</c:v>
                </c:pt>
                <c:pt idx="58">
                  <c:v>3897.00993880024</c:v>
                </c:pt>
                <c:pt idx="59">
                  <c:v>3897.0099388007102</c:v>
                </c:pt>
                <c:pt idx="60">
                  <c:v>3897.00993880024</c:v>
                </c:pt>
                <c:pt idx="61">
                  <c:v>3897.0099388007102</c:v>
                </c:pt>
                <c:pt idx="62">
                  <c:v>3348.4793274435201</c:v>
                </c:pt>
                <c:pt idx="63">
                  <c:v>2353.5510918228001</c:v>
                </c:pt>
                <c:pt idx="64">
                  <c:v>2353.5510918228001</c:v>
                </c:pt>
                <c:pt idx="65">
                  <c:v>2353.5510918232599</c:v>
                </c:pt>
                <c:pt idx="66">
                  <c:v>2353.5510918228001</c:v>
                </c:pt>
                <c:pt idx="67">
                  <c:v>2353.5510918228001</c:v>
                </c:pt>
                <c:pt idx="68">
                  <c:v>2353.5510918228001</c:v>
                </c:pt>
                <c:pt idx="69">
                  <c:v>2353.5510918228001</c:v>
                </c:pt>
                <c:pt idx="70">
                  <c:v>2353.5510918232599</c:v>
                </c:pt>
                <c:pt idx="71">
                  <c:v>2353.5510918228001</c:v>
                </c:pt>
                <c:pt idx="72">
                  <c:v>1395.36465966841</c:v>
                </c:pt>
                <c:pt idx="73">
                  <c:v>1108.9514058549</c:v>
                </c:pt>
                <c:pt idx="74">
                  <c:v>1108.95140585536</c:v>
                </c:pt>
                <c:pt idx="75">
                  <c:v>1108.9514058549</c:v>
                </c:pt>
                <c:pt idx="76">
                  <c:v>1108.95140585536</c:v>
                </c:pt>
                <c:pt idx="77">
                  <c:v>1108.9514058549</c:v>
                </c:pt>
                <c:pt idx="78">
                  <c:v>1108.9514058549</c:v>
                </c:pt>
                <c:pt idx="79">
                  <c:v>1108.95140585536</c:v>
                </c:pt>
              </c:numCache>
            </c:numRef>
          </c:val>
          <c:extLst>
            <c:ext xmlns:c16="http://schemas.microsoft.com/office/drawing/2014/chart" uri="{C3380CC4-5D6E-409C-BE32-E72D297353CC}">
              <c16:uniqueId val="{00000001-5D14-47CF-8CA8-14579A9CE483}"/>
            </c:ext>
          </c:extLst>
        </c:ser>
        <c:ser>
          <c:idx val="3"/>
          <c:order val="2"/>
          <c:tx>
            <c:strRef>
              <c:f>'Fig 10 data'!$E$6</c:f>
              <c:strCache>
                <c:ptCount val="1"/>
                <c:pt idx="0">
                  <c:v>Multi-adult, 65+</c:v>
                </c:pt>
              </c:strCache>
            </c:strRef>
          </c:tx>
          <c:spPr>
            <a:solidFill>
              <a:srgbClr val="3E403A"/>
            </a:solidFill>
          </c:spPr>
          <c:invertIfNegative val="0"/>
          <c:cat>
            <c:numRef>
              <c:f>'Fig 10 data'!$B$7:$B$87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numCache>
            </c:numRef>
          </c:cat>
          <c:val>
            <c:numRef>
              <c:f>'Fig 10 data'!$E$7:$E$87</c:f>
              <c:numCache>
                <c:formatCode>General</c:formatCode>
                <c:ptCount val="81"/>
                <c:pt idx="0">
                  <c:v>1.4739981988895999E-3</c:v>
                </c:pt>
                <c:pt idx="1">
                  <c:v>1.4739981997991E-3</c:v>
                </c:pt>
                <c:pt idx="2">
                  <c:v>1.47399819798011E-3</c:v>
                </c:pt>
                <c:pt idx="3">
                  <c:v>1.4739981988895999E-3</c:v>
                </c:pt>
                <c:pt idx="4">
                  <c:v>1.4739981988895999E-3</c:v>
                </c:pt>
                <c:pt idx="5">
                  <c:v>1.4739981988895999E-3</c:v>
                </c:pt>
                <c:pt idx="6">
                  <c:v>6678.0948012215604</c:v>
                </c:pt>
                <c:pt idx="7">
                  <c:v>4256.8021648394697</c:v>
                </c:pt>
                <c:pt idx="8">
                  <c:v>4182.9018084216405</c:v>
                </c:pt>
                <c:pt idx="9">
                  <c:v>11379.693455127301</c:v>
                </c:pt>
                <c:pt idx="10">
                  <c:v>7851.2225518015503</c:v>
                </c:pt>
                <c:pt idx="11">
                  <c:v>13027.0774235755</c:v>
                </c:pt>
                <c:pt idx="12">
                  <c:v>78875.737269962599</c:v>
                </c:pt>
                <c:pt idx="13">
                  <c:v>43780.716495207998</c:v>
                </c:pt>
                <c:pt idx="14">
                  <c:v>36349.528518826599</c:v>
                </c:pt>
                <c:pt idx="15">
                  <c:v>28661.079982005602</c:v>
                </c:pt>
                <c:pt idx="16">
                  <c:v>22327.817005130299</c:v>
                </c:pt>
                <c:pt idx="17">
                  <c:v>25130.837174738401</c:v>
                </c:pt>
                <c:pt idx="18">
                  <c:v>23329.582699095801</c:v>
                </c:pt>
                <c:pt idx="19">
                  <c:v>17173.073869820801</c:v>
                </c:pt>
                <c:pt idx="20">
                  <c:v>23370.213962670499</c:v>
                </c:pt>
                <c:pt idx="21">
                  <c:v>31695.998579217001</c:v>
                </c:pt>
                <c:pt idx="22">
                  <c:v>24443.241676155001</c:v>
                </c:pt>
                <c:pt idx="23">
                  <c:v>24183.811497554099</c:v>
                </c:pt>
                <c:pt idx="24">
                  <c:v>17175.456834063501</c:v>
                </c:pt>
                <c:pt idx="25">
                  <c:v>16741.509501829201</c:v>
                </c:pt>
                <c:pt idx="26">
                  <c:v>19646.935595312199</c:v>
                </c:pt>
                <c:pt idx="27">
                  <c:v>15229.249046278501</c:v>
                </c:pt>
                <c:pt idx="28">
                  <c:v>14961.941410416801</c:v>
                </c:pt>
                <c:pt idx="29">
                  <c:v>13964.2752807338</c:v>
                </c:pt>
                <c:pt idx="30">
                  <c:v>14374.3334915871</c:v>
                </c:pt>
                <c:pt idx="31">
                  <c:v>12388.413636589699</c:v>
                </c:pt>
                <c:pt idx="32">
                  <c:v>12258.938250482701</c:v>
                </c:pt>
                <c:pt idx="33">
                  <c:v>15243.082678563</c:v>
                </c:pt>
                <c:pt idx="34">
                  <c:v>11230.7911904459</c:v>
                </c:pt>
                <c:pt idx="35">
                  <c:v>11499.639524877</c:v>
                </c:pt>
                <c:pt idx="36">
                  <c:v>12869.310540439201</c:v>
                </c:pt>
                <c:pt idx="37">
                  <c:v>6865.8386716841496</c:v>
                </c:pt>
                <c:pt idx="38">
                  <c:v>6462.8295334533304</c:v>
                </c:pt>
                <c:pt idx="39">
                  <c:v>7753.4421791880204</c:v>
                </c:pt>
                <c:pt idx="40">
                  <c:v>9004.9944522670703</c:v>
                </c:pt>
                <c:pt idx="41">
                  <c:v>6374.8910690741604</c:v>
                </c:pt>
                <c:pt idx="42">
                  <c:v>6351.5352007598904</c:v>
                </c:pt>
                <c:pt idx="43">
                  <c:v>4717.3002149671102</c:v>
                </c:pt>
                <c:pt idx="44">
                  <c:v>4990.7735207667602</c:v>
                </c:pt>
                <c:pt idx="45">
                  <c:v>4865.8433754879497</c:v>
                </c:pt>
                <c:pt idx="46">
                  <c:v>4089.36798254633</c:v>
                </c:pt>
                <c:pt idx="47">
                  <c:v>3226.1787423533401</c:v>
                </c:pt>
                <c:pt idx="48">
                  <c:v>2136.4417383698701</c:v>
                </c:pt>
                <c:pt idx="49">
                  <c:v>2136.4417383699902</c:v>
                </c:pt>
                <c:pt idx="50">
                  <c:v>2136.4417383699902</c:v>
                </c:pt>
                <c:pt idx="51">
                  <c:v>2642.80583567033</c:v>
                </c:pt>
                <c:pt idx="52">
                  <c:v>2646.71619641094</c:v>
                </c:pt>
                <c:pt idx="53">
                  <c:v>2472.5193841600599</c:v>
                </c:pt>
                <c:pt idx="54">
                  <c:v>1808.2402662083</c:v>
                </c:pt>
                <c:pt idx="55">
                  <c:v>1808.2402662083</c:v>
                </c:pt>
                <c:pt idx="56">
                  <c:v>1808.2402662083</c:v>
                </c:pt>
                <c:pt idx="57">
                  <c:v>1779.09778184176</c:v>
                </c:pt>
                <c:pt idx="58">
                  <c:v>1587.4108369693899</c:v>
                </c:pt>
                <c:pt idx="59">
                  <c:v>1587.4108369695</c:v>
                </c:pt>
                <c:pt idx="60">
                  <c:v>1587.4108369695</c:v>
                </c:pt>
                <c:pt idx="61">
                  <c:v>1587.4108369695</c:v>
                </c:pt>
                <c:pt idx="62">
                  <c:v>1269.2394877463801</c:v>
                </c:pt>
                <c:pt idx="63">
                  <c:v>937.00353592331498</c:v>
                </c:pt>
                <c:pt idx="64">
                  <c:v>937.00353592331498</c:v>
                </c:pt>
                <c:pt idx="65">
                  <c:v>937.00353592331498</c:v>
                </c:pt>
                <c:pt idx="66">
                  <c:v>937.00353592331498</c:v>
                </c:pt>
                <c:pt idx="67">
                  <c:v>937.00353592331498</c:v>
                </c:pt>
                <c:pt idx="68">
                  <c:v>937.00353592343197</c:v>
                </c:pt>
                <c:pt idx="69">
                  <c:v>937.00353592331498</c:v>
                </c:pt>
                <c:pt idx="70">
                  <c:v>688.40171059092995</c:v>
                </c:pt>
                <c:pt idx="71">
                  <c:v>538.40467385819704</c:v>
                </c:pt>
                <c:pt idx="72">
                  <c:v>538.40467385807995</c:v>
                </c:pt>
                <c:pt idx="73">
                  <c:v>538.40467385807995</c:v>
                </c:pt>
                <c:pt idx="74">
                  <c:v>538.40467385807995</c:v>
                </c:pt>
                <c:pt idx="75">
                  <c:v>538.40467385807995</c:v>
                </c:pt>
                <c:pt idx="76">
                  <c:v>538.40467385807995</c:v>
                </c:pt>
                <c:pt idx="77">
                  <c:v>538.40467385819704</c:v>
                </c:pt>
                <c:pt idx="78">
                  <c:v>538.40467385807995</c:v>
                </c:pt>
                <c:pt idx="79">
                  <c:v>538.40467385807995</c:v>
                </c:pt>
              </c:numCache>
            </c:numRef>
          </c:val>
          <c:extLst>
            <c:ext xmlns:c16="http://schemas.microsoft.com/office/drawing/2014/chart" uri="{C3380CC4-5D6E-409C-BE32-E72D297353CC}">
              <c16:uniqueId val="{00000002-5D14-47CF-8CA8-14579A9CE483}"/>
            </c:ext>
          </c:extLst>
        </c:ser>
        <c:ser>
          <c:idx val="4"/>
          <c:order val="3"/>
          <c:tx>
            <c:strRef>
              <c:f>'Fig 10 data'!$F$6</c:f>
              <c:strCache>
                <c:ptCount val="1"/>
                <c:pt idx="0">
                  <c:v>Single</c:v>
                </c:pt>
              </c:strCache>
            </c:strRef>
          </c:tx>
          <c:spPr>
            <a:solidFill>
              <a:srgbClr val="A9A7A5"/>
            </a:solidFill>
          </c:spPr>
          <c:invertIfNegative val="0"/>
          <c:cat>
            <c:numRef>
              <c:f>'Fig 10 data'!$B$7:$B$87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numCache>
            </c:numRef>
          </c:cat>
          <c:val>
            <c:numRef>
              <c:f>'Fig 10 data'!$F$7:$F$87</c:f>
              <c:numCache>
                <c:formatCode>General</c:formatCode>
                <c:ptCount val="81"/>
                <c:pt idx="0">
                  <c:v>4408.2900490185402</c:v>
                </c:pt>
                <c:pt idx="1">
                  <c:v>1110.8088630339601</c:v>
                </c:pt>
                <c:pt idx="2">
                  <c:v>1124.5289323439899</c:v>
                </c:pt>
                <c:pt idx="3">
                  <c:v>1237.9096667977101</c:v>
                </c:pt>
                <c:pt idx="4">
                  <c:v>1381.71421584991</c:v>
                </c:pt>
                <c:pt idx="5">
                  <c:v>1651.58139624146</c:v>
                </c:pt>
                <c:pt idx="6">
                  <c:v>1893.5537948859901</c:v>
                </c:pt>
                <c:pt idx="7">
                  <c:v>5753.8945876484704</c:v>
                </c:pt>
                <c:pt idx="8">
                  <c:v>6826.64309309294</c:v>
                </c:pt>
                <c:pt idx="9">
                  <c:v>9387.2336286592908</c:v>
                </c:pt>
                <c:pt idx="10">
                  <c:v>8487.6200337442897</c:v>
                </c:pt>
                <c:pt idx="11">
                  <c:v>9504.9051105218496</c:v>
                </c:pt>
                <c:pt idx="12">
                  <c:v>5967.4763048240602</c:v>
                </c:pt>
                <c:pt idx="13">
                  <c:v>6557.6843455524704</c:v>
                </c:pt>
                <c:pt idx="14">
                  <c:v>4764.7769676893204</c:v>
                </c:pt>
                <c:pt idx="15">
                  <c:v>4998.6290176762705</c:v>
                </c:pt>
                <c:pt idx="16">
                  <c:v>4642.6974110240299</c:v>
                </c:pt>
                <c:pt idx="17">
                  <c:v>4727.5748979459504</c:v>
                </c:pt>
                <c:pt idx="18">
                  <c:v>5397.0703610656801</c:v>
                </c:pt>
                <c:pt idx="19">
                  <c:v>5380.3911149093601</c:v>
                </c:pt>
                <c:pt idx="20">
                  <c:v>5001.1334553064698</c:v>
                </c:pt>
                <c:pt idx="21">
                  <c:v>7368.9136894585099</c:v>
                </c:pt>
                <c:pt idx="22">
                  <c:v>7154.6916212820397</c:v>
                </c:pt>
                <c:pt idx="23">
                  <c:v>5870.7448935045704</c:v>
                </c:pt>
                <c:pt idx="24">
                  <c:v>5808.7441477351404</c:v>
                </c:pt>
                <c:pt idx="25">
                  <c:v>6589.9847938249904</c:v>
                </c:pt>
                <c:pt idx="26">
                  <c:v>6650.7205566809298</c:v>
                </c:pt>
                <c:pt idx="27">
                  <c:v>5721.0419347554298</c:v>
                </c:pt>
                <c:pt idx="28">
                  <c:v>3830.6466088218999</c:v>
                </c:pt>
                <c:pt idx="29">
                  <c:v>4082.4967213317</c:v>
                </c:pt>
                <c:pt idx="30">
                  <c:v>3157.76956671162</c:v>
                </c:pt>
                <c:pt idx="31">
                  <c:v>4781.4092589743404</c:v>
                </c:pt>
                <c:pt idx="32">
                  <c:v>4689.4300154464399</c:v>
                </c:pt>
                <c:pt idx="33">
                  <c:v>4221.81944784999</c:v>
                </c:pt>
                <c:pt idx="34">
                  <c:v>3345.9838562731202</c:v>
                </c:pt>
                <c:pt idx="35">
                  <c:v>2681.3206908908301</c:v>
                </c:pt>
                <c:pt idx="36">
                  <c:v>2363.57250868352</c:v>
                </c:pt>
                <c:pt idx="37">
                  <c:v>2123.3293139469201</c:v>
                </c:pt>
                <c:pt idx="38">
                  <c:v>2209.95055075869</c:v>
                </c:pt>
                <c:pt idx="39">
                  <c:v>1886.5729463725299</c:v>
                </c:pt>
                <c:pt idx="40">
                  <c:v>2374.7267605288698</c:v>
                </c:pt>
                <c:pt idx="41">
                  <c:v>1664.4288344286001</c:v>
                </c:pt>
                <c:pt idx="42">
                  <c:v>1585.9968953555499</c:v>
                </c:pt>
                <c:pt idx="43">
                  <c:v>1301.5716085060899</c:v>
                </c:pt>
                <c:pt idx="44">
                  <c:v>1133.38554654259</c:v>
                </c:pt>
                <c:pt idx="45">
                  <c:v>1429.46976435444</c:v>
                </c:pt>
                <c:pt idx="46">
                  <c:v>1418.85445913742</c:v>
                </c:pt>
                <c:pt idx="47">
                  <c:v>1133.4443701402899</c:v>
                </c:pt>
                <c:pt idx="48">
                  <c:v>1098.25819733096</c:v>
                </c:pt>
                <c:pt idx="49">
                  <c:v>1044.93332728266</c:v>
                </c:pt>
                <c:pt idx="50">
                  <c:v>931.54784871355503</c:v>
                </c:pt>
                <c:pt idx="51">
                  <c:v>691.53882174659498</c:v>
                </c:pt>
                <c:pt idx="52">
                  <c:v>691.53882174659498</c:v>
                </c:pt>
                <c:pt idx="53">
                  <c:v>689.67703283604396</c:v>
                </c:pt>
                <c:pt idx="54">
                  <c:v>681.36051492893603</c:v>
                </c:pt>
                <c:pt idx="55">
                  <c:v>681.36051492893603</c:v>
                </c:pt>
                <c:pt idx="56">
                  <c:v>681.36051492896502</c:v>
                </c:pt>
                <c:pt idx="57">
                  <c:v>329.99681449637899</c:v>
                </c:pt>
                <c:pt idx="58">
                  <c:v>329.33250243400101</c:v>
                </c:pt>
                <c:pt idx="59">
                  <c:v>329.33250243400101</c:v>
                </c:pt>
                <c:pt idx="60">
                  <c:v>329.33250243400101</c:v>
                </c:pt>
                <c:pt idx="61">
                  <c:v>329.33250243403</c:v>
                </c:pt>
                <c:pt idx="62">
                  <c:v>329.33250243400101</c:v>
                </c:pt>
                <c:pt idx="63">
                  <c:v>272.64770001539699</c:v>
                </c:pt>
                <c:pt idx="64">
                  <c:v>190.748154565459</c:v>
                </c:pt>
                <c:pt idx="65">
                  <c:v>190.74815456543001</c:v>
                </c:pt>
                <c:pt idx="66">
                  <c:v>190.748154565459</c:v>
                </c:pt>
                <c:pt idx="67">
                  <c:v>190.74815456543001</c:v>
                </c:pt>
                <c:pt idx="68">
                  <c:v>190.748154565459</c:v>
                </c:pt>
                <c:pt idx="69">
                  <c:v>190.748154565459</c:v>
                </c:pt>
                <c:pt idx="70">
                  <c:v>190.74815456543001</c:v>
                </c:pt>
                <c:pt idx="71">
                  <c:v>190.748154565459</c:v>
                </c:pt>
                <c:pt idx="72">
                  <c:v>190.74815456543001</c:v>
                </c:pt>
                <c:pt idx="73">
                  <c:v>190.748154565459</c:v>
                </c:pt>
                <c:pt idx="74">
                  <c:v>187.14539766823901</c:v>
                </c:pt>
                <c:pt idx="75">
                  <c:v>80.809462652512593</c:v>
                </c:pt>
                <c:pt idx="76">
                  <c:v>80.809462652541697</c:v>
                </c:pt>
                <c:pt idx="77">
                  <c:v>80.809462652512593</c:v>
                </c:pt>
                <c:pt idx="78">
                  <c:v>80.809462652512593</c:v>
                </c:pt>
                <c:pt idx="79">
                  <c:v>80.809462652541697</c:v>
                </c:pt>
              </c:numCache>
            </c:numRef>
          </c:val>
          <c:extLst>
            <c:ext xmlns:c16="http://schemas.microsoft.com/office/drawing/2014/chart" uri="{C3380CC4-5D6E-409C-BE32-E72D297353CC}">
              <c16:uniqueId val="{00000003-5D14-47CF-8CA8-14579A9CE483}"/>
            </c:ext>
          </c:extLst>
        </c:ser>
        <c:ser>
          <c:idx val="5"/>
          <c:order val="4"/>
          <c:tx>
            <c:strRef>
              <c:f>'Fig 10 data'!$G$6</c:f>
              <c:strCache>
                <c:ptCount val="1"/>
                <c:pt idx="0">
                  <c:v>Single with children</c:v>
                </c:pt>
              </c:strCache>
            </c:strRef>
          </c:tx>
          <c:spPr>
            <a:solidFill>
              <a:srgbClr val="00B5E4"/>
            </a:solidFill>
          </c:spPr>
          <c:invertIfNegative val="0"/>
          <c:cat>
            <c:numRef>
              <c:f>'Fig 10 data'!$B$7:$B$87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numCache>
            </c:numRef>
          </c:cat>
          <c:val>
            <c:numRef>
              <c:f>'Fig 10 data'!$G$7:$G$87</c:f>
              <c:numCache>
                <c:formatCode>General</c:formatCode>
                <c:ptCount val="81"/>
                <c:pt idx="0">
                  <c:v>1571.6332230959199</c:v>
                </c:pt>
                <c:pt idx="1">
                  <c:v>1778.5651493722401</c:v>
                </c:pt>
                <c:pt idx="2">
                  <c:v>2014.78671490601</c:v>
                </c:pt>
                <c:pt idx="3">
                  <c:v>1812.0767661607899</c:v>
                </c:pt>
                <c:pt idx="4">
                  <c:v>3334.6898614091201</c:v>
                </c:pt>
                <c:pt idx="5">
                  <c:v>3253.1084231613499</c:v>
                </c:pt>
                <c:pt idx="6">
                  <c:v>3727.5593729767302</c:v>
                </c:pt>
                <c:pt idx="7">
                  <c:v>3600.9438207827902</c:v>
                </c:pt>
                <c:pt idx="8">
                  <c:v>6530.1400558470696</c:v>
                </c:pt>
                <c:pt idx="9">
                  <c:v>10475.145579787601</c:v>
                </c:pt>
                <c:pt idx="10">
                  <c:v>14820.9286176199</c:v>
                </c:pt>
                <c:pt idx="11">
                  <c:v>14669.234289276699</c:v>
                </c:pt>
                <c:pt idx="12">
                  <c:v>20575.122621524399</c:v>
                </c:pt>
                <c:pt idx="13">
                  <c:v>16974.109315744601</c:v>
                </c:pt>
                <c:pt idx="14">
                  <c:v>23505.420940510699</c:v>
                </c:pt>
                <c:pt idx="15">
                  <c:v>11636.03723412</c:v>
                </c:pt>
                <c:pt idx="16">
                  <c:v>15126.978642120799</c:v>
                </c:pt>
                <c:pt idx="17">
                  <c:v>13705.4803359</c:v>
                </c:pt>
                <c:pt idx="18">
                  <c:v>10949.9555187367</c:v>
                </c:pt>
                <c:pt idx="19">
                  <c:v>7377.5111778957898</c:v>
                </c:pt>
                <c:pt idx="20">
                  <c:v>11722.911258295801</c:v>
                </c:pt>
                <c:pt idx="21">
                  <c:v>6592.3091495524604</c:v>
                </c:pt>
                <c:pt idx="22">
                  <c:v>7797.9166436157802</c:v>
                </c:pt>
                <c:pt idx="23">
                  <c:v>4572.9059530351396</c:v>
                </c:pt>
                <c:pt idx="24">
                  <c:v>5445.4329510784</c:v>
                </c:pt>
                <c:pt idx="25">
                  <c:v>2438.8403938506399</c:v>
                </c:pt>
                <c:pt idx="26">
                  <c:v>2311.54286596476</c:v>
                </c:pt>
                <c:pt idx="27">
                  <c:v>1871.81971384902</c:v>
                </c:pt>
                <c:pt idx="28">
                  <c:v>1594.30469772583</c:v>
                </c:pt>
                <c:pt idx="29">
                  <c:v>1349.13833176138</c:v>
                </c:pt>
                <c:pt idx="30">
                  <c:v>1183.2155257347899</c:v>
                </c:pt>
                <c:pt idx="31">
                  <c:v>823.27703602399595</c:v>
                </c:pt>
                <c:pt idx="32">
                  <c:v>823.27703602399595</c:v>
                </c:pt>
                <c:pt idx="33">
                  <c:v>790.63443148596002</c:v>
                </c:pt>
                <c:pt idx="34">
                  <c:v>711.11373496529995</c:v>
                </c:pt>
                <c:pt idx="35">
                  <c:v>711.11373496529995</c:v>
                </c:pt>
                <c:pt idx="36">
                  <c:v>711.11373496529995</c:v>
                </c:pt>
                <c:pt idx="37">
                  <c:v>337.699311973585</c:v>
                </c:pt>
                <c:pt idx="38">
                  <c:v>238.124667257536</c:v>
                </c:pt>
                <c:pt idx="39">
                  <c:v>238.124667257536</c:v>
                </c:pt>
                <c:pt idx="40">
                  <c:v>238.124667257536</c:v>
                </c:pt>
                <c:pt idx="41">
                  <c:v>238.124667257536</c:v>
                </c:pt>
                <c:pt idx="42">
                  <c:v>238.124667257536</c:v>
                </c:pt>
                <c:pt idx="43">
                  <c:v>238.124667257536</c:v>
                </c:pt>
                <c:pt idx="44">
                  <c:v>238.124667257536</c:v>
                </c:pt>
                <c:pt idx="45">
                  <c:v>238.124667257536</c:v>
                </c:pt>
                <c:pt idx="46">
                  <c:v>238.124667257536</c:v>
                </c:pt>
                <c:pt idx="47">
                  <c:v>158.88399458685299</c:v>
                </c:pt>
                <c:pt idx="48">
                  <c:v>4.9800475244410303E-4</c:v>
                </c:pt>
                <c:pt idx="49">
                  <c:v>4.9800475244410303E-4</c:v>
                </c:pt>
                <c:pt idx="50">
                  <c:v>4.9800475244410303E-4</c:v>
                </c:pt>
                <c:pt idx="51">
                  <c:v>4.9800475244410303E-4</c:v>
                </c:pt>
                <c:pt idx="52">
                  <c:v>4.9800472334027301E-4</c:v>
                </c:pt>
                <c:pt idx="53">
                  <c:v>4.9800475244410303E-4</c:v>
                </c:pt>
                <c:pt idx="54">
                  <c:v>4.9800475244410303E-4</c:v>
                </c:pt>
                <c:pt idx="55">
                  <c:v>4.9800475244410303E-4</c:v>
                </c:pt>
                <c:pt idx="56">
                  <c:v>4.9800475244410303E-4</c:v>
                </c:pt>
                <c:pt idx="57">
                  <c:v>4.9800475244410303E-4</c:v>
                </c:pt>
                <c:pt idx="58">
                  <c:v>4.9800472334027301E-4</c:v>
                </c:pt>
                <c:pt idx="59">
                  <c:v>4.9800475244410303E-4</c:v>
                </c:pt>
                <c:pt idx="60">
                  <c:v>4.9800475244410303E-4</c:v>
                </c:pt>
                <c:pt idx="61">
                  <c:v>4.9800475244410303E-4</c:v>
                </c:pt>
                <c:pt idx="62">
                  <c:v>4.9800475244410303E-4</c:v>
                </c:pt>
                <c:pt idx="63">
                  <c:v>4.9800475244410303E-4</c:v>
                </c:pt>
                <c:pt idx="64">
                  <c:v>4.9800472334027301E-4</c:v>
                </c:pt>
                <c:pt idx="65">
                  <c:v>4.9800475244410303E-4</c:v>
                </c:pt>
                <c:pt idx="66">
                  <c:v>4.9800475244410303E-4</c:v>
                </c:pt>
                <c:pt idx="67">
                  <c:v>4.9800475244410303E-4</c:v>
                </c:pt>
                <c:pt idx="68">
                  <c:v>4.9800475244410303E-4</c:v>
                </c:pt>
                <c:pt idx="69">
                  <c:v>4.9800475244410303E-4</c:v>
                </c:pt>
                <c:pt idx="70">
                  <c:v>4.9800472334027301E-4</c:v>
                </c:pt>
                <c:pt idx="71">
                  <c:v>4.9800475244410303E-4</c:v>
                </c:pt>
                <c:pt idx="72">
                  <c:v>4.9800475244410303E-4</c:v>
                </c:pt>
                <c:pt idx="73">
                  <c:v>4.9800475244410303E-4</c:v>
                </c:pt>
                <c:pt idx="74">
                  <c:v>4.9800475244410303E-4</c:v>
                </c:pt>
                <c:pt idx="75">
                  <c:v>4.9800475244410303E-4</c:v>
                </c:pt>
                <c:pt idx="76">
                  <c:v>4.9800475244410303E-4</c:v>
                </c:pt>
                <c:pt idx="77">
                  <c:v>4.9800472334027301E-4</c:v>
                </c:pt>
                <c:pt idx="78">
                  <c:v>4.9800475244410303E-4</c:v>
                </c:pt>
                <c:pt idx="79">
                  <c:v>4.9800475244410303E-4</c:v>
                </c:pt>
              </c:numCache>
            </c:numRef>
          </c:val>
          <c:extLst>
            <c:ext xmlns:c16="http://schemas.microsoft.com/office/drawing/2014/chart" uri="{C3380CC4-5D6E-409C-BE32-E72D297353CC}">
              <c16:uniqueId val="{00000004-5D14-47CF-8CA8-14579A9CE483}"/>
            </c:ext>
          </c:extLst>
        </c:ser>
        <c:ser>
          <c:idx val="6"/>
          <c:order val="5"/>
          <c:tx>
            <c:strRef>
              <c:f>'Fig 10 data'!$H$6</c:f>
              <c:strCache>
                <c:ptCount val="1"/>
                <c:pt idx="0">
                  <c:v>Single, 65+</c:v>
                </c:pt>
              </c:strCache>
            </c:strRef>
          </c:tx>
          <c:spPr>
            <a:solidFill>
              <a:srgbClr val="F1A42D"/>
            </a:solidFill>
          </c:spPr>
          <c:invertIfNegative val="0"/>
          <c:cat>
            <c:numRef>
              <c:f>'Fig 10 data'!$B$7:$B$87</c:f>
              <c:numCache>
                <c:formatCode>"$"#,##0</c:formatCode>
                <c:ptCount val="81"/>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pt idx="39">
                  <c:v>78000</c:v>
                </c:pt>
                <c:pt idx="40">
                  <c:v>80000</c:v>
                </c:pt>
                <c:pt idx="41">
                  <c:v>82000</c:v>
                </c:pt>
                <c:pt idx="42">
                  <c:v>84000</c:v>
                </c:pt>
                <c:pt idx="43">
                  <c:v>86000</c:v>
                </c:pt>
                <c:pt idx="44">
                  <c:v>88000</c:v>
                </c:pt>
                <c:pt idx="45">
                  <c:v>90000</c:v>
                </c:pt>
                <c:pt idx="46">
                  <c:v>92000</c:v>
                </c:pt>
                <c:pt idx="47">
                  <c:v>94000</c:v>
                </c:pt>
                <c:pt idx="48">
                  <c:v>96000</c:v>
                </c:pt>
                <c:pt idx="49">
                  <c:v>98000</c:v>
                </c:pt>
                <c:pt idx="50">
                  <c:v>100000</c:v>
                </c:pt>
                <c:pt idx="51">
                  <c:v>102000</c:v>
                </c:pt>
                <c:pt idx="52">
                  <c:v>104000</c:v>
                </c:pt>
                <c:pt idx="53">
                  <c:v>106000</c:v>
                </c:pt>
                <c:pt idx="54">
                  <c:v>108000</c:v>
                </c:pt>
                <c:pt idx="55">
                  <c:v>110000</c:v>
                </c:pt>
                <c:pt idx="56">
                  <c:v>112000</c:v>
                </c:pt>
                <c:pt idx="57">
                  <c:v>114000</c:v>
                </c:pt>
                <c:pt idx="58">
                  <c:v>116000</c:v>
                </c:pt>
                <c:pt idx="59">
                  <c:v>118000</c:v>
                </c:pt>
                <c:pt idx="60">
                  <c:v>120000</c:v>
                </c:pt>
                <c:pt idx="61">
                  <c:v>122000</c:v>
                </c:pt>
                <c:pt idx="62">
                  <c:v>124000</c:v>
                </c:pt>
                <c:pt idx="63">
                  <c:v>126000</c:v>
                </c:pt>
                <c:pt idx="64">
                  <c:v>128000</c:v>
                </c:pt>
                <c:pt idx="65">
                  <c:v>130000</c:v>
                </c:pt>
                <c:pt idx="66">
                  <c:v>132000</c:v>
                </c:pt>
                <c:pt idx="67">
                  <c:v>134000</c:v>
                </c:pt>
                <c:pt idx="68">
                  <c:v>136000</c:v>
                </c:pt>
                <c:pt idx="69">
                  <c:v>138000</c:v>
                </c:pt>
                <c:pt idx="70">
                  <c:v>140000</c:v>
                </c:pt>
                <c:pt idx="71">
                  <c:v>142000</c:v>
                </c:pt>
                <c:pt idx="72">
                  <c:v>144000</c:v>
                </c:pt>
                <c:pt idx="73">
                  <c:v>146000</c:v>
                </c:pt>
                <c:pt idx="74">
                  <c:v>148000</c:v>
                </c:pt>
                <c:pt idx="75">
                  <c:v>150000</c:v>
                </c:pt>
                <c:pt idx="76">
                  <c:v>152000</c:v>
                </c:pt>
                <c:pt idx="77">
                  <c:v>154000</c:v>
                </c:pt>
                <c:pt idx="78">
                  <c:v>156000</c:v>
                </c:pt>
                <c:pt idx="79">
                  <c:v>158000</c:v>
                </c:pt>
              </c:numCache>
            </c:numRef>
          </c:cat>
          <c:val>
            <c:numRef>
              <c:f>'Fig 10 data'!$H$7:$H$87</c:f>
              <c:numCache>
                <c:formatCode>General</c:formatCode>
                <c:ptCount val="81"/>
                <c:pt idx="0">
                  <c:v>1425.6042153891201</c:v>
                </c:pt>
                <c:pt idx="1">
                  <c:v>637.40689034820002</c:v>
                </c:pt>
                <c:pt idx="2">
                  <c:v>268.635851516537</c:v>
                </c:pt>
                <c:pt idx="3">
                  <c:v>268.63585151653598</c:v>
                </c:pt>
                <c:pt idx="4">
                  <c:v>268.635851516537</c:v>
                </c:pt>
                <c:pt idx="5">
                  <c:v>268.635851516537</c:v>
                </c:pt>
                <c:pt idx="6">
                  <c:v>268.635851516537</c:v>
                </c:pt>
                <c:pt idx="7">
                  <c:v>268.635851516537</c:v>
                </c:pt>
                <c:pt idx="8">
                  <c:v>1224.4318729914301</c:v>
                </c:pt>
                <c:pt idx="9">
                  <c:v>3300.5429908547699</c:v>
                </c:pt>
                <c:pt idx="10">
                  <c:v>3074.67213387425</c:v>
                </c:pt>
                <c:pt idx="11">
                  <c:v>20113.684087348302</c:v>
                </c:pt>
                <c:pt idx="12">
                  <c:v>46288.930336684898</c:v>
                </c:pt>
                <c:pt idx="13">
                  <c:v>25055.819829362201</c:v>
                </c:pt>
                <c:pt idx="14">
                  <c:v>14113.9137339235</c:v>
                </c:pt>
                <c:pt idx="15">
                  <c:v>7658.9484000114599</c:v>
                </c:pt>
                <c:pt idx="16">
                  <c:v>4796.8345206058302</c:v>
                </c:pt>
                <c:pt idx="17">
                  <c:v>4384.9090169949104</c:v>
                </c:pt>
                <c:pt idx="18">
                  <c:v>4523.2380931035204</c:v>
                </c:pt>
                <c:pt idx="19">
                  <c:v>4496.6055856573803</c:v>
                </c:pt>
                <c:pt idx="20">
                  <c:v>3165.1844177193998</c:v>
                </c:pt>
                <c:pt idx="21">
                  <c:v>2116.0549802231499</c:v>
                </c:pt>
                <c:pt idx="22">
                  <c:v>3034.6508247510901</c:v>
                </c:pt>
                <c:pt idx="23">
                  <c:v>2622.1876659088598</c:v>
                </c:pt>
                <c:pt idx="24">
                  <c:v>2477.27857755992</c:v>
                </c:pt>
                <c:pt idx="25">
                  <c:v>2503.2928786124698</c:v>
                </c:pt>
                <c:pt idx="26">
                  <c:v>2175.8993064107199</c:v>
                </c:pt>
                <c:pt idx="27">
                  <c:v>2200.1872079610198</c:v>
                </c:pt>
                <c:pt idx="28">
                  <c:v>1951.1148198895401</c:v>
                </c:pt>
                <c:pt idx="29">
                  <c:v>1281.9450889451</c:v>
                </c:pt>
                <c:pt idx="30">
                  <c:v>1114.3656613497301</c:v>
                </c:pt>
                <c:pt idx="31">
                  <c:v>1267.8572252895401</c:v>
                </c:pt>
                <c:pt idx="32">
                  <c:v>1238.8159845140499</c:v>
                </c:pt>
                <c:pt idx="33">
                  <c:v>1214.1234394457099</c:v>
                </c:pt>
                <c:pt idx="34">
                  <c:v>1519.08055318016</c:v>
                </c:pt>
                <c:pt idx="35">
                  <c:v>1353.2139983434199</c:v>
                </c:pt>
                <c:pt idx="36">
                  <c:v>1209.4688179852999</c:v>
                </c:pt>
                <c:pt idx="37">
                  <c:v>1009.3874536533</c:v>
                </c:pt>
                <c:pt idx="38">
                  <c:v>873.902912883466</c:v>
                </c:pt>
                <c:pt idx="39">
                  <c:v>706.05944307689799</c:v>
                </c:pt>
                <c:pt idx="40">
                  <c:v>706.05944307692698</c:v>
                </c:pt>
                <c:pt idx="41">
                  <c:v>820.33163635252299</c:v>
                </c:pt>
                <c:pt idx="42">
                  <c:v>851.81575095720495</c:v>
                </c:pt>
                <c:pt idx="43">
                  <c:v>501.33470485461299</c:v>
                </c:pt>
                <c:pt idx="44">
                  <c:v>244.33812880897301</c:v>
                </c:pt>
                <c:pt idx="45">
                  <c:v>244.33812880897301</c:v>
                </c:pt>
                <c:pt idx="46">
                  <c:v>244.33812880897301</c:v>
                </c:pt>
                <c:pt idx="47">
                  <c:v>244.33812880897301</c:v>
                </c:pt>
                <c:pt idx="48">
                  <c:v>244.33812880897301</c:v>
                </c:pt>
                <c:pt idx="49">
                  <c:v>244.33812880897301</c:v>
                </c:pt>
                <c:pt idx="50">
                  <c:v>244.33812880897301</c:v>
                </c:pt>
                <c:pt idx="51">
                  <c:v>145.050255189213</c:v>
                </c:pt>
                <c:pt idx="52">
                  <c:v>131.854745081597</c:v>
                </c:pt>
                <c:pt idx="53">
                  <c:v>131.85474508162599</c:v>
                </c:pt>
                <c:pt idx="54">
                  <c:v>131.854745081597</c:v>
                </c:pt>
                <c:pt idx="55">
                  <c:v>131.854745081597</c:v>
                </c:pt>
                <c:pt idx="56">
                  <c:v>131.85474508162599</c:v>
                </c:pt>
                <c:pt idx="57">
                  <c:v>131.854745081597</c:v>
                </c:pt>
                <c:pt idx="58">
                  <c:v>131.85474508162599</c:v>
                </c:pt>
                <c:pt idx="59">
                  <c:v>131.854745081597</c:v>
                </c:pt>
                <c:pt idx="60">
                  <c:v>131.85474508162599</c:v>
                </c:pt>
                <c:pt idx="61">
                  <c:v>131.854745081597</c:v>
                </c:pt>
                <c:pt idx="62">
                  <c:v>131.854745081597</c:v>
                </c:pt>
                <c:pt idx="63">
                  <c:v>131.85474508162599</c:v>
                </c:pt>
                <c:pt idx="64">
                  <c:v>131.854745081597</c:v>
                </c:pt>
                <c:pt idx="65">
                  <c:v>49.501782737381298</c:v>
                </c:pt>
                <c:pt idx="66">
                  <c:v>3.7600492942147E-4</c:v>
                </c:pt>
                <c:pt idx="67">
                  <c:v>3.76004900317639E-4</c:v>
                </c:pt>
                <c:pt idx="68">
                  <c:v>3.7600492942147E-4</c:v>
                </c:pt>
                <c:pt idx="69">
                  <c:v>3.76004900317639E-4</c:v>
                </c:pt>
                <c:pt idx="70">
                  <c:v>3.7600492942147E-4</c:v>
                </c:pt>
                <c:pt idx="71">
                  <c:v>3.7600492942147E-4</c:v>
                </c:pt>
                <c:pt idx="72">
                  <c:v>3.76004900317639E-4</c:v>
                </c:pt>
                <c:pt idx="73">
                  <c:v>3.7600492942147E-4</c:v>
                </c:pt>
                <c:pt idx="74">
                  <c:v>3.76004900317639E-4</c:v>
                </c:pt>
                <c:pt idx="75">
                  <c:v>3.7600492942147E-4</c:v>
                </c:pt>
                <c:pt idx="76">
                  <c:v>3.76004900317639E-4</c:v>
                </c:pt>
                <c:pt idx="77">
                  <c:v>3.7600492942147E-4</c:v>
                </c:pt>
                <c:pt idx="78">
                  <c:v>3.76004900317639E-4</c:v>
                </c:pt>
                <c:pt idx="79">
                  <c:v>3.7600492942147E-4</c:v>
                </c:pt>
              </c:numCache>
            </c:numRef>
          </c:val>
          <c:extLst>
            <c:ext xmlns:c16="http://schemas.microsoft.com/office/drawing/2014/chart" uri="{C3380CC4-5D6E-409C-BE32-E72D297353CC}">
              <c16:uniqueId val="{00000005-5D14-47CF-8CA8-14579A9CE483}"/>
            </c:ext>
          </c:extLst>
        </c:ser>
        <c:dLbls>
          <c:showLegendKey val="0"/>
          <c:showVal val="0"/>
          <c:showCatName val="0"/>
          <c:showSerName val="0"/>
          <c:showPercent val="0"/>
          <c:showBubbleSize val="0"/>
        </c:dLbls>
        <c:gapWidth val="30"/>
        <c:overlap val="100"/>
        <c:axId val="753100840"/>
        <c:axId val="753101232"/>
      </c:barChart>
      <c:catAx>
        <c:axId val="753100840"/>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a:t>Household Equivalised Disposable Income ($2022)</a:t>
                </a:r>
              </a:p>
            </c:rich>
          </c:tx>
          <c:layout>
            <c:manualLayout>
              <c:xMode val="edge"/>
              <c:yMode val="edge"/>
              <c:x val="0.17928845202909061"/>
              <c:y val="0.85201017523634193"/>
            </c:manualLayout>
          </c:layout>
          <c:overlay val="0"/>
        </c:title>
        <c:numFmt formatCode="&quot;$&quot;#,##0"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753101232"/>
        <c:crossesAt val="0"/>
        <c:auto val="1"/>
        <c:lblAlgn val="ctr"/>
        <c:lblOffset val="100"/>
        <c:tickLblSkip val="25"/>
        <c:tickMarkSkip val="25"/>
        <c:noMultiLvlLbl val="0"/>
      </c:catAx>
      <c:valAx>
        <c:axId val="753101232"/>
        <c:scaling>
          <c:orientation val="minMax"/>
          <c:max val="250000"/>
          <c:min val="0"/>
        </c:scaling>
        <c:delete val="0"/>
        <c:axPos val="l"/>
        <c:majorGridlines>
          <c:spPr>
            <a:ln>
              <a:solidFill>
                <a:srgbClr val="7F7F7F"/>
              </a:solidFill>
            </a:ln>
          </c:spPr>
        </c:majorGridlines>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753100840"/>
        <c:crosses val="autoZero"/>
        <c:crossBetween val="between"/>
        <c:majorUnit val="50000"/>
        <c:minorUnit val="5"/>
        <c:dispUnits>
          <c:builtInUnit val="thousands"/>
        </c:dispUnits>
      </c:valAx>
      <c:spPr>
        <a:noFill/>
      </c:spPr>
    </c:plotArea>
    <c:legend>
      <c:legendPos val="b"/>
      <c:layout>
        <c:manualLayout>
          <c:xMode val="edge"/>
          <c:yMode val="edge"/>
          <c:x val="6.0497687860836813E-2"/>
          <c:y val="0.91123490338812541"/>
          <c:w val="0.92271403341169256"/>
          <c:h val="7.6179597386246148E-2"/>
        </c:manualLayout>
      </c:layout>
      <c:overlay val="0"/>
      <c:txPr>
        <a:bodyPr/>
        <a:lstStyle/>
        <a:p>
          <a:pPr>
            <a:defRPr sz="1800"/>
          </a:pPr>
          <a:endParaRPr lang="en-US"/>
        </a:p>
      </c:txPr>
    </c:legend>
    <c:plotVisOnly val="1"/>
    <c:dispBlanksAs val="gap"/>
    <c:showDLblsOverMax val="0"/>
  </c:chart>
  <c:spPr>
    <a:solidFill>
      <a:sysClr val="window" lastClr="FFFFFF"/>
    </a:solidFill>
    <a:ln>
      <a:noFill/>
    </a:ln>
  </c:spPr>
  <c:txPr>
    <a:bodyPr/>
    <a:lstStyle/>
    <a:p>
      <a:pPr>
        <a:defRPr sz="2000" b="0" i="0" u="none" strike="noStrike" baseline="0">
          <a:solidFill>
            <a:srgbClr val="000000"/>
          </a:solidFill>
          <a:latin typeface="Arial"/>
          <a:ea typeface="Arial"/>
          <a:cs typeface="Arial"/>
        </a:defRPr>
      </a:pPr>
      <a:endParaRPr lang="en-US"/>
    </a:p>
  </c:txPr>
  <c:userShapes r:id="rId2"/>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data id="2">
      <cx:numDim type="val">
        <cx:f>_xlchart.v1.5</cx:f>
      </cx:numDim>
    </cx:data>
    <cx:data id="3">
      <cx:numDim type="val">
        <cx:f>_xlchart.v1.7</cx:f>
      </cx:numDim>
    </cx:data>
    <cx:data id="4">
      <cx:numDim type="val">
        <cx:f>_xlchart.v1.9</cx:f>
      </cx:numDim>
    </cx:data>
  </cx:chartData>
  <cx:chart>
    <cx:title pos="t" align="ctr" overlay="0">
      <cx:tx>
        <cx:rich>
          <a:bodyPr spcFirstLastPara="1" vertOverflow="ellipsis" horzOverflow="overflow" wrap="square" lIns="0" tIns="0" rIns="0" bIns="0" anchor="ctr" anchorCtr="1"/>
          <a:lstStyle/>
          <a:p>
            <a:pPr algn="ctr" rtl="0">
              <a:defRPr/>
            </a:pPr>
            <a:r>
              <a:rPr lang="en-US" sz="1400" b="1" i="0" u="none" strike="noStrike" baseline="0">
                <a:solidFill>
                  <a:sysClr val="windowText" lastClr="000000"/>
                </a:solidFill>
                <a:latin typeface="Arial" panose="020B0604020202020204" pitchFamily="34" charset="0"/>
                <a:cs typeface="Arial" panose="020B0604020202020204" pitchFamily="34" charset="0"/>
              </a:rPr>
              <a:t>% of people in material deprivation (5+ on EU-13)                                                                                   </a:t>
            </a:r>
            <a:r>
              <a:rPr lang="en-US" sz="1400" b="1" i="0" u="none" strike="noStrike" baseline="0">
                <a:solidFill>
                  <a:schemeClr val="bg1"/>
                </a:solidFill>
                <a:latin typeface="Arial" panose="020B0604020202020204" pitchFamily="34" charset="0"/>
                <a:cs typeface="Arial" panose="020B0604020202020204" pitchFamily="34" charset="0"/>
              </a:rPr>
              <a:t>d</a:t>
            </a:r>
          </a:p>
        </cx:rich>
      </cx:tx>
    </cx:title>
    <cx:plotArea>
      <cx:plotAreaRegion>
        <cx:series layoutId="boxWhisker" uniqueId="{BC62761C-3B15-4D59-A3B1-3F333995A303}">
          <cx:tx>
            <cx:txData>
              <cx:f>_xlchart.v1.0</cx:f>
              <cx:v>Sole parents</cx:v>
            </cx:txData>
          </cx:tx>
          <cx:spPr>
            <a:noFill/>
            <a:ln w="19050">
              <a:solidFill>
                <a:schemeClr val="accent1"/>
              </a:solidFill>
            </a:ln>
          </cx:spPr>
          <cx:dataId val="0"/>
          <cx:layoutPr>
            <cx:visibility meanLine="0" meanMarker="0" nonoutliers="0" outliers="1"/>
            <cx:statistics quartileMethod="exclusive"/>
          </cx:layoutPr>
        </cx:series>
        <cx:series layoutId="boxWhisker" uniqueId="{A3AFC2F4-F736-46BF-B388-2E2456D0B04A}">
          <cx:tx>
            <cx:txData>
              <cx:f>_xlchart.v1.2</cx:f>
              <cx:v>One adult under 65</cx:v>
            </cx:txData>
          </cx:tx>
          <cx:spPr>
            <a:noFill/>
            <a:ln w="19050">
              <a:solidFill>
                <a:srgbClr val="67A854"/>
              </a:solidFill>
            </a:ln>
          </cx:spPr>
          <cx:dataId val="1"/>
          <cx:layoutPr>
            <cx:visibility meanLine="0" meanMarker="0" nonoutliers="0" outliers="1"/>
            <cx:statistics quartileMethod="exclusive"/>
          </cx:layoutPr>
        </cx:series>
        <cx:series layoutId="boxWhisker" uniqueId="{5F4694D8-D332-4B42-9B86-040CA141E587}">
          <cx:tx>
            <cx:txData>
              <cx:f>_xlchart.v1.4</cx:f>
              <cx:v>Under 18</cx:v>
            </cx:txData>
          </cx:tx>
          <cx:spPr>
            <a:noFill/>
            <a:ln w="19050">
              <a:solidFill>
                <a:srgbClr val="3E403A"/>
              </a:solidFill>
            </a:ln>
          </cx:spPr>
          <cx:dataId val="2"/>
          <cx:layoutPr>
            <cx:visibility meanLine="0" meanMarker="0" nonoutliers="0" outliers="1"/>
            <cx:statistics quartileMethod="exclusive"/>
          </cx:layoutPr>
        </cx:series>
        <cx:series layoutId="boxWhisker" uniqueId="{A2E1C2B4-247B-4ED5-87BA-70ADFFBD95A4}">
          <cx:tx>
            <cx:txData>
              <cx:f>_xlchart.v1.6</cx:f>
              <cx:v>65+</cx:v>
            </cx:txData>
          </cx:tx>
          <cx:spPr>
            <a:noFill/>
            <a:ln w="19050">
              <a:solidFill>
                <a:srgbClr val="A9A7A5"/>
              </a:solidFill>
            </a:ln>
          </cx:spPr>
          <cx:dataId val="3"/>
          <cx:layoutPr>
            <cx:visibility meanLine="0" meanMarker="0" nonoutliers="0" outliers="1"/>
            <cx:statistics quartileMethod="exclusive"/>
          </cx:layoutPr>
        </cx:series>
        <cx:series layoutId="boxWhisker" uniqueId="{1B630FAC-E558-4E27-A3FC-096C437ACEB6}">
          <cx:tx>
            <cx:txData>
              <cx:f>_xlchart.v1.8</cx:f>
              <cx:v>Whole population</cx:v>
            </cx:txData>
          </cx:tx>
          <cx:spPr>
            <a:noFill/>
            <a:ln w="19050">
              <a:solidFill>
                <a:srgbClr val="00B5E4"/>
              </a:solidFill>
            </a:ln>
          </cx:spPr>
          <cx:dataId val="4"/>
          <cx:layoutPr>
            <cx:visibility meanLine="0" meanMarker="0" nonoutliers="0" outliers="1"/>
            <cx:statistics quartileMethod="exclusive"/>
          </cx:layoutPr>
        </cx:series>
      </cx:plotAreaRegion>
      <cx:axis id="0" hidden="1">
        <cx:catScaling gapWidth="1"/>
        <cx:tickLabels/>
        <cx:txPr>
          <a:bodyPr vertOverflow="overflow" horzOverflow="overflow" wrap="square" lIns="0" tIns="0" rIns="0" bIns="0"/>
          <a:lstStyle/>
          <a:p>
            <a:pPr algn="ctr" rtl="0">
              <a:defRPr sz="1800" b="0" i="0">
                <a:solidFill>
                  <a:srgbClr val="595959"/>
                </a:solidFill>
                <a:latin typeface="Arial" panose="020B0604020202020204" pitchFamily="34" charset="0"/>
                <a:ea typeface="Arial" panose="020B0604020202020204" pitchFamily="34" charset="0"/>
                <a:cs typeface="Arial" panose="020B0604020202020204" pitchFamily="34" charset="0"/>
              </a:defRPr>
            </a:pPr>
            <a:endParaRPr lang="en-NZ" sz="1800">
              <a:latin typeface="Arial" panose="020B0604020202020204" pitchFamily="34" charset="0"/>
              <a:cs typeface="Arial" panose="020B0604020202020204" pitchFamily="34" charset="0"/>
            </a:endParaRPr>
          </a:p>
        </cx:txPr>
      </cx:axis>
      <cx:axis id="1">
        <cx:valScaling/>
        <cx:majorGridlines>
          <cx:spPr>
            <a:ln>
              <a:solidFill>
                <a:srgbClr val="7F7F7F"/>
              </a:solidFill>
            </a:ln>
          </cx:spPr>
        </cx:majorGridlines>
        <cx:tickLabels/>
        <cx:spPr>
          <a:ln>
            <a:noFill/>
          </a:ln>
        </cx:spPr>
        <cx:txPr>
          <a:bodyPr vertOverflow="overflow" horzOverflow="overflow" wrap="square" lIns="0" tIns="0" rIns="0" bIns="0"/>
          <a:lstStyle/>
          <a:p>
            <a:pPr algn="ctr" rtl="0">
              <a:defRPr sz="1800" b="0" i="0">
                <a:solidFill>
                  <a:schemeClr val="tx1"/>
                </a:solidFill>
                <a:latin typeface="Arial" panose="020B0604020202020204" pitchFamily="34" charset="0"/>
                <a:ea typeface="Arial" panose="020B0604020202020204" pitchFamily="34" charset="0"/>
                <a:cs typeface="Arial" panose="020B0604020202020204" pitchFamily="34" charset="0"/>
              </a:defRPr>
            </a:pPr>
            <a:endParaRPr lang="en-NZ" sz="1800">
              <a:solidFill>
                <a:schemeClr val="tx1"/>
              </a:solidFill>
              <a:latin typeface="Arial" panose="020B0604020202020204" pitchFamily="34" charset="0"/>
              <a:cs typeface="Arial" panose="020B0604020202020204" pitchFamily="34" charset="0"/>
            </a:endParaRPr>
          </a:p>
        </cx:txPr>
      </cx:axis>
    </cx:plotArea>
    <cx:legend pos="b" align="ctr" overlay="0">
      <cx:txPr>
        <a:bodyPr spcFirstLastPara="1" vertOverflow="ellipsis" horzOverflow="overflow" wrap="square" lIns="0" tIns="0" rIns="0" bIns="0" anchor="ctr" anchorCtr="1"/>
        <a:lstStyle/>
        <a:p>
          <a:pPr algn="ctr" rtl="0">
            <a:defRPr sz="1800">
              <a:solidFill>
                <a:schemeClr val="tx1"/>
              </a:solidFill>
              <a:latin typeface="Arial" panose="020B0604020202020204" pitchFamily="34" charset="0"/>
              <a:ea typeface="Arial" panose="020B0604020202020204" pitchFamily="34" charset="0"/>
              <a:cs typeface="Arial" panose="020B0604020202020204" pitchFamily="34" charset="0"/>
            </a:defRPr>
          </a:pPr>
          <a:endParaRPr lang="en-US" sz="1800" b="0" i="0" u="none" strike="noStrike" baseline="0">
            <a:solidFill>
              <a:schemeClr val="tx1"/>
            </a:solidFill>
            <a:latin typeface="Arial" panose="020B0604020202020204" pitchFamily="34" charset="0"/>
            <a:cs typeface="Arial" panose="020B0604020202020204" pitchFamily="34" charset="0"/>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42.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4.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6.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8.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0.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52.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4.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5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58.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60.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62.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64.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66.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68.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71.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73.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75.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7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79.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81.xml"/></Relationships>
</file>

<file path=xl/chartsheets/_rels/sheet42.xml.rels><?xml version="1.0" encoding="UTF-8" standalone="yes"?>
<Relationships xmlns="http://schemas.openxmlformats.org/package/2006/relationships"><Relationship Id="rId1" Type="http://schemas.openxmlformats.org/officeDocument/2006/relationships/drawing" Target="../drawings/drawing83.xml"/></Relationships>
</file>

<file path=xl/chartsheets/_rels/sheet43.xml.rels><?xml version="1.0" encoding="UTF-8" standalone="yes"?>
<Relationships xmlns="http://schemas.openxmlformats.org/package/2006/relationships"><Relationship Id="rId1" Type="http://schemas.openxmlformats.org/officeDocument/2006/relationships/drawing" Target="../drawings/drawing85.xml"/></Relationships>
</file>

<file path=xl/chartsheets/_rels/sheet44.xml.rels><?xml version="1.0" encoding="UTF-8" standalone="yes"?>
<Relationships xmlns="http://schemas.openxmlformats.org/package/2006/relationships"><Relationship Id="rId1" Type="http://schemas.openxmlformats.org/officeDocument/2006/relationships/drawing" Target="../drawings/drawing87.xml"/></Relationships>
</file>

<file path=xl/chartsheets/_rels/sheet45.xml.rels><?xml version="1.0" encoding="UTF-8" standalone="yes"?>
<Relationships xmlns="http://schemas.openxmlformats.org/package/2006/relationships"><Relationship Id="rId1" Type="http://schemas.openxmlformats.org/officeDocument/2006/relationships/drawing" Target="../drawings/drawing89.xml"/></Relationships>
</file>

<file path=xl/chartsheets/_rels/sheet46.xml.rels><?xml version="1.0" encoding="UTF-8" standalone="yes"?>
<Relationships xmlns="http://schemas.openxmlformats.org/package/2006/relationships"><Relationship Id="rId1" Type="http://schemas.openxmlformats.org/officeDocument/2006/relationships/drawing" Target="../drawings/drawing91.xml"/></Relationships>
</file>

<file path=xl/chartsheets/_rels/sheet47.xml.rels><?xml version="1.0" encoding="UTF-8" standalone="yes"?>
<Relationships xmlns="http://schemas.openxmlformats.org/package/2006/relationships"><Relationship Id="rId1" Type="http://schemas.openxmlformats.org/officeDocument/2006/relationships/drawing" Target="../drawings/drawing93.xml"/></Relationships>
</file>

<file path=xl/chartsheets/_rels/sheet48.xml.rels><?xml version="1.0" encoding="UTF-8" standalone="yes"?>
<Relationships xmlns="http://schemas.openxmlformats.org/package/2006/relationships"><Relationship Id="rId1" Type="http://schemas.openxmlformats.org/officeDocument/2006/relationships/drawing" Target="../drawings/drawing95.xml"/></Relationships>
</file>

<file path=xl/chartsheets/_rels/sheet49.xml.rels><?xml version="1.0" encoding="UTF-8" standalone="yes"?>
<Relationships xmlns="http://schemas.openxmlformats.org/package/2006/relationships"><Relationship Id="rId1" Type="http://schemas.openxmlformats.org/officeDocument/2006/relationships/drawing" Target="../drawings/drawing9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50.xml.rels><?xml version="1.0" encoding="UTF-8" standalone="yes"?>
<Relationships xmlns="http://schemas.openxmlformats.org/package/2006/relationships"><Relationship Id="rId1" Type="http://schemas.openxmlformats.org/officeDocument/2006/relationships/drawing" Target="../drawings/drawing98.xml"/></Relationships>
</file>

<file path=xl/chartsheets/_rels/sheet51.xml.rels><?xml version="1.0" encoding="UTF-8" standalone="yes"?>
<Relationships xmlns="http://schemas.openxmlformats.org/package/2006/relationships"><Relationship Id="rId1" Type="http://schemas.openxmlformats.org/officeDocument/2006/relationships/drawing" Target="../drawings/drawing100.xml"/></Relationships>
</file>

<file path=xl/chartsheets/_rels/sheet52.xml.rels><?xml version="1.0" encoding="UTF-8" standalone="yes"?>
<Relationships xmlns="http://schemas.openxmlformats.org/package/2006/relationships"><Relationship Id="rId1" Type="http://schemas.openxmlformats.org/officeDocument/2006/relationships/drawing" Target="../drawings/drawing102.xml"/></Relationships>
</file>

<file path=xl/chartsheets/_rels/sheet53.xml.rels><?xml version="1.0" encoding="UTF-8" standalone="yes"?>
<Relationships xmlns="http://schemas.openxmlformats.org/package/2006/relationships"><Relationship Id="rId1" Type="http://schemas.openxmlformats.org/officeDocument/2006/relationships/drawing" Target="../drawings/drawing104.xml"/></Relationships>
</file>

<file path=xl/chartsheets/_rels/sheet54.xml.rels><?xml version="1.0" encoding="UTF-8" standalone="yes"?>
<Relationships xmlns="http://schemas.openxmlformats.org/package/2006/relationships"><Relationship Id="rId1" Type="http://schemas.openxmlformats.org/officeDocument/2006/relationships/drawing" Target="../drawings/drawing105.xml"/></Relationships>
</file>

<file path=xl/chartsheets/_rels/sheet55.xml.rels><?xml version="1.0" encoding="UTF-8" standalone="yes"?>
<Relationships xmlns="http://schemas.openxmlformats.org/package/2006/relationships"><Relationship Id="rId1" Type="http://schemas.openxmlformats.org/officeDocument/2006/relationships/drawing" Target="../drawings/drawing107.xml"/></Relationships>
</file>

<file path=xl/chartsheets/_rels/sheet56.xml.rels><?xml version="1.0" encoding="UTF-8" standalone="yes"?>
<Relationships xmlns="http://schemas.openxmlformats.org/package/2006/relationships"><Relationship Id="rId1" Type="http://schemas.openxmlformats.org/officeDocument/2006/relationships/drawing" Target="../drawings/drawing108.xml"/></Relationships>
</file>

<file path=xl/chartsheets/_rels/sheet57.xml.rels><?xml version="1.0" encoding="UTF-8" standalone="yes"?>
<Relationships xmlns="http://schemas.openxmlformats.org/package/2006/relationships"><Relationship Id="rId1" Type="http://schemas.openxmlformats.org/officeDocument/2006/relationships/drawing" Target="../drawings/drawing110.xml"/></Relationships>
</file>

<file path=xl/chartsheets/_rels/sheet58.xml.rels><?xml version="1.0" encoding="UTF-8" standalone="yes"?>
<Relationships xmlns="http://schemas.openxmlformats.org/package/2006/relationships"><Relationship Id="rId1" Type="http://schemas.openxmlformats.org/officeDocument/2006/relationships/drawing" Target="../drawings/drawing111.xml"/></Relationships>
</file>

<file path=xl/chartsheets/_rels/sheet59.xml.rels><?xml version="1.0" encoding="UTF-8" standalone="yes"?>
<Relationships xmlns="http://schemas.openxmlformats.org/package/2006/relationships"><Relationship Id="rId1" Type="http://schemas.openxmlformats.org/officeDocument/2006/relationships/drawing" Target="../drawings/drawing112.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60.xml.rels><?xml version="1.0" encoding="UTF-8" standalone="yes"?>
<Relationships xmlns="http://schemas.openxmlformats.org/package/2006/relationships"><Relationship Id="rId1" Type="http://schemas.openxmlformats.org/officeDocument/2006/relationships/drawing" Target="../drawings/drawing114.xml"/></Relationships>
</file>

<file path=xl/chartsheets/_rels/sheet61.xml.rels><?xml version="1.0" encoding="UTF-8" standalone="yes"?>
<Relationships xmlns="http://schemas.openxmlformats.org/package/2006/relationships"><Relationship Id="rId1" Type="http://schemas.openxmlformats.org/officeDocument/2006/relationships/drawing" Target="../drawings/drawing115.xml"/></Relationships>
</file>

<file path=xl/chartsheets/_rels/sheet62.xml.rels><?xml version="1.0" encoding="UTF-8" standalone="yes"?>
<Relationships xmlns="http://schemas.openxmlformats.org/package/2006/relationships"><Relationship Id="rId1" Type="http://schemas.openxmlformats.org/officeDocument/2006/relationships/drawing" Target="../drawings/drawing117.xml"/></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2.bin"/></Relationships>
</file>

<file path=xl/chartsheets/_rels/sheet64.xml.rels><?xml version="1.0" encoding="UTF-8" standalone="yes"?>
<Relationships xmlns="http://schemas.openxmlformats.org/package/2006/relationships"><Relationship Id="rId1" Type="http://schemas.openxmlformats.org/officeDocument/2006/relationships/drawing" Target="../drawings/drawing120.xml"/></Relationships>
</file>

<file path=xl/chartsheets/_rels/sheet65.xml.rels><?xml version="1.0" encoding="UTF-8" standalone="yes"?>
<Relationships xmlns="http://schemas.openxmlformats.org/package/2006/relationships"><Relationship Id="rId1" Type="http://schemas.openxmlformats.org/officeDocument/2006/relationships/drawing" Target="../drawings/drawing122.xml"/></Relationships>
</file>

<file path=xl/chartsheets/_rels/sheet66.xml.rels><?xml version="1.0" encoding="UTF-8" standalone="yes"?>
<Relationships xmlns="http://schemas.openxmlformats.org/package/2006/relationships"><Relationship Id="rId1" Type="http://schemas.openxmlformats.org/officeDocument/2006/relationships/drawing" Target="../drawings/drawing124.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1112891-BAC7-45A5-BB75-40473EF9AEAB}">
  <sheetPr>
    <tabColor rgb="FF0083AC"/>
  </sheetPr>
  <sheetViews>
    <sheetView zoomScale="55"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12618AB-E04F-410A-A554-13727B918DF2}">
  <sheetPr>
    <tabColor rgb="FF0083AC"/>
  </sheetPr>
  <sheetViews>
    <sheetView zoomScale="70"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609961-0EB2-4A73-B435-4A6677642B92}">
  <sheetPr>
    <tabColor rgb="FF0083AC"/>
  </sheetPr>
  <sheetViews>
    <sheetView zoomScale="55"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1EDB429-B0E0-4F84-BC53-088F65FCCE4A}">
  <sheetPr>
    <tabColor rgb="FF0083AC"/>
  </sheetPr>
  <sheetViews>
    <sheetView zoomScale="70"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52E4BBA-0677-4779-85DC-88AB97B66779}">
  <sheetPr>
    <tabColor rgb="FF0083AC"/>
  </sheetPr>
  <sheetViews>
    <sheetView zoomScale="85"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757BC0-5C99-469B-A509-0733B78A31A4}">
  <sheetPr>
    <tabColor rgb="FF0083AC"/>
  </sheetPr>
  <sheetViews>
    <sheetView zoomScale="55"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7E2199-CDF5-4D2A-BED2-6D9261B76644}">
  <sheetPr>
    <tabColor rgb="FF0083AC"/>
  </sheetPr>
  <sheetViews>
    <sheetView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F04E15-8731-4047-A5C2-D02D7B90B670}">
  <sheetPr>
    <tabColor rgb="FF0083AC"/>
  </sheetPr>
  <sheetViews>
    <sheetView zoomScale="70"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304ADF8-3691-4684-9968-B5E976C700E3}">
  <sheetPr>
    <tabColor rgb="FF0083AC"/>
  </sheetPr>
  <sheetViews>
    <sheetView zoomScale="85" workbookViewId="0"/>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D8277F-953C-4BF2-B433-C88DC2C71834}">
  <sheetPr>
    <tabColor rgb="FF0083AC"/>
  </sheetPr>
  <sheetViews>
    <sheetView zoomScale="85" workbookViewId="0"/>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E55196-C2F8-4B7E-A432-9DF891AD70AE}">
  <sheetPr>
    <tabColor rgb="FF0083AC"/>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8344FD1-881C-4933-B127-7C9D16042C12}">
  <sheetPr>
    <tabColor rgb="FF0083AC"/>
  </sheetPr>
  <sheetViews>
    <sheetView zoomScale="70" workbookViewId="0"/>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18D9D54-2637-4AB5-97C1-9EAE06137C34}">
  <sheetPr>
    <tabColor rgb="FF0083AC"/>
  </sheetPr>
  <sheetViews>
    <sheetView zoomScale="55"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75336AF-0C90-460B-893C-73C4B4967856}">
  <sheetPr>
    <tabColor rgb="FF0083AC"/>
  </sheetPr>
  <sheetViews>
    <sheetView zoomScale="85"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BD5B580-4076-4CCA-8098-09CC23140FEC}">
  <sheetPr>
    <tabColor rgb="FF0083AC"/>
  </sheetPr>
  <sheetViews>
    <sheetView zoomScale="55" workbookViewId="0"/>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8EB85F4-3CF4-4BCB-923D-AEC4D1C4E4C9}">
  <sheetPr>
    <tabColor rgb="FF0083AC"/>
  </sheetPr>
  <sheetViews>
    <sheetView zoomScale="55" workbookViewId="0"/>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5E87941-4E5A-47BC-9E0A-ACDA153536D3}">
  <sheetPr>
    <tabColor rgb="FF0083AC"/>
  </sheetPr>
  <sheetViews>
    <sheetView zoomScale="85" workbookViewId="0"/>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32EA59-1BBA-43FF-A665-F9686F517EF8}">
  <sheetPr>
    <tabColor rgb="FF0083AC"/>
  </sheetPr>
  <sheetViews>
    <sheetView workbookViewId="0"/>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FEDDC79-C7CC-453B-9EBF-C2595E35764A}">
  <sheetPr>
    <tabColor rgb="FF0083AC"/>
  </sheetPr>
  <sheetViews>
    <sheetView zoomScale="85" workbookViewId="0"/>
  </sheetViews>
  <pageMargins left="0.7" right="0.7" top="0.75" bottom="0.75" header="0.3" footer="0.3"/>
  <drawing r:id="rId1"/>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43159AE-AA32-4205-9849-E1C1F1B1C81F}">
  <sheetPr>
    <tabColor rgb="FF0083AC"/>
  </sheetPr>
  <sheetViews>
    <sheetView zoomScale="70" workbookViewId="0"/>
  </sheetViews>
  <pageMargins left="0.7" right="0.7" top="0.75" bottom="0.75" header="0.3" footer="0.3"/>
  <drawing r:id="rId1"/>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FD14B81-0D68-4474-8639-887E4E307C7B}">
  <sheetPr>
    <tabColor rgb="FF0083AC"/>
  </sheetPr>
  <sheetViews>
    <sheetView zoomScale="70" workbookViewId="0"/>
  </sheetViews>
  <pageMargins left="0.7" right="0.7" top="0.75" bottom="0.75" header="0.3" footer="0.3"/>
  <drawing r:id="rId1"/>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24A6FC-34A8-4854-8A9D-1401BBC11639}">
  <sheetPr>
    <tabColor rgb="FF0083AC"/>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5AC48F1-2535-4B0F-AA54-8252C9095A7B}">
  <sheetPr>
    <tabColor rgb="FF0083AC"/>
  </sheetPr>
  <sheetViews>
    <sheetView zoomScale="70" workbookViewId="0"/>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41A2F94-0DD4-48D1-9626-B4CFB036245A}">
  <sheetPr>
    <tabColor rgb="FF0083AC"/>
  </sheetPr>
  <sheetViews>
    <sheetView zoomScale="55" workbookViewId="0"/>
  </sheetViews>
  <pageMargins left="0.7" right="0.7" top="0.75" bottom="0.75" header="0.3" footer="0.3"/>
  <drawing r:id="rId1"/>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F8A920-0468-485D-99B7-0007FC0F199F}">
  <sheetPr>
    <tabColor rgb="FF0083AC"/>
  </sheetPr>
  <sheetViews>
    <sheetView zoomScale="85" workbookViewId="0"/>
  </sheetViews>
  <pageMargins left="0.7" right="0.7" top="0.75" bottom="0.75" header="0.3" footer="0.3"/>
  <drawing r:id="rId1"/>
</chartsheet>
</file>

<file path=xl/chartsheets/sheet3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E235537-5065-4E6B-B633-286D0EE013FD}">
  <sheetPr>
    <tabColor rgb="FF0083AC"/>
  </sheetPr>
  <sheetViews>
    <sheetView workbookViewId="0"/>
  </sheetViews>
  <pageMargins left="0.7" right="0.7" top="0.75" bottom="0.75" header="0.3" footer="0.3"/>
  <drawing r:id="rId1"/>
</chartsheet>
</file>

<file path=xl/chartsheets/sheet3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0C856B-AAB0-4D8E-BA2E-148289EA4E66}">
  <sheetPr>
    <tabColor rgb="FF0083AC"/>
  </sheetPr>
  <sheetViews>
    <sheetView zoomScale="85" workbookViewId="0"/>
  </sheetViews>
  <pageMargins left="0.7" right="0.7" top="0.75" bottom="0.75" header="0.3" footer="0.3"/>
  <drawing r:id="rId1"/>
</chartsheet>
</file>

<file path=xl/chartsheets/sheet3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DD11C92-CA4F-4D12-A40C-EC8F5405AF02}">
  <sheetPr>
    <tabColor rgb="FF0083AC"/>
  </sheetPr>
  <sheetViews>
    <sheetView workbookViewId="0"/>
  </sheetViews>
  <pageMargins left="0.7" right="0.7" top="0.75" bottom="0.75" header="0.3" footer="0.3"/>
  <drawing r:id="rId1"/>
</chartsheet>
</file>

<file path=xl/chartsheets/sheet3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87034D-4793-4C5F-82ED-121303B17410}">
  <sheetPr>
    <tabColor rgb="FF0083AC"/>
  </sheetPr>
  <sheetViews>
    <sheetView zoomScale="55" workbookViewId="0"/>
  </sheetViews>
  <pageMargins left="0.7" right="0.7" top="0.75" bottom="0.75" header="0.3" footer="0.3"/>
  <drawing r:id="rId1"/>
</chartsheet>
</file>

<file path=xl/chartsheets/sheet3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517EBE-D584-4D1A-B3AF-2057C63AD982}">
  <sheetPr>
    <tabColor rgb="FF0083AC"/>
  </sheetPr>
  <sheetViews>
    <sheetView workbookViewId="0"/>
  </sheetViews>
  <pageMargins left="0.7" right="0.7" top="0.75" bottom="0.75" header="0.3" footer="0.3"/>
  <drawing r:id="rId1"/>
</chartsheet>
</file>

<file path=xl/chartsheets/sheet3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3E6DF29-EDEF-404A-A649-3BBFAFE39090}">
  <sheetPr>
    <tabColor rgb="FF0083AC"/>
  </sheetPr>
  <sheetViews>
    <sheetView workbookViewId="0"/>
  </sheetViews>
  <pageMargins left="0.7" right="0.7" top="0.75" bottom="0.75" header="0.3" footer="0.3"/>
  <drawing r:id="rId1"/>
</chartsheet>
</file>

<file path=xl/chartsheets/sheet3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DF54630-0B25-415E-BB1A-B21AF01A41E6}">
  <sheetPr>
    <tabColor rgb="FF0083AC"/>
  </sheetPr>
  <sheetViews>
    <sheetView zoomScale="85" workbookViewId="0"/>
  </sheetViews>
  <pageMargins left="0.7" right="0.7" top="0.75" bottom="0.75" header="0.3" footer="0.3"/>
  <drawing r:id="rId1"/>
</chartsheet>
</file>

<file path=xl/chartsheets/sheet3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C28CEE9-16B8-4928-9E31-31D53FABF5BB}">
  <sheetPr>
    <tabColor rgb="FF0083AC"/>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3A6D7B1-5755-4A5D-8A93-80084F8D3DA4}">
  <sheetPr>
    <tabColor rgb="FF0083AC"/>
  </sheetPr>
  <sheetViews>
    <sheetView zoomScale="55" workbookViewId="0"/>
  </sheetViews>
  <pageMargins left="0.7" right="0.7" top="0.75" bottom="0.75" header="0.3" footer="0.3"/>
  <drawing r:id="rId1"/>
</chartsheet>
</file>

<file path=xl/chartsheets/sheet4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5B39A28-855F-4610-8E06-F130367CC33C}">
  <sheetPr>
    <tabColor rgb="FF0083AC"/>
  </sheetPr>
  <sheetViews>
    <sheetView workbookViewId="0"/>
  </sheetViews>
  <pageMargins left="0.7" right="0.7" top="0.75" bottom="0.75" header="0.3" footer="0.3"/>
  <drawing r:id="rId1"/>
</chartsheet>
</file>

<file path=xl/chartsheets/sheet4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96573EF-AA7E-4792-A268-864ACE965D7C}">
  <sheetPr>
    <tabColor rgb="FF0083AC"/>
  </sheetPr>
  <sheetViews>
    <sheetView zoomScale="70" workbookViewId="0"/>
  </sheetViews>
  <pageMargins left="0.7" right="0.7" top="0.75" bottom="0.75" header="0.3" footer="0.3"/>
  <drawing r:id="rId1"/>
</chartsheet>
</file>

<file path=xl/chartsheets/sheet4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4EF473-3FF0-47BB-A478-F8C073972469}">
  <sheetPr>
    <tabColor rgb="FF0083AC"/>
  </sheetPr>
  <sheetViews>
    <sheetView zoomScale="85" workbookViewId="0"/>
  </sheetViews>
  <pageMargins left="0.7" right="0.7" top="0.75" bottom="0.75" header="0.3" footer="0.3"/>
  <drawing r:id="rId1"/>
</chartsheet>
</file>

<file path=xl/chartsheets/sheet4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763AA6F-0046-41BB-8C52-EFD719331E78}">
  <sheetPr>
    <tabColor rgb="FF0083AC"/>
  </sheetPr>
  <sheetViews>
    <sheetView zoomScale="110" workbookViewId="0"/>
  </sheetViews>
  <pageMargins left="0.7" right="0.7" top="0.75" bottom="0.75" header="0.3" footer="0.3"/>
  <drawing r:id="rId1"/>
</chartsheet>
</file>

<file path=xl/chartsheets/sheet4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31A64DC-C2AD-4EC9-B4B6-7D0526807132}">
  <sheetPr>
    <tabColor rgb="FF0083AC"/>
  </sheetPr>
  <sheetViews>
    <sheetView zoomScale="85" workbookViewId="0"/>
  </sheetViews>
  <pageMargins left="0.7" right="0.7" top="0.75" bottom="0.75" header="0.3" footer="0.3"/>
  <drawing r:id="rId1"/>
</chartsheet>
</file>

<file path=xl/chartsheets/sheet4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5CA76DE-C947-4DE7-AAD5-131C17D20A42}">
  <sheetPr>
    <tabColor rgb="FF0083AC"/>
  </sheetPr>
  <sheetViews>
    <sheetView workbookViewId="0"/>
  </sheetViews>
  <pageMargins left="0.7" right="0.7" top="0.75" bottom="0.75" header="0.3" footer="0.3"/>
  <drawing r:id="rId1"/>
</chartsheet>
</file>

<file path=xl/chartsheets/sheet4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BC63D9-5861-4A3E-9825-5B4244A551A3}">
  <sheetPr>
    <tabColor rgb="FF0083AC"/>
  </sheetPr>
  <sheetViews>
    <sheetView zoomScale="85" workbookViewId="0"/>
  </sheetViews>
  <pageMargins left="0.7" right="0.7" top="0.75" bottom="0.75" header="0.3" footer="0.3"/>
  <drawing r:id="rId1"/>
</chartsheet>
</file>

<file path=xl/chartsheets/sheet4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4D82065-4711-44D5-83A6-5818F1881626}">
  <sheetPr>
    <tabColor rgb="FF0083AC"/>
  </sheetPr>
  <sheetViews>
    <sheetView workbookViewId="0"/>
  </sheetViews>
  <pageMargins left="0.7" right="0.7" top="0.75" bottom="0.75" header="0.3" footer="0.3"/>
  <drawing r:id="rId1"/>
</chartsheet>
</file>

<file path=xl/chartsheets/sheet4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013F087-52C7-4F78-B7A4-1374A3EB3A03}">
  <sheetPr>
    <tabColor rgb="FF0083AC"/>
  </sheetPr>
  <sheetViews>
    <sheetView zoomScale="55" workbookViewId="0"/>
  </sheetViews>
  <pageMargins left="0.7" right="0.7" top="0.75" bottom="0.75" header="0.3" footer="0.3"/>
  <drawing r:id="rId1"/>
</chartsheet>
</file>

<file path=xl/chartsheets/sheet4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7A0CAE9-FAAA-41BA-A553-CE824D66CE3A}">
  <sheetPr>
    <tabColor rgb="FF0083AC"/>
  </sheetPr>
  <sheetViews>
    <sheetView zoomScale="85"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8FB5399-18FD-4724-BDC4-7AB2610441B6}">
  <sheetPr>
    <tabColor rgb="FF0083AC"/>
  </sheetPr>
  <sheetViews>
    <sheetView zoomScale="55" workbookViewId="0"/>
  </sheetViews>
  <pageMargins left="0.7" right="0.7" top="0.75" bottom="0.75" header="0.3" footer="0.3"/>
  <drawing r:id="rId1"/>
</chartsheet>
</file>

<file path=xl/chartsheets/sheet5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59350B6-EA90-4A8A-B69F-17813A658267}">
  <sheetPr>
    <tabColor rgb="FF0083AC"/>
  </sheetPr>
  <sheetViews>
    <sheetView workbookViewId="0"/>
  </sheetViews>
  <pageMargins left="0.7" right="0.7" top="0.75" bottom="0.75" header="0.3" footer="0.3"/>
  <drawing r:id="rId1"/>
</chartsheet>
</file>

<file path=xl/chartsheets/sheet5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64E53D0-5A4D-4376-9EC7-CAF706FC0DD5}">
  <sheetPr>
    <tabColor rgb="FF0083AC"/>
  </sheetPr>
  <sheetViews>
    <sheetView zoomScale="85" workbookViewId="0"/>
  </sheetViews>
  <pageMargins left="0.7" right="0.7" top="0.75" bottom="0.75" header="0.3" footer="0.3"/>
  <drawing r:id="rId1"/>
</chartsheet>
</file>

<file path=xl/chartsheets/sheet5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807346-384C-4A6A-B9A1-1C74F5B26A8E}">
  <sheetPr>
    <tabColor rgb="FF0083AC"/>
  </sheetPr>
  <sheetViews>
    <sheetView zoomScale="70" workbookViewId="0"/>
  </sheetViews>
  <pageMargins left="0.7" right="0.7" top="0.75" bottom="0.75" header="0.3" footer="0.3"/>
  <drawing r:id="rId1"/>
</chartsheet>
</file>

<file path=xl/chartsheets/sheet5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3C9B074-9113-4B29-ABB4-DD01079964A2}">
  <sheetPr>
    <tabColor rgb="FF0083AC"/>
  </sheetPr>
  <sheetViews>
    <sheetView zoomScale="70" workbookViewId="0"/>
  </sheetViews>
  <pageMargins left="0.7" right="0.7" top="0.75" bottom="0.75" header="0.3" footer="0.3"/>
  <drawing r:id="rId1"/>
</chartsheet>
</file>

<file path=xl/chartsheets/sheet5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5E738D-8195-431E-B255-32E5A0932C74}">
  <sheetPr>
    <tabColor rgb="FF0083AC"/>
  </sheetPr>
  <sheetViews>
    <sheetView zoomScale="85" workbookViewId="0"/>
  </sheetViews>
  <pageMargins left="0.7" right="0.7" top="0.75" bottom="0.75" header="0.3" footer="0.3"/>
  <drawing r:id="rId1"/>
</chartsheet>
</file>

<file path=xl/chartsheets/sheet5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858307-642A-4C02-880A-ED8379DB43F6}">
  <sheetPr>
    <tabColor rgb="FF0083AC"/>
  </sheetPr>
  <sheetViews>
    <sheetView zoomScale="85" workbookViewId="0"/>
  </sheetViews>
  <pageMargins left="0.7" right="0.7" top="0.75" bottom="0.75" header="0.3" footer="0.3"/>
  <drawing r:id="rId1"/>
</chartsheet>
</file>

<file path=xl/chartsheets/sheet5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87A2D5A-BB67-446A-869C-58F7865E8321}">
  <sheetPr>
    <tabColor rgb="FF0083AC"/>
  </sheetPr>
  <sheetViews>
    <sheetView workbookViewId="0"/>
  </sheetViews>
  <pageMargins left="0.7" right="0.7" top="0.75" bottom="0.75" header="0.3" footer="0.3"/>
  <drawing r:id="rId1"/>
</chartsheet>
</file>

<file path=xl/chartsheets/sheet5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76C17C4-FFDE-4E6C-98EB-252FD8327354}">
  <sheetPr>
    <tabColor rgb="FF0083AC"/>
  </sheetPr>
  <sheetViews>
    <sheetView workbookViewId="0"/>
  </sheetViews>
  <pageMargins left="0.7" right="0.7" top="0.75" bottom="0.75" header="0.3" footer="0.3"/>
  <drawing r:id="rId1"/>
</chartsheet>
</file>

<file path=xl/chartsheets/sheet5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7ABEF7B-1A0E-42C7-8E4D-E47D9B035F57}">
  <sheetPr>
    <tabColor rgb="FF0083AC"/>
  </sheetPr>
  <sheetViews>
    <sheetView workbookViewId="0"/>
  </sheetViews>
  <pageMargins left="0.7" right="0.7" top="0.75" bottom="0.75" header="0.3" footer="0.3"/>
  <drawing r:id="rId1"/>
</chartsheet>
</file>

<file path=xl/chartsheets/sheet5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EFDA5F0-5A1F-4377-833C-2C3CE8AB97B6}">
  <sheetPr>
    <tabColor rgb="FF0083AC"/>
  </sheetPr>
  <sheetViews>
    <sheetView zoomScale="55"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4F32592-8B4F-4206-A3B0-B678037F7149}">
  <sheetPr>
    <tabColor rgb="FF0083AC"/>
  </sheetPr>
  <sheetViews>
    <sheetView zoomScale="55" workbookViewId="0"/>
  </sheetViews>
  <pageMargins left="0.7" right="0.7" top="0.75" bottom="0.75" header="0.3" footer="0.3"/>
  <drawing r:id="rId1"/>
</chartsheet>
</file>

<file path=xl/chartsheets/sheet6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E03048-CC72-49C1-973B-14867008FC8B}">
  <sheetPr>
    <tabColor rgb="FF0083AC"/>
  </sheetPr>
  <sheetViews>
    <sheetView zoomScale="85" workbookViewId="0"/>
  </sheetViews>
  <pageMargins left="0.7" right="0.7" top="0.75" bottom="0.75" header="0.3" footer="0.3"/>
  <drawing r:id="rId1"/>
</chartsheet>
</file>

<file path=xl/chartsheets/sheet6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F646D2D-C9F4-4D6B-B82A-FC89265E5A33}">
  <sheetPr>
    <tabColor rgb="FF0083AC"/>
  </sheetPr>
  <sheetViews>
    <sheetView workbookViewId="0"/>
  </sheetViews>
  <pageMargins left="0.7" right="0.7" top="0.75" bottom="0.75" header="0.3" footer="0.3"/>
  <drawing r:id="rId1"/>
</chartsheet>
</file>

<file path=xl/chartsheets/sheet6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E7CFF75-836B-4A96-8B31-4DA11AEC7FDE}">
  <sheetPr>
    <tabColor rgb="FF0083AC"/>
  </sheetPr>
  <sheetViews>
    <sheetView zoomScale="70" workbookViewId="0"/>
  </sheetViews>
  <pageMargins left="0.7" right="0.7" top="0.75" bottom="0.75" header="0.3" footer="0.3"/>
  <drawing r:id="rId1"/>
</chartsheet>
</file>

<file path=xl/chartsheets/sheet6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8B633A0-4D52-4A64-9203-4E8BB7D5ABEC}">
  <sheetPr>
    <tabColor rgb="FF0083AC"/>
  </sheetPr>
  <sheetViews>
    <sheetView zoomScale="70" workbookViewId="0"/>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ED0CD4B-30EC-4D02-A118-0C4E3037C0C1}">
  <sheetPr>
    <tabColor rgb="FF0083AC"/>
  </sheetPr>
  <sheetViews>
    <sheetView zoomScale="70" workbookViewId="0"/>
  </sheetViews>
  <pageMargins left="0.7" right="0.7" top="0.75" bottom="0.75" header="0.3" footer="0.3"/>
  <drawing r:id="rId1"/>
</chartsheet>
</file>

<file path=xl/chartsheets/sheet6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9A1010-72A5-4848-A0CA-78FD9DD51459}">
  <sheetPr>
    <tabColor rgb="FF0083AC"/>
  </sheetPr>
  <sheetViews>
    <sheetView zoomScale="70" workbookViewId="0"/>
  </sheetViews>
  <pageMargins left="0.7" right="0.7" top="0.75" bottom="0.75" header="0.3" footer="0.3"/>
  <drawing r:id="rId1"/>
</chartsheet>
</file>

<file path=xl/chartsheets/sheet6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1D80A3-6084-48A0-90C6-DAC8FD37E67A}">
  <sheetPr>
    <tabColor rgb="FF0083AC"/>
  </sheetPr>
  <sheetViews>
    <sheetView zoomScale="85"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F3B5C1-B651-44D4-9905-7DEB9B577F51}">
  <sheetPr>
    <tabColor rgb="FF0083AC"/>
  </sheetPr>
  <sheetViews>
    <sheetView zoomScale="55"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79EB9C-C60C-4970-98C6-5B5BA3D486E7}">
  <sheetPr>
    <tabColor rgb="FF0083AC"/>
  </sheetPr>
  <sheetViews>
    <sheetView zoomScale="55"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9C953D-DD3F-442E-91F6-D931F9F0DE75}">
  <sheetPr>
    <tabColor rgb="FF0083AC"/>
  </sheetPr>
  <sheetViews>
    <sheetView zoomScale="8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0.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2.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2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microsoft.com/office/2014/relationships/chartEx" Target="../charts/chartEx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1019175</xdr:colOff>
      <xdr:row>12</xdr:row>
      <xdr:rowOff>171450</xdr:rowOff>
    </xdr:to>
    <xdr:pic>
      <xdr:nvPicPr>
        <xdr:cNvPr id="2" name="Picture 1" descr="cc-by">
          <a:extLst>
            <a:ext uri="{FF2B5EF4-FFF2-40B4-BE49-F238E27FC236}">
              <a16:creationId xmlns:a16="http://schemas.microsoft.com/office/drawing/2014/main" id="{589F9ADA-3D63-4B4A-A143-6A8026B729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06600"/>
          <a:ext cx="1019175"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4B5D18B7-88B6-41DD-9A9A-256E5DE308F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0.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37CB3E5F-2B6F-45A2-A2E8-46F7472448F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1.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0.4494</cdr:x>
      <cdr:y>0.8802</cdr:y>
    </cdr:from>
    <cdr:to>
      <cdr:x>0.6659</cdr:x>
      <cdr:y>0.96043</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4169743" y="5319672"/>
          <a:ext cx="2008789" cy="484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Year</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dr:relSizeAnchor xmlns:cdr="http://schemas.openxmlformats.org/drawingml/2006/chartDrawing">
    <cdr:from>
      <cdr:x>0</cdr:x>
      <cdr:y>0.02935</cdr:y>
    </cdr:from>
    <cdr:to>
      <cdr:x>1</cdr:x>
      <cdr:y>0.0864</cdr:y>
    </cdr:to>
    <cdr:sp macro="" textlink="">
      <cdr:nvSpPr>
        <cdr:cNvPr id="4" name="TextBox 3">
          <a:extLst xmlns:a="http://schemas.openxmlformats.org/drawingml/2006/main">
            <a:ext uri="{FF2B5EF4-FFF2-40B4-BE49-F238E27FC236}">
              <a16:creationId xmlns:a16="http://schemas.microsoft.com/office/drawing/2014/main" id="{56CB6E5D-E023-4EB7-ABDA-2EB1EA0ACCEC}"/>
            </a:ext>
          </a:extLst>
        </cdr:cNvPr>
        <cdr:cNvSpPr txBox="1"/>
      </cdr:nvSpPr>
      <cdr:spPr>
        <a:xfrm xmlns:a="http://schemas.openxmlformats.org/drawingml/2006/main">
          <a:off x="0" y="177562"/>
          <a:ext cx="9294091" cy="345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Median age at first marriage or civil union</a:t>
          </a:r>
        </a:p>
      </cdr:txBody>
    </cdr:sp>
  </cdr:relSizeAnchor>
</c:userShapes>
</file>

<file path=xl/drawings/drawing102.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49C37063-C24B-4D1B-9A05-CEC17B2B71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3.xml><?xml version="1.0" encoding="utf-8"?>
<c:userShapes xmlns:c="http://schemas.openxmlformats.org/drawingml/2006/chart">
  <cdr:relSizeAnchor xmlns:cdr="http://schemas.openxmlformats.org/drawingml/2006/chartDrawing">
    <cdr:from>
      <cdr:x>0</cdr:x>
      <cdr:y>0.02594</cdr:y>
    </cdr:from>
    <cdr:to>
      <cdr:x>0.82952</cdr:x>
      <cdr:y>0.084</cdr:y>
    </cdr:to>
    <cdr:sp macro="" textlink="">
      <cdr:nvSpPr>
        <cdr:cNvPr id="4" name="TextBox 1">
          <a:extLst xmlns:a="http://schemas.openxmlformats.org/drawingml/2006/main">
            <a:ext uri="{FF2B5EF4-FFF2-40B4-BE49-F238E27FC236}">
              <a16:creationId xmlns:a16="http://schemas.microsoft.com/office/drawing/2014/main" id="{A52E389F-1370-4DA6-ACA3-85698108F1B5}"/>
            </a:ext>
          </a:extLst>
        </cdr:cNvPr>
        <cdr:cNvSpPr txBox="1"/>
      </cdr:nvSpPr>
      <cdr:spPr>
        <a:xfrm xmlns:a="http://schemas.openxmlformats.org/drawingml/2006/main">
          <a:off x="0" y="157258"/>
          <a:ext cx="7715250" cy="351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 of total wealth held by groups above selected wealth percentiles</a:t>
          </a:r>
        </a:p>
      </cdr:txBody>
    </cdr:sp>
  </cdr:relSizeAnchor>
</c:userShapes>
</file>

<file path=xl/drawings/drawing104.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88D1F3DB-9904-4348-951E-B0F412C3BB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5.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BDE0BD17-C098-4CD2-B6E4-0BF5901569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cdr:x>
      <cdr:y>0.00555</cdr:y>
    </cdr:from>
    <cdr:to>
      <cdr:x>0.78193</cdr:x>
      <cdr:y>0.06654</cdr:y>
    </cdr:to>
    <cdr:sp macro="" textlink="">
      <cdr:nvSpPr>
        <cdr:cNvPr id="2" name="TextBox 1">
          <a:extLst xmlns:a="http://schemas.openxmlformats.org/drawingml/2006/main">
            <a:ext uri="{FF2B5EF4-FFF2-40B4-BE49-F238E27FC236}">
              <a16:creationId xmlns:a16="http://schemas.microsoft.com/office/drawing/2014/main" id="{69A52423-8CB1-47DE-92C3-88211250D109}"/>
            </a:ext>
          </a:extLst>
        </cdr:cNvPr>
        <cdr:cNvSpPr txBox="1"/>
      </cdr:nvSpPr>
      <cdr:spPr>
        <a:xfrm xmlns:a="http://schemas.openxmlformats.org/drawingml/2006/main">
          <a:off x="0" y="33617"/>
          <a:ext cx="7272617" cy="36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NZ" sz="1800" b="1" i="0" baseline="0">
              <a:effectLst/>
              <a:latin typeface="Arial" panose="020B0604020202020204" pitchFamily="34" charset="0"/>
              <a:ea typeface="+mn-ea"/>
              <a:cs typeface="Arial" panose="020B0604020202020204" pitchFamily="34" charset="0"/>
            </a:rPr>
            <a:t>Household net wealth ($billions), 2018</a:t>
          </a:r>
          <a:endParaRPr lang="en-NZ" sz="1800">
            <a:effectLst/>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B79C7604-23D2-40E6-9498-A87BBB860E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8B29B937-6EAB-45C3-B5C4-736A608585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Household capital</a:t>
          </a:r>
          <a:r>
            <a:rPr lang="en-NZ" sz="1800" b="1" baseline="0">
              <a:latin typeface="Arial" panose="020B0604020202020204" pitchFamily="34" charset="0"/>
              <a:cs typeface="Arial" panose="020B0604020202020204" pitchFamily="34" charset="0"/>
            </a:rPr>
            <a:t> gains</a:t>
          </a:r>
          <a:r>
            <a:rPr lang="en-NZ" sz="1800" b="1">
              <a:latin typeface="Arial" panose="020B0604020202020204" pitchFamily="34" charset="0"/>
              <a:cs typeface="Arial" panose="020B0604020202020204" pitchFamily="34" charset="0"/>
            </a:rPr>
            <a:t> and total</a:t>
          </a:r>
          <a:r>
            <a:rPr lang="en-NZ" sz="1800" b="1" baseline="0">
              <a:latin typeface="Arial" panose="020B0604020202020204" pitchFamily="34" charset="0"/>
              <a:cs typeface="Arial" panose="020B0604020202020204" pitchFamily="34" charset="0"/>
            </a:rPr>
            <a:t> personal taxable income</a:t>
          </a:r>
          <a:r>
            <a:rPr lang="en-NZ" sz="1800" b="1">
              <a:latin typeface="Arial" panose="020B0604020202020204" pitchFamily="34" charset="0"/>
              <a:cs typeface="Arial" panose="020B0604020202020204" pitchFamily="34" charset="0"/>
            </a:rPr>
            <a:t> ($billion)</a:t>
          </a:r>
        </a:p>
      </cdr:txBody>
    </cdr:sp>
  </cdr:relSizeAnchor>
</c:userShapes>
</file>

<file path=xl/drawings/drawing11.xml><?xml version="1.0" encoding="utf-8"?>
<c:userShapes xmlns:c="http://schemas.openxmlformats.org/drawingml/2006/chart">
  <cdr:relSizeAnchor xmlns:cdr="http://schemas.openxmlformats.org/drawingml/2006/chartDrawing">
    <cdr:from>
      <cdr:x>0.01696</cdr:x>
      <cdr:y>0.01064</cdr:y>
    </cdr:from>
    <cdr:to>
      <cdr:x>0.99113</cdr:x>
      <cdr:y>0.11682</cdr:y>
    </cdr:to>
    <cdr:sp macro="" textlink="">
      <cdr:nvSpPr>
        <cdr:cNvPr id="2" name="TextBox 1">
          <a:extLst xmlns:a="http://schemas.openxmlformats.org/drawingml/2006/main">
            <a:ext uri="{FF2B5EF4-FFF2-40B4-BE49-F238E27FC236}">
              <a16:creationId xmlns:a16="http://schemas.microsoft.com/office/drawing/2014/main" id="{1711DF25-8B43-4D57-8889-FAEC7B529252}"/>
            </a:ext>
          </a:extLst>
        </cdr:cNvPr>
        <cdr:cNvSpPr txBox="1"/>
      </cdr:nvSpPr>
      <cdr:spPr>
        <a:xfrm xmlns:a="http://schemas.openxmlformats.org/drawingml/2006/main">
          <a:off x="157441" y="64433"/>
          <a:ext cx="9040987" cy="6431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solidFill>
                <a:sysClr val="windowText" lastClr="000000"/>
              </a:solidFill>
              <a:latin typeface="Arial" panose="020B0604020202020204" pitchFamily="34" charset="0"/>
              <a:cs typeface="Arial" panose="020B0604020202020204" pitchFamily="34" charset="0"/>
            </a:rPr>
            <a:t>Weekly net income for low wage</a:t>
          </a:r>
          <a:r>
            <a:rPr lang="en-NZ" sz="1800" b="1" baseline="0">
              <a:solidFill>
                <a:sysClr val="windowText" lastClr="000000"/>
              </a:solidFill>
              <a:latin typeface="Arial" panose="020B0604020202020204" pitchFamily="34" charset="0"/>
              <a:cs typeface="Arial" panose="020B0604020202020204" pitchFamily="34" charset="0"/>
            </a:rPr>
            <a:t> </a:t>
          </a:r>
          <a:r>
            <a:rPr lang="en-NZ" sz="1800" b="1">
              <a:solidFill>
                <a:sysClr val="windowText" lastClr="000000"/>
              </a:solidFill>
              <a:latin typeface="Arial" panose="020B0604020202020204" pitchFamily="34" charset="0"/>
              <a:cs typeface="Arial" panose="020B0604020202020204" pitchFamily="34" charset="0"/>
            </a:rPr>
            <a:t>earners after childcare costs and childcare</a:t>
          </a:r>
          <a:r>
            <a:rPr lang="en-NZ" sz="1800" b="1" baseline="0">
              <a:solidFill>
                <a:sysClr val="windowText" lastClr="000000"/>
              </a:solidFill>
              <a:latin typeface="Arial" panose="020B0604020202020204" pitchFamily="34" charset="0"/>
              <a:cs typeface="Arial" panose="020B0604020202020204" pitchFamily="34" charset="0"/>
            </a:rPr>
            <a:t> </a:t>
          </a:r>
          <a:r>
            <a:rPr lang="en-NZ" sz="1800" b="1">
              <a:solidFill>
                <a:sysClr val="windowText" lastClr="000000"/>
              </a:solidFill>
              <a:latin typeface="Arial" panose="020B0604020202020204" pitchFamily="34" charset="0"/>
              <a:cs typeface="Arial" panose="020B0604020202020204" pitchFamily="34" charset="0"/>
            </a:rPr>
            <a:t>subsidy ($2021)</a:t>
          </a:r>
        </a:p>
      </cdr:txBody>
    </cdr:sp>
  </cdr:relSizeAnchor>
</c:userShapes>
</file>

<file path=xl/drawings/drawing11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ED9AF0F5-6884-4D99-9C88-88E5770355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C0599374-2636-4B21-B737-772E64A2B6C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FD2EA1FA-DE8D-4F7C-AEEA-46F806068A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0.33249</cdr:x>
      <cdr:y>0.91977</cdr:y>
    </cdr:from>
    <cdr:to>
      <cdr:x>1</cdr:x>
      <cdr:y>1</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3085530" y="5556855"/>
          <a:ext cx="6194541" cy="484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Parental income percentile</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dr:relSizeAnchor xmlns:cdr="http://schemas.openxmlformats.org/drawingml/2006/chartDrawing">
    <cdr:from>
      <cdr:x>0</cdr:x>
      <cdr:y>0.02935</cdr:y>
    </cdr:from>
    <cdr:to>
      <cdr:x>0.55034</cdr:x>
      <cdr:y>0.0864</cdr:y>
    </cdr:to>
    <cdr:sp macro="" textlink="">
      <cdr:nvSpPr>
        <cdr:cNvPr id="4" name="TextBox 3">
          <a:extLst xmlns:a="http://schemas.openxmlformats.org/drawingml/2006/main">
            <a:ext uri="{FF2B5EF4-FFF2-40B4-BE49-F238E27FC236}">
              <a16:creationId xmlns:a16="http://schemas.microsoft.com/office/drawing/2014/main" id="{56CB6E5D-E023-4EB7-ABDA-2EB1EA0ACCEC}"/>
            </a:ext>
          </a:extLst>
        </cdr:cNvPr>
        <cdr:cNvSpPr txBox="1"/>
      </cdr:nvSpPr>
      <cdr:spPr>
        <a:xfrm xmlns:a="http://schemas.openxmlformats.org/drawingml/2006/main">
          <a:off x="0" y="177305"/>
          <a:ext cx="5107214" cy="344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Average child income percentile at age 30</a:t>
          </a:r>
        </a:p>
      </cdr:txBody>
    </cdr:sp>
  </cdr:relSizeAnchor>
</c:userShapes>
</file>

<file path=xl/drawings/drawing114.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4FEF6F7D-18E6-4622-91A1-4A9407D3DB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5.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39ADCF68-29EA-4520-8797-1FF529F7A8F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0.41207</cdr:x>
      <cdr:y>0.82098</cdr:y>
    </cdr:from>
    <cdr:to>
      <cdr:x>0.62857</cdr:x>
      <cdr:y>0.90121</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3829779" y="4966793"/>
          <a:ext cx="2012219" cy="485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solidFill>
                <a:schemeClr val="tx1"/>
              </a:solidFill>
              <a:effectLst/>
              <a:latin typeface="Arial" panose="020B0604020202020204" pitchFamily="34" charset="0"/>
              <a:ea typeface="+mn-ea"/>
              <a:cs typeface="Arial" panose="020B0604020202020204" pitchFamily="34" charset="0"/>
            </a:rPr>
            <a:t>Year of birth</a:t>
          </a:r>
          <a:endParaRPr lang="en-NZ" sz="1100">
            <a:solidFill>
              <a:schemeClr val="tx1"/>
            </a:solidFill>
          </a:endParaRPr>
        </a:p>
      </cdr:txBody>
    </cdr:sp>
  </cdr:relSizeAnchor>
  <cdr:relSizeAnchor xmlns:cdr="http://schemas.openxmlformats.org/drawingml/2006/chartDrawing">
    <cdr:from>
      <cdr:x>0</cdr:x>
      <cdr:y>0.02935</cdr:y>
    </cdr:from>
    <cdr:to>
      <cdr:x>1</cdr:x>
      <cdr:y>0.0864</cdr:y>
    </cdr:to>
    <cdr:sp macro="" textlink="">
      <cdr:nvSpPr>
        <cdr:cNvPr id="4" name="TextBox 3">
          <a:extLst xmlns:a="http://schemas.openxmlformats.org/drawingml/2006/main">
            <a:ext uri="{FF2B5EF4-FFF2-40B4-BE49-F238E27FC236}">
              <a16:creationId xmlns:a16="http://schemas.microsoft.com/office/drawing/2014/main" id="{56CB6E5D-E023-4EB7-ABDA-2EB1EA0ACCEC}"/>
            </a:ext>
          </a:extLst>
        </cdr:cNvPr>
        <cdr:cNvSpPr txBox="1"/>
      </cdr:nvSpPr>
      <cdr:spPr>
        <a:xfrm xmlns:a="http://schemas.openxmlformats.org/drawingml/2006/main">
          <a:off x="0" y="177562"/>
          <a:ext cx="9294091" cy="345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solidFill>
                <a:schemeClr val="tx1"/>
              </a:solidFill>
              <a:latin typeface="Arial" panose="020B0604020202020204" pitchFamily="34" charset="0"/>
              <a:cs typeface="Arial" panose="020B0604020202020204" pitchFamily="34" charset="0"/>
            </a:rPr>
            <a:t>% of children achieving level 7+ qualification by age 23, by parental income quintile</a:t>
          </a: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B7ACDCC4-A008-4271-B7D3-ACEB3CF1C1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0.03341</cdr:y>
    </cdr:from>
    <cdr:to>
      <cdr:x>0.85901</cdr:x>
      <cdr:y>0.11364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0" y="201862"/>
          <a:ext cx="7971674" cy="484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solidFill>
                <a:schemeClr val="tx1"/>
              </a:solidFill>
              <a:effectLst/>
              <a:latin typeface="Arial" panose="020B0604020202020204" pitchFamily="34" charset="0"/>
              <a:ea typeface="+mn-ea"/>
              <a:cs typeface="Arial" panose="020B0604020202020204" pitchFamily="34" charset="0"/>
            </a:rPr>
            <a:t>Net present value of investment in tertiary education (USD at PPP)</a:t>
          </a:r>
          <a:endParaRPr lang="en-US" sz="1800" b="1" i="0" baseline="-25000">
            <a:solidFill>
              <a:schemeClr val="tx1"/>
            </a:solidFill>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0.62833</cdr:x>
      <cdr:y>0.13086</cdr:y>
    </cdr:from>
    <cdr:to>
      <cdr:x>0.65715</cdr:x>
      <cdr:y>0.88063</cdr:y>
    </cdr:to>
    <cdr:sp macro="" textlink="">
      <cdr:nvSpPr>
        <cdr:cNvPr id="4" name="Rectangle 3">
          <a:extLst xmlns:a="http://schemas.openxmlformats.org/drawingml/2006/main">
            <a:ext uri="{FF2B5EF4-FFF2-40B4-BE49-F238E27FC236}">
              <a16:creationId xmlns:a16="http://schemas.microsoft.com/office/drawing/2014/main" id="{56119BDC-B52F-4D95-8FCD-8CAE32BDD95A}"/>
            </a:ext>
          </a:extLst>
        </cdr:cNvPr>
        <cdr:cNvSpPr/>
      </cdr:nvSpPr>
      <cdr:spPr>
        <a:xfrm xmlns:a="http://schemas.openxmlformats.org/drawingml/2006/main">
          <a:off x="5830956" y="790575"/>
          <a:ext cx="267409" cy="4529818"/>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17C82537-05B8-4FD0-A4BD-8527F682855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11B2E222-22D1-48B0-968C-20BCDAC110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0.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D9B06516-2728-487F-B8F8-6737450F3F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1.xml><?xml version="1.0" encoding="utf-8"?>
<c:userShapes xmlns:c="http://schemas.openxmlformats.org/drawingml/2006/chart">
  <cdr:relSizeAnchor xmlns:cdr="http://schemas.openxmlformats.org/drawingml/2006/chartDrawing">
    <cdr:from>
      <cdr:x>0.02053</cdr:x>
      <cdr:y>0.02703</cdr:y>
    </cdr:from>
    <cdr:to>
      <cdr:x>0.87977</cdr:x>
      <cdr:y>0.0976</cdr:y>
    </cdr:to>
    <cdr:sp macro="" textlink="">
      <cdr:nvSpPr>
        <cdr:cNvPr id="2" name="TextBox 1">
          <a:extLst xmlns:a="http://schemas.openxmlformats.org/drawingml/2006/main">
            <a:ext uri="{FF2B5EF4-FFF2-40B4-BE49-F238E27FC236}">
              <a16:creationId xmlns:a16="http://schemas.microsoft.com/office/drawing/2014/main" id="{9E5A53C8-9FF9-4446-A721-A24B2833E9DC}"/>
            </a:ext>
          </a:extLst>
        </cdr:cNvPr>
        <cdr:cNvSpPr txBox="1"/>
      </cdr:nvSpPr>
      <cdr:spPr>
        <a:xfrm xmlns:a="http://schemas.openxmlformats.org/drawingml/2006/main">
          <a:off x="190500" y="163285"/>
          <a:ext cx="7973786" cy="4263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Average life satisfaction score (on a 0 to 10 scale)</a:t>
          </a:r>
          <a:endParaRPr lang="en-NZ" sz="1800">
            <a:effectLst/>
            <a:latin typeface="Arial" panose="020B0604020202020204" pitchFamily="34" charset="0"/>
            <a:cs typeface="Arial" panose="020B0604020202020204" pitchFamily="34" charset="0"/>
          </a:endParaRPr>
        </a:p>
        <a:p xmlns:a="http://schemas.openxmlformats.org/drawingml/2006/main">
          <a:endParaRPr lang="en-NZ" sz="1800">
            <a:latin typeface="Arial" panose="020B0604020202020204" pitchFamily="34" charset="0"/>
            <a:cs typeface="Arial" panose="020B0604020202020204" pitchFamily="34" charset="0"/>
          </a:endParaRPr>
        </a:p>
      </cdr:txBody>
    </cdr:sp>
  </cdr:relSizeAnchor>
</c:userShapes>
</file>

<file path=xl/drawings/drawing122.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60E246C1-38A7-4297-87A3-A3E443D076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0.01772</cdr:x>
      <cdr:y>0.03116</cdr:y>
    </cdr:from>
    <cdr:to>
      <cdr:x>0.87673</cdr:x>
      <cdr:y>0.11139</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164527" y="188466"/>
          <a:ext cx="7977518" cy="485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respondents agreeing with statement</a:t>
          </a:r>
          <a:endParaRPr lang="en-US" sz="1800" b="1" i="0" baseline="-25000">
            <a:effectLst/>
            <a:latin typeface="Arial" panose="020B0604020202020204" pitchFamily="34" charset="0"/>
            <a:ea typeface="+mn-ea"/>
            <a:cs typeface="Arial" panose="020B0604020202020204" pitchFamily="34" charset="0"/>
          </a:endParaRPr>
        </a:p>
      </cdr:txBody>
    </cdr:sp>
  </cdr:relSizeAnchor>
</c:userShapes>
</file>

<file path=xl/drawings/drawing124.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226FB117-2622-4B77-8BAF-51026A12DB8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5.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0.0176</cdr:x>
      <cdr:y>0.04354</cdr:y>
    </cdr:from>
    <cdr:to>
      <cdr:x>0.97654</cdr:x>
      <cdr:y>0.1036</cdr:y>
    </cdr:to>
    <cdr:sp macro="" textlink="">
      <cdr:nvSpPr>
        <cdr:cNvPr id="4" name="TextBox 3">
          <a:extLst xmlns:a="http://schemas.openxmlformats.org/drawingml/2006/main">
            <a:ext uri="{FF2B5EF4-FFF2-40B4-BE49-F238E27FC236}">
              <a16:creationId xmlns:a16="http://schemas.microsoft.com/office/drawing/2014/main" id="{97C9346D-0B55-4C30-B8B1-F10EE624D088}"/>
            </a:ext>
          </a:extLst>
        </cdr:cNvPr>
        <cdr:cNvSpPr txBox="1"/>
      </cdr:nvSpPr>
      <cdr:spPr>
        <a:xfrm xmlns:a="http://schemas.openxmlformats.org/drawingml/2006/main">
          <a:off x="163286" y="263071"/>
          <a:ext cx="8899071" cy="36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600" b="1">
              <a:latin typeface="Arial" panose="020B0604020202020204" pitchFamily="34" charset="0"/>
              <a:cs typeface="Arial" panose="020B0604020202020204" pitchFamily="34" charset="0"/>
            </a:rPr>
            <a:t>% of people aged 15+ who rate their trust in other New Zealanders at 7 or more out of 10</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0.41256</cdr:x>
      <cdr:y>0.91977</cdr:y>
    </cdr:from>
    <cdr:to>
      <cdr:x>0.61825</cdr:x>
      <cdr:y>1</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3836794" y="5575061"/>
          <a:ext cx="1912843" cy="486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Earnings decile</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dr:relSizeAnchor xmlns:cdr="http://schemas.openxmlformats.org/drawingml/2006/chartDrawing">
    <cdr:from>
      <cdr:x>0</cdr:x>
      <cdr:y>0.02935</cdr:y>
    </cdr:from>
    <cdr:to>
      <cdr:x>0.85595</cdr:x>
      <cdr:y>0.10893</cdr:y>
    </cdr:to>
    <cdr:sp macro="" textlink="">
      <cdr:nvSpPr>
        <cdr:cNvPr id="4" name="TextBox 3">
          <a:extLst xmlns:a="http://schemas.openxmlformats.org/drawingml/2006/main">
            <a:ext uri="{FF2B5EF4-FFF2-40B4-BE49-F238E27FC236}">
              <a16:creationId xmlns:a16="http://schemas.microsoft.com/office/drawing/2014/main" id="{56CB6E5D-E023-4EB7-ABDA-2EB1EA0ACCEC}"/>
            </a:ext>
          </a:extLst>
        </cdr:cNvPr>
        <cdr:cNvSpPr txBox="1"/>
      </cdr:nvSpPr>
      <cdr:spPr>
        <a:xfrm xmlns:a="http://schemas.openxmlformats.org/drawingml/2006/main">
          <a:off x="0" y="177319"/>
          <a:ext cx="7943272" cy="480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 increase</a:t>
          </a:r>
          <a:r>
            <a:rPr lang="en-NZ" sz="1800" b="1" baseline="0">
              <a:latin typeface="Arial" panose="020B0604020202020204" pitchFamily="34" charset="0"/>
              <a:cs typeface="Arial" panose="020B0604020202020204" pitchFamily="34" charset="0"/>
            </a:rPr>
            <a:t> in average real hourly earnings, 1998 to 2016</a:t>
          </a:r>
          <a:endParaRPr lang="en-NZ" sz="18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9ED53D82-B491-43FE-B767-96F59B3902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0.94216</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46" y="174733"/>
          <a:ext cx="8649236"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employed</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6A73D7AE-A3F6-440A-80D9-39EE394820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0.03069</cdr:x>
      <cdr:y>0.0158</cdr:y>
    </cdr:from>
    <cdr:to>
      <cdr:x>0.70683</cdr:x>
      <cdr:y>0.13976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85236" y="95587"/>
          <a:ext cx="6284128" cy="749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children in material hardship (DEP-17 score 6+)</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3F75CA6D-A759-4BA1-97CB-36CF9F2263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cdr:x>
      <cdr:y>0.01475</cdr:y>
    </cdr:from>
    <cdr:to>
      <cdr:x>0.47725</cdr:x>
      <cdr:y>0.07037</cdr:y>
    </cdr:to>
    <cdr:sp macro="" textlink="">
      <cdr:nvSpPr>
        <cdr:cNvPr id="9" name="TextBox 1"/>
        <cdr:cNvSpPr txBox="1"/>
      </cdr:nvSpPr>
      <cdr:spPr>
        <a:xfrm xmlns:a="http://schemas.openxmlformats.org/drawingml/2006/main">
          <a:off x="0" y="89305"/>
          <a:ext cx="4431196" cy="336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Number of people (thousands)</a:t>
          </a:r>
        </a:p>
      </cdr:txBody>
    </cdr:sp>
  </cdr:relSizeAnchor>
  <cdr:relSizeAnchor xmlns:cdr="http://schemas.openxmlformats.org/drawingml/2006/chartDrawing">
    <cdr:from>
      <cdr:x>0.19259</cdr:x>
      <cdr:y>0.15725</cdr:y>
    </cdr:from>
    <cdr:to>
      <cdr:x>0.19259</cdr:x>
      <cdr:y>0.45299</cdr:y>
    </cdr:to>
    <cdr:cxnSp macro="">
      <cdr:nvCxnSpPr>
        <cdr:cNvPr id="8" name="Straight Connector 7">
          <a:extLst xmlns:a="http://schemas.openxmlformats.org/drawingml/2006/main">
            <a:ext uri="{FF2B5EF4-FFF2-40B4-BE49-F238E27FC236}">
              <a16:creationId xmlns:a16="http://schemas.microsoft.com/office/drawing/2014/main" id="{92F1AFA1-B56D-4C90-A4CD-FD2814DEFE1B}"/>
            </a:ext>
          </a:extLst>
        </cdr:cNvPr>
        <cdr:cNvCxnSpPr/>
      </cdr:nvCxnSpPr>
      <cdr:spPr>
        <a:xfrm xmlns:a="http://schemas.openxmlformats.org/drawingml/2006/main" flipV="1">
          <a:off x="1791970" y="955625"/>
          <a:ext cx="0" cy="179724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0.2159</cdr:x>
      <cdr:y>0.15554</cdr:y>
    </cdr:from>
    <cdr:to>
      <cdr:x>0.2159</cdr:x>
      <cdr:y>0.28132</cdr:y>
    </cdr:to>
    <cdr:cxnSp macro="">
      <cdr:nvCxnSpPr>
        <cdr:cNvPr id="11" name="Straight Connector 10">
          <a:extLst xmlns:a="http://schemas.openxmlformats.org/drawingml/2006/main">
            <a:ext uri="{FF2B5EF4-FFF2-40B4-BE49-F238E27FC236}">
              <a16:creationId xmlns:a16="http://schemas.microsoft.com/office/drawing/2014/main" id="{1B4F6082-C071-48C6-A6EE-B8CAA8168B4F}"/>
            </a:ext>
          </a:extLst>
        </cdr:cNvPr>
        <cdr:cNvCxnSpPr/>
      </cdr:nvCxnSpPr>
      <cdr:spPr>
        <a:xfrm xmlns:a="http://schemas.openxmlformats.org/drawingml/2006/main" flipV="1">
          <a:off x="2008231" y="942131"/>
          <a:ext cx="0" cy="761883"/>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0.08831</cdr:x>
      <cdr:y>0.11541</cdr:y>
    </cdr:from>
    <cdr:to>
      <cdr:x>0.35417</cdr:x>
      <cdr:y>0.15436</cdr:y>
    </cdr:to>
    <cdr:sp macro="" textlink="">
      <cdr:nvSpPr>
        <cdr:cNvPr id="13" name="TextBox 12">
          <a:extLst xmlns:a="http://schemas.openxmlformats.org/drawingml/2006/main">
            <a:ext uri="{FF2B5EF4-FFF2-40B4-BE49-F238E27FC236}">
              <a16:creationId xmlns:a16="http://schemas.microsoft.com/office/drawing/2014/main" id="{C25E0F55-A469-4134-8B4A-2E2294C5D7FF}"/>
            </a:ext>
          </a:extLst>
        </cdr:cNvPr>
        <cdr:cNvSpPr txBox="1"/>
      </cdr:nvSpPr>
      <cdr:spPr>
        <a:xfrm xmlns:a="http://schemas.openxmlformats.org/drawingml/2006/main">
          <a:off x="821422" y="699083"/>
          <a:ext cx="2473004" cy="235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latin typeface="+mn-lt"/>
            </a:rPr>
            <a:t>BHC50</a:t>
          </a:r>
          <a:r>
            <a:rPr lang="en-NZ" sz="1100" baseline="0">
              <a:latin typeface="+mn-lt"/>
            </a:rPr>
            <a:t> and BHC60 poverty lines</a:t>
          </a:r>
          <a:endParaRPr lang="en-NZ" sz="1100">
            <a:latin typeface="+mn-lt"/>
          </a:endParaRPr>
        </a:p>
      </cdr:txBody>
    </cdr:sp>
  </cdr:relSizeAnchor>
  <cdr:relSizeAnchor xmlns:cdr="http://schemas.openxmlformats.org/drawingml/2006/chartDrawing">
    <cdr:from>
      <cdr:x>0.31061</cdr:x>
      <cdr:y>0.21784</cdr:y>
    </cdr:from>
    <cdr:to>
      <cdr:x>0.31061</cdr:x>
      <cdr:y>0.32288</cdr:y>
    </cdr:to>
    <cdr:cxnSp macro="">
      <cdr:nvCxnSpPr>
        <cdr:cNvPr id="14" name="Straight Connector 13">
          <a:extLst xmlns:a="http://schemas.openxmlformats.org/drawingml/2006/main">
            <a:ext uri="{FF2B5EF4-FFF2-40B4-BE49-F238E27FC236}">
              <a16:creationId xmlns:a16="http://schemas.microsoft.com/office/drawing/2014/main" id="{6C36A1A4-37AD-4443-9E8C-E03D3EA75C56}"/>
            </a:ext>
          </a:extLst>
        </cdr:cNvPr>
        <cdr:cNvCxnSpPr/>
      </cdr:nvCxnSpPr>
      <cdr:spPr>
        <a:xfrm xmlns:a="http://schemas.openxmlformats.org/drawingml/2006/main" flipV="1">
          <a:off x="2889191" y="1319518"/>
          <a:ext cx="0" cy="636283"/>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0.27714</cdr:x>
      <cdr:y>0.17167</cdr:y>
    </cdr:from>
    <cdr:to>
      <cdr:x>0.35417</cdr:x>
      <cdr:y>0.2164</cdr:y>
    </cdr:to>
    <cdr:sp macro="" textlink="">
      <cdr:nvSpPr>
        <cdr:cNvPr id="16" name="TextBox 15">
          <a:extLst xmlns:a="http://schemas.openxmlformats.org/drawingml/2006/main">
            <a:ext uri="{FF2B5EF4-FFF2-40B4-BE49-F238E27FC236}">
              <a16:creationId xmlns:a16="http://schemas.microsoft.com/office/drawing/2014/main" id="{C18B1963-1A39-41B2-BD6F-B59BB7183A37}"/>
            </a:ext>
          </a:extLst>
        </cdr:cNvPr>
        <cdr:cNvSpPr txBox="1"/>
      </cdr:nvSpPr>
      <cdr:spPr>
        <a:xfrm xmlns:a="http://schemas.openxmlformats.org/drawingml/2006/main">
          <a:off x="2577867" y="1039885"/>
          <a:ext cx="716560" cy="270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latin typeface="Arial" panose="020B0604020202020204" pitchFamily="34" charset="0"/>
              <a:ea typeface="+mn-ea"/>
              <a:cs typeface="Arial" panose="020B0604020202020204" pitchFamily="34" charset="0"/>
            </a:rPr>
            <a:t>Median</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B2F1F367-6808-4399-B200-27CCA344EF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DC0288E5-7757-4FC2-BC60-C022B1F263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cdr:x>
      <cdr:y>0.01475</cdr:y>
    </cdr:from>
    <cdr:to>
      <cdr:x>0.47725</cdr:x>
      <cdr:y>0.07037</cdr:y>
    </cdr:to>
    <cdr:sp macro="" textlink="">
      <cdr:nvSpPr>
        <cdr:cNvPr id="9" name="TextBox 1"/>
        <cdr:cNvSpPr txBox="1"/>
      </cdr:nvSpPr>
      <cdr:spPr>
        <a:xfrm xmlns:a="http://schemas.openxmlformats.org/drawingml/2006/main">
          <a:off x="0" y="89305"/>
          <a:ext cx="4431196" cy="336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Number of people (thousands)</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62AA974B-925D-4A0E-9CB6-D30A65E46D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0.8694</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45" y="174733"/>
          <a:ext cx="797382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'anchored' poverty (&lt;50% of 2007 median income)</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7E237C9C-93C2-4E51-993B-8AACAFD60A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0.97761</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45" y="174733"/>
          <a:ext cx="8978281"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'moving line' poverty (&lt;50% of contemporaneous median income)</a:t>
          </a: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741021B1-58B9-4D29-8AC5-A88834D5AD9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0.97761</cdr:x>
      <cdr:y>0.08307</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689" y="175686"/>
          <a:ext cx="9000876" cy="329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Number of people (thousands)</a:t>
          </a:r>
        </a:p>
      </cdr:txBody>
    </cdr:sp>
  </cdr:relSizeAnchor>
  <cdr:relSizeAnchor xmlns:cdr="http://schemas.openxmlformats.org/drawingml/2006/chartDrawing">
    <cdr:from>
      <cdr:x>0.25845</cdr:x>
      <cdr:y>0.17729</cdr:y>
    </cdr:from>
    <cdr:to>
      <cdr:x>0.26187</cdr:x>
      <cdr:y>0.8015</cdr:y>
    </cdr:to>
    <cdr:cxnSp macro="">
      <cdr:nvCxnSpPr>
        <cdr:cNvPr id="5" name="Straight Connector 4">
          <a:extLst xmlns:a="http://schemas.openxmlformats.org/drawingml/2006/main">
            <a:ext uri="{FF2B5EF4-FFF2-40B4-BE49-F238E27FC236}">
              <a16:creationId xmlns:a16="http://schemas.microsoft.com/office/drawing/2014/main" id="{4034F19D-97BF-4CDE-8BF9-68807D3774B2}"/>
            </a:ext>
          </a:extLst>
        </cdr:cNvPr>
        <cdr:cNvCxnSpPr/>
      </cdr:nvCxnSpPr>
      <cdr:spPr>
        <a:xfrm xmlns:a="http://schemas.openxmlformats.org/drawingml/2006/main" flipH="1">
          <a:off x="2398047" y="1071465"/>
          <a:ext cx="31732" cy="3772542"/>
        </a:xfrm>
        <a:prstGeom xmlns:a="http://schemas.openxmlformats.org/drawingml/2006/main" prst="line">
          <a:avLst/>
        </a:prstGeom>
        <a:ln xmlns:a="http://schemas.openxmlformats.org/drawingml/2006/main" w="12700">
          <a:solidFill>
            <a:srgbClr val="67A85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0.16883</cdr:x>
      <cdr:y>0.17832</cdr:y>
    </cdr:from>
    <cdr:to>
      <cdr:x>0.17276</cdr:x>
      <cdr:y>0.7978</cdr:y>
    </cdr:to>
    <cdr:cxnSp macro="">
      <cdr:nvCxnSpPr>
        <cdr:cNvPr id="7" name="Straight Connector 6">
          <a:extLst xmlns:a="http://schemas.openxmlformats.org/drawingml/2006/main">
            <a:ext uri="{FF2B5EF4-FFF2-40B4-BE49-F238E27FC236}">
              <a16:creationId xmlns:a16="http://schemas.microsoft.com/office/drawing/2014/main" id="{6C788F7F-5DAF-41CA-89E9-70BF2F483F6A}"/>
            </a:ext>
          </a:extLst>
        </cdr:cNvPr>
        <cdr:cNvCxnSpPr/>
      </cdr:nvCxnSpPr>
      <cdr:spPr>
        <a:xfrm xmlns:a="http://schemas.openxmlformats.org/drawingml/2006/main" flipH="1">
          <a:off x="1566504" y="1077727"/>
          <a:ext cx="36464" cy="3743955"/>
        </a:xfrm>
        <a:prstGeom xmlns:a="http://schemas.openxmlformats.org/drawingml/2006/main" prst="line">
          <a:avLst/>
        </a:prstGeom>
        <a:ln xmlns:a="http://schemas.openxmlformats.org/drawingml/2006/main" w="12700">
          <a:solidFill>
            <a:srgbClr val="67A854"/>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0.13086</cdr:x>
      <cdr:y>0.11093</cdr:y>
    </cdr:from>
    <cdr:to>
      <cdr:x>0.20447</cdr:x>
      <cdr:y>0.18414</cdr:y>
    </cdr:to>
    <cdr:sp macro="" textlink="">
      <cdr:nvSpPr>
        <cdr:cNvPr id="9" name="TextBox 8">
          <a:extLst xmlns:a="http://schemas.openxmlformats.org/drawingml/2006/main">
            <a:ext uri="{FF2B5EF4-FFF2-40B4-BE49-F238E27FC236}">
              <a16:creationId xmlns:a16="http://schemas.microsoft.com/office/drawing/2014/main" id="{066374A4-CF60-4745-AF8B-1D83B1121982}"/>
            </a:ext>
          </a:extLst>
        </cdr:cNvPr>
        <cdr:cNvSpPr txBox="1"/>
      </cdr:nvSpPr>
      <cdr:spPr>
        <a:xfrm xmlns:a="http://schemas.openxmlformats.org/drawingml/2006/main">
          <a:off x="1214204" y="670429"/>
          <a:ext cx="682988" cy="442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latin typeface="Arial" panose="020B0604020202020204" pitchFamily="34" charset="0"/>
              <a:cs typeface="Arial" panose="020B0604020202020204" pitchFamily="34" charset="0"/>
            </a:rPr>
            <a:t>BHC50 (2007)</a:t>
          </a:r>
        </a:p>
      </cdr:txBody>
    </cdr:sp>
  </cdr:relSizeAnchor>
  <cdr:relSizeAnchor xmlns:cdr="http://schemas.openxmlformats.org/drawingml/2006/chartDrawing">
    <cdr:from>
      <cdr:x>0.23579</cdr:x>
      <cdr:y>0.11129</cdr:y>
    </cdr:from>
    <cdr:to>
      <cdr:x>0.3094</cdr:x>
      <cdr:y>0.1845</cdr:y>
    </cdr:to>
    <cdr:sp macro="" textlink="">
      <cdr:nvSpPr>
        <cdr:cNvPr id="10" name="TextBox 1">
          <a:extLst xmlns:a="http://schemas.openxmlformats.org/drawingml/2006/main">
            <a:ext uri="{FF2B5EF4-FFF2-40B4-BE49-F238E27FC236}">
              <a16:creationId xmlns:a16="http://schemas.microsoft.com/office/drawing/2014/main" id="{5FF37389-965D-4652-B7AA-298301F0275B}"/>
            </a:ext>
          </a:extLst>
        </cdr:cNvPr>
        <cdr:cNvSpPr txBox="1"/>
      </cdr:nvSpPr>
      <cdr:spPr>
        <a:xfrm xmlns:a="http://schemas.openxmlformats.org/drawingml/2006/main">
          <a:off x="2187768" y="672575"/>
          <a:ext cx="682988" cy="442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latin typeface="Arial" panose="020B0604020202020204" pitchFamily="34" charset="0"/>
              <a:cs typeface="Arial" panose="020B0604020202020204" pitchFamily="34" charset="0"/>
            </a:rPr>
            <a:t>Median (2007)</a:t>
          </a:r>
        </a:p>
      </cdr:txBody>
    </cdr:sp>
  </cdr:relSizeAnchor>
  <cdr:relSizeAnchor xmlns:cdr="http://schemas.openxmlformats.org/drawingml/2006/chartDrawing">
    <cdr:from>
      <cdr:x>0.32129</cdr:x>
      <cdr:y>0.17577</cdr:y>
    </cdr:from>
    <cdr:to>
      <cdr:x>0.32471</cdr:x>
      <cdr:y>0.79998</cdr:y>
    </cdr:to>
    <cdr:cxnSp macro="">
      <cdr:nvCxnSpPr>
        <cdr:cNvPr id="11" name="Straight Connector 10">
          <a:extLst xmlns:a="http://schemas.openxmlformats.org/drawingml/2006/main">
            <a:ext uri="{FF2B5EF4-FFF2-40B4-BE49-F238E27FC236}">
              <a16:creationId xmlns:a16="http://schemas.microsoft.com/office/drawing/2014/main" id="{D7774D2F-CED7-495E-B984-F709C82BCC0D}"/>
            </a:ext>
          </a:extLst>
        </cdr:cNvPr>
        <cdr:cNvCxnSpPr/>
      </cdr:nvCxnSpPr>
      <cdr:spPr>
        <a:xfrm xmlns:a="http://schemas.openxmlformats.org/drawingml/2006/main" flipH="1">
          <a:off x="2981570" y="1061915"/>
          <a:ext cx="31750" cy="3771229"/>
        </a:xfrm>
        <a:prstGeom xmlns:a="http://schemas.openxmlformats.org/drawingml/2006/main" prst="line">
          <a:avLst/>
        </a:prstGeom>
        <a:ln xmlns:a="http://schemas.openxmlformats.org/drawingml/2006/main" w="12700">
          <a:solidFill>
            <a:srgbClr val="0083AC"/>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0.29655</cdr:x>
      <cdr:y>0.11109</cdr:y>
    </cdr:from>
    <cdr:to>
      <cdr:x>0.37017</cdr:x>
      <cdr:y>0.1843</cdr:y>
    </cdr:to>
    <cdr:sp macro="" textlink="">
      <cdr:nvSpPr>
        <cdr:cNvPr id="12" name="TextBox 1">
          <a:extLst xmlns:a="http://schemas.openxmlformats.org/drawingml/2006/main">
            <a:ext uri="{FF2B5EF4-FFF2-40B4-BE49-F238E27FC236}">
              <a16:creationId xmlns:a16="http://schemas.microsoft.com/office/drawing/2014/main" id="{4243FB0E-FA79-49EF-A345-A2F07A4B01E4}"/>
            </a:ext>
          </a:extLst>
        </cdr:cNvPr>
        <cdr:cNvSpPr txBox="1"/>
      </cdr:nvSpPr>
      <cdr:spPr>
        <a:xfrm xmlns:a="http://schemas.openxmlformats.org/drawingml/2006/main">
          <a:off x="2751992" y="671146"/>
          <a:ext cx="683172" cy="442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latin typeface="Arial" panose="020B0604020202020204" pitchFamily="34" charset="0"/>
              <a:cs typeface="Arial" panose="020B0604020202020204" pitchFamily="34" charset="0"/>
            </a:rPr>
            <a:t>Median (2021)</a:t>
          </a:r>
        </a:p>
      </cdr:txBody>
    </cdr:sp>
  </cdr:relSizeAnchor>
  <cdr:relSizeAnchor xmlns:cdr="http://schemas.openxmlformats.org/drawingml/2006/chartDrawing">
    <cdr:from>
      <cdr:x>0.20444</cdr:x>
      <cdr:y>0.17658</cdr:y>
    </cdr:from>
    <cdr:to>
      <cdr:x>0.20802</cdr:x>
      <cdr:y>0.79836</cdr:y>
    </cdr:to>
    <cdr:cxnSp macro="">
      <cdr:nvCxnSpPr>
        <cdr:cNvPr id="13" name="Straight Connector 12">
          <a:extLst xmlns:a="http://schemas.openxmlformats.org/drawingml/2006/main">
            <a:ext uri="{FF2B5EF4-FFF2-40B4-BE49-F238E27FC236}">
              <a16:creationId xmlns:a16="http://schemas.microsoft.com/office/drawing/2014/main" id="{A78CD697-FDD3-4DB2-A569-807FE89E2B3B}"/>
            </a:ext>
          </a:extLst>
        </cdr:cNvPr>
        <cdr:cNvCxnSpPr/>
      </cdr:nvCxnSpPr>
      <cdr:spPr>
        <a:xfrm xmlns:a="http://schemas.openxmlformats.org/drawingml/2006/main" flipH="1">
          <a:off x="1897185" y="1066800"/>
          <a:ext cx="33215" cy="3756575"/>
        </a:xfrm>
        <a:prstGeom xmlns:a="http://schemas.openxmlformats.org/drawingml/2006/main" prst="line">
          <a:avLst/>
        </a:prstGeom>
        <a:ln xmlns:a="http://schemas.openxmlformats.org/drawingml/2006/main" w="12700">
          <a:solidFill>
            <a:srgbClr val="0083AC"/>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0.17989</cdr:x>
      <cdr:y>0.11081</cdr:y>
    </cdr:from>
    <cdr:to>
      <cdr:x>0.2535</cdr:x>
      <cdr:y>0.18402</cdr:y>
    </cdr:to>
    <cdr:sp macro="" textlink="">
      <cdr:nvSpPr>
        <cdr:cNvPr id="15" name="TextBox 1">
          <a:extLst xmlns:a="http://schemas.openxmlformats.org/drawingml/2006/main">
            <a:ext uri="{FF2B5EF4-FFF2-40B4-BE49-F238E27FC236}">
              <a16:creationId xmlns:a16="http://schemas.microsoft.com/office/drawing/2014/main" id="{FFE771B0-1CD2-4194-A91A-F15F221C8CFF}"/>
            </a:ext>
          </a:extLst>
        </cdr:cNvPr>
        <cdr:cNvSpPr txBox="1"/>
      </cdr:nvSpPr>
      <cdr:spPr>
        <a:xfrm xmlns:a="http://schemas.openxmlformats.org/drawingml/2006/main">
          <a:off x="1669130" y="669674"/>
          <a:ext cx="682988" cy="442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latin typeface="Arial" panose="020B0604020202020204" pitchFamily="34" charset="0"/>
              <a:cs typeface="Arial" panose="020B0604020202020204" pitchFamily="34" charset="0"/>
            </a:rPr>
            <a:t>BHC50 (2021)</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2E91DD47-AF5C-4DE8-ADEB-90731B4A76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0.94216</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46" y="174733"/>
          <a:ext cx="8649236"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'moving line' poverty (&lt;60% of contemporary median income)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0.04283</cdr:y>
    </cdr:from>
    <cdr:to>
      <cdr:x>0.79765</cdr:x>
      <cdr:y>0.12306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0" y="258760"/>
          <a:ext cx="7402286" cy="484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material hardship (2-yearly moving average)</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FA1770E2-B362-4047-974E-B5E52F4FFF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0.94216</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46" y="174733"/>
          <a:ext cx="8649236"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Benefit rate as a % of net average wage after-tax</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2E9075DC-52F2-44E8-B4BB-854C1CC3A1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0.04283</cdr:y>
    </cdr:from>
    <cdr:to>
      <cdr:x>0.66751</cdr:x>
      <cdr:y>0.12306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0" y="258785"/>
          <a:ext cx="6194541" cy="484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households in material hardship (6+ on DEP-17)</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FB7C4DC3-B0E2-41A8-BEEA-8A83522212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106E5825-CB89-4004-A9F3-1CBE7C7AE4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2E5A9F50-8809-472D-BE66-B923D66C730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0.37237</cdr:x>
      <cdr:y>0.87623</cdr:y>
    </cdr:from>
    <cdr:to>
      <cdr:x>0.84804</cdr:x>
      <cdr:y>0.93186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3462977" y="5311158"/>
          <a:ext cx="4423723" cy="337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poverty for x waves</a:t>
          </a:r>
          <a:endParaRPr lang="en-NZ" sz="1100"/>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F32E8AE2-454C-4CE8-A0B9-6160F3A592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0.80804</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57" y="174651"/>
          <a:ext cx="7402248" cy="484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Number of people on main benefit (thousands)</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0071" cy="6041571"/>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F17ADB68-3369-47B1-84DC-67DB542A0193}"/>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graphicFrame macro="">
          <xdr:nvGraphicFramePr>
            <xdr:cNvPr id="0" nam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mc:Fallback>
    </mc:AlternateContent>
    <xdr:clientData/>
  </xdr:absoluteAnchor>
</xdr:wsDr>
</file>

<file path=xl/drawings/drawing40.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6696DB3B-8D43-41A3-8CB5-29F62695DDB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0.80804</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57" y="174651"/>
          <a:ext cx="7402248" cy="484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quintile 1 in starting period</a:t>
          </a:r>
          <a:endParaRPr lang="en-NZ" sz="1100"/>
        </a:p>
      </cdr:txBody>
    </cdr:sp>
  </cdr:relSizeAnchor>
</c:userShapes>
</file>

<file path=xl/drawings/drawing42.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00FD4944-C2D6-4F4A-A589-57B6CDE88D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0.80804</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57" y="174651"/>
          <a:ext cx="7402248" cy="484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quintile 1 in following period</a:t>
          </a:r>
          <a:endParaRPr lang="en-NZ" sz="1100"/>
        </a:p>
      </cdr:txBody>
    </cdr:sp>
  </cdr:relSizeAnchor>
</c:userShapes>
</file>

<file path=xl/drawings/drawing44.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44C0704F-99ED-42D1-A938-AFDCD5E784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0.80804</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57" y="174651"/>
          <a:ext cx="7402248" cy="484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quintile 1 in starting period</a:t>
          </a:r>
          <a:endParaRPr lang="en-NZ" sz="1100"/>
        </a:p>
      </cdr:txBody>
    </cdr:sp>
  </cdr:relSizeAnchor>
</c:userShapes>
</file>

<file path=xl/drawings/drawing46.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414B1880-B1AB-47A9-B15E-BADEFD2240F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7.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0.03069</cdr:x>
      <cdr:y>0.0158</cdr:y>
    </cdr:from>
    <cdr:to>
      <cdr:x>0.95845</cdr:x>
      <cdr:y>0.13976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04041" y="72614"/>
          <a:ext cx="6168186" cy="5696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same or adjacent decile</a:t>
          </a:r>
        </a:p>
      </cdr:txBody>
    </cdr:sp>
  </cdr:relSizeAnchor>
</c:userShapes>
</file>

<file path=xl/drawings/drawing4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765C99EC-EE17-49B9-9627-96203B0588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0.01039</cdr:x>
      <cdr:y>0.02891</cdr:y>
    </cdr:from>
    <cdr:to>
      <cdr:x>0.8694</cdr:x>
      <cdr:y>0.10914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96445" y="174733"/>
          <a:ext cx="797382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a:t>
          </a:r>
        </a:p>
      </cdr:txBody>
    </cdr:sp>
  </cdr:relSizeAnchor>
  <cdr:relSizeAnchor xmlns:cdr="http://schemas.openxmlformats.org/drawingml/2006/chartDrawing">
    <cdr:from>
      <cdr:x>0.18627</cdr:x>
      <cdr:y>0.87947</cdr:y>
    </cdr:from>
    <cdr:to>
      <cdr:x>0.84859</cdr:x>
      <cdr:y>0.94251</cdr:y>
    </cdr:to>
    <cdr:sp macro="" textlink="">
      <cdr:nvSpPr>
        <cdr:cNvPr id="4" name="TextBox 3">
          <a:extLst xmlns:a="http://schemas.openxmlformats.org/drawingml/2006/main">
            <a:ext uri="{FF2B5EF4-FFF2-40B4-BE49-F238E27FC236}">
              <a16:creationId xmlns:a16="http://schemas.microsoft.com/office/drawing/2014/main" id="{5809EF96-B012-450B-85E6-F999869E9312}"/>
            </a:ext>
          </a:extLst>
        </cdr:cNvPr>
        <cdr:cNvSpPr txBox="1"/>
      </cdr:nvSpPr>
      <cdr:spPr>
        <a:xfrm xmlns:a="http://schemas.openxmlformats.org/drawingml/2006/main">
          <a:off x="1732281" y="5330779"/>
          <a:ext cx="6159486" cy="382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0" i="0" baseline="0">
              <a:effectLst/>
              <a:latin typeface="Arial" panose="020B0604020202020204" pitchFamily="34" charset="0"/>
              <a:ea typeface="+mn-ea"/>
              <a:cs typeface="Arial" panose="020B0604020202020204" pitchFamily="34" charset="0"/>
            </a:rPr>
            <a:t>Proportion of time supported by benefit before age 5</a:t>
          </a:r>
          <a:endParaRPr lang="en-NZ" sz="1800" b="0">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Rectangle 1">
          <a:extLst xmlns:a="http://schemas.openxmlformats.org/drawingml/2006/main">
            <a:ext uri="{FF2B5EF4-FFF2-40B4-BE49-F238E27FC236}">
              <a16:creationId xmlns:a16="http://schemas.microsoft.com/office/drawing/2014/main" id="{03BF31FA-4FEE-4DC7-9FB1-4ABBE3F177CA}"/>
            </a:ext>
          </a:extLst>
        </cdr:cNvPr>
        <cdr:cNvSpPr>
          <a:spLocks xmlns:a="http://schemas.openxmlformats.org/drawingml/2006/main" noTextEdit="1"/>
        </cdr:cNvSpPr>
      </cdr:nvSpPr>
      <cdr:spPr>
        <a:xfrm xmlns:a="http://schemas.openxmlformats.org/drawingml/2006/main">
          <a:off x="0" y="0"/>
          <a:ext cx="9280071" cy="6041571"/>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cdr:spPr>
      <cdr:txBody>
        <a:bodyPr xmlns:a="http://schemas.openxmlformats.org/drawingml/2006/main" vertOverflow="clip" horzOverflow="clip"/>
        <a:lstStyle xmlns:a="http://schemas.openxmlformats.org/drawingml/2006/main"/>
        <a:p xmlns:a="http://schemas.openxmlformats.org/drawingml/2006/main">
          <a:r>
            <a:rPr lang="en-NZ" sz="1100"/>
            <a:t>This chart isn't available in your version of Excel.
Editing this shape or saving this workbook into a different file format will permanently break the chart.</a:t>
          </a:r>
        </a:p>
      </cdr:txBody>
    </cdr:sp>
  </cdr:relSizeAnchor>
</c:userShapes>
</file>

<file path=xl/drawings/drawing50.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C5C72693-461A-4AA2-B353-B36FDE2EFD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1.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0.03076</cdr:y>
    </cdr:from>
    <cdr:to>
      <cdr:x>0.93177</cdr:x>
      <cdr:y>0.11099</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0" y="185891"/>
          <a:ext cx="864919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Years lived with disability per 100,000 people</a:t>
          </a:r>
        </a:p>
      </cdr:txBody>
    </cdr:sp>
  </cdr:relSizeAnchor>
</c:userShapes>
</file>

<file path=xl/drawings/drawing52.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38FBE3DF-9C61-436C-9A6C-1C443AEF62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0.43459</cdr:x>
      <cdr:y>0.86693</cdr:y>
    </cdr:from>
    <cdr:to>
      <cdr:x>1</cdr:x>
      <cdr:y>0.94716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4034118" y="5239768"/>
          <a:ext cx="524842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Years lived with disability per 100,000 people</a:t>
          </a:r>
        </a:p>
      </cdr:txBody>
    </cdr:sp>
  </cdr:relSizeAnchor>
</c:userShapes>
</file>

<file path=xl/drawings/drawing54.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EBBF6166-A15B-4EF0-8A25-C44DD2070A5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5.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0.37087</cdr:x>
      <cdr:y>0.87166</cdr:y>
    </cdr:from>
    <cdr:to>
      <cdr:x>0.99004</cdr:x>
      <cdr:y>0.99562</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3442607" y="5268339"/>
          <a:ext cx="5747490" cy="749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change in years lived with disability per 100,000 people, 1990 to 2019 (age-standardised rate)</a:t>
          </a:r>
        </a:p>
      </cdr:txBody>
    </cdr:sp>
  </cdr:relSizeAnchor>
</c:userShapes>
</file>

<file path=xl/drawings/drawing56.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E6B7F5E4-7919-4E9B-A912-65BF4525C2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7.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0.03069</cdr:x>
      <cdr:y>0.0158</cdr:y>
    </cdr:from>
    <cdr:to>
      <cdr:x>0.64986</cdr:x>
      <cdr:y>0.13976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84843" y="95482"/>
          <a:ext cx="5745941" cy="748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(people can appear in multiple groups)</a:t>
          </a:r>
        </a:p>
      </cdr:txBody>
    </cdr:sp>
  </cdr:relSizeAnchor>
</c:userShapes>
</file>

<file path=xl/drawings/drawing58.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7E68C924-A704-48BC-BE02-A0A68383D1B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0.02158</cdr:x>
      <cdr:y>0.03751</cdr:y>
    </cdr:from>
    <cdr:to>
      <cdr:x>0.95335</cdr:x>
      <cdr:y>0.11774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00355" y="226687"/>
          <a:ext cx="864919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aged 25 to 64</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70234FEC-D911-4AE9-8D49-700575DABB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0.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22AF78B4-5B4C-4E9F-9E9F-06B2030078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1.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0.02158</cdr:x>
      <cdr:y>0.03751</cdr:y>
    </cdr:from>
    <cdr:to>
      <cdr:x>0.95335</cdr:x>
      <cdr:y>0.11774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00355" y="226687"/>
          <a:ext cx="864919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aged 15</a:t>
          </a:r>
        </a:p>
      </cdr:txBody>
    </cdr:sp>
  </cdr:relSizeAnchor>
</c:userShapes>
</file>

<file path=xl/drawings/drawing62.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B07EE336-E496-4FA8-A2A7-02E72CB2F65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3.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0.02158</cdr:x>
      <cdr:y>0.03751</cdr:y>
    </cdr:from>
    <cdr:to>
      <cdr:x>0.95335</cdr:x>
      <cdr:y>0.11774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00355" y="226687"/>
          <a:ext cx="864919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aged 15 with low reading ability</a:t>
          </a:r>
        </a:p>
      </cdr:txBody>
    </cdr:sp>
  </cdr:relSizeAnchor>
</c:userShapes>
</file>

<file path=xl/drawings/drawing64.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CDA2ACFE-85E3-42CC-ADC4-4BFD85E90A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5.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0.02158</cdr:x>
      <cdr:y>0.03751</cdr:y>
    </cdr:from>
    <cdr:to>
      <cdr:x>0.95335</cdr:x>
      <cdr:y>0.11774</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00355" y="226687"/>
          <a:ext cx="8649197"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school leavers with no qualification</a:t>
          </a:r>
        </a:p>
      </cdr:txBody>
    </cdr:sp>
  </cdr:relSizeAnchor>
</c:userShapes>
</file>

<file path=xl/drawings/drawing6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AEA28F1A-189B-4D4F-895B-AA910C2851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7.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0.00434</cdr:y>
    </cdr:from>
    <cdr:to>
      <cdr:x>0.9308</cdr:x>
      <cdr:y>0.0706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0" y="26223"/>
          <a:ext cx="8640193" cy="400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Number of people experiencing disadvantage (thousands)</a:t>
          </a:r>
        </a:p>
      </cdr:txBody>
    </cdr:sp>
  </cdr:relSizeAnchor>
</c:userShapes>
</file>

<file path=xl/drawings/drawing68.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96DD7C3F-9668-4827-9658-863A25D170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0.24254</cdr:x>
      <cdr:y>0.86533</cdr:y>
    </cdr:from>
    <cdr:to>
      <cdr:x>1</cdr:x>
      <cdr:y>0.98854</cdr:y>
    </cdr:to>
    <cdr:sp macro="" textlink="">
      <cdr:nvSpPr>
        <cdr:cNvPr id="4" name="TextBox 3">
          <a:extLst xmlns:a="http://schemas.openxmlformats.org/drawingml/2006/main">
            <a:ext uri="{FF2B5EF4-FFF2-40B4-BE49-F238E27FC236}">
              <a16:creationId xmlns:a16="http://schemas.microsoft.com/office/drawing/2014/main" id="{D5CADECD-0C43-4463-92B0-7463B5F84580}"/>
            </a:ext>
          </a:extLst>
        </cdr:cNvPr>
        <cdr:cNvSpPr txBox="1"/>
      </cdr:nvSpPr>
      <cdr:spPr>
        <a:xfrm xmlns:a="http://schemas.openxmlformats.org/drawingml/2006/main">
          <a:off x="2251364" y="5230092"/>
          <a:ext cx="7031181" cy="744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with disadvantage type who also have 3 or more other types of disadvantage</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userShapes>
</file>

<file path=xl/drawings/drawing7.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0.04283</cdr:y>
    </cdr:from>
    <cdr:to>
      <cdr:x>0.79765</cdr:x>
      <cdr:y>0.12306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0" y="258760"/>
          <a:ext cx="7402286" cy="484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in material hardship (EU-13 5+ measure)</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userShapes>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529398</xdr:colOff>
      <xdr:row>38</xdr:row>
      <xdr:rowOff>1010</xdr:rowOff>
    </xdr:to>
    <xdr:pic>
      <xdr:nvPicPr>
        <xdr:cNvPr id="3" name="Picture 2">
          <a:extLst>
            <a:ext uri="{FF2B5EF4-FFF2-40B4-BE49-F238E27FC236}">
              <a16:creationId xmlns:a16="http://schemas.microsoft.com/office/drawing/2014/main" id="{C3748F71-EB57-48DD-A69D-11F68AFF6728}"/>
            </a:ext>
          </a:extLst>
        </xdr:cNvPr>
        <xdr:cNvPicPr>
          <a:picLocks noChangeAspect="1"/>
        </xdr:cNvPicPr>
      </xdr:nvPicPr>
      <xdr:blipFill>
        <a:blip xmlns:r="http://schemas.openxmlformats.org/officeDocument/2006/relationships" r:embed="rId1"/>
        <a:stretch>
          <a:fillRect/>
        </a:stretch>
      </xdr:blipFill>
      <xdr:spPr>
        <a:xfrm>
          <a:off x="0" y="0"/>
          <a:ext cx="10326541" cy="724001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7AA62776-E0F0-41D4-A305-AA35FDF883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0.02239</cdr:x>
      <cdr:y>0.07163</cdr:y>
    </cdr:from>
    <cdr:to>
      <cdr:x>0.77985</cdr:x>
      <cdr:y>0.13467</cdr:y>
    </cdr:to>
    <cdr:sp macro="" textlink="">
      <cdr:nvSpPr>
        <cdr:cNvPr id="4" name="TextBox 3">
          <a:extLst xmlns:a="http://schemas.openxmlformats.org/drawingml/2006/main">
            <a:ext uri="{FF2B5EF4-FFF2-40B4-BE49-F238E27FC236}">
              <a16:creationId xmlns:a16="http://schemas.microsoft.com/office/drawing/2014/main" id="{D5CADECD-0C43-4463-92B0-7463B5F84580}"/>
            </a:ext>
          </a:extLst>
        </cdr:cNvPr>
        <cdr:cNvSpPr txBox="1"/>
      </cdr:nvSpPr>
      <cdr:spPr>
        <a:xfrm xmlns:a="http://schemas.openxmlformats.org/drawingml/2006/main">
          <a:off x="207842" y="432957"/>
          <a:ext cx="7031157" cy="380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 of people aged 15+</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AF9B5C79-EA39-4A30-88FC-3EBED336FE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0.03069</cdr:x>
      <cdr:y>0.0158</cdr:y>
    </cdr:from>
    <cdr:to>
      <cdr:x>0.96149</cdr:x>
      <cdr:y>0.08206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85236" y="95587"/>
          <a:ext cx="8650946" cy="4008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aged 15+ experiencing discrimination in past 12 months</a:t>
          </a: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E8BF8470-461D-4424-A5B0-DFC690B22C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0.03069</cdr:x>
      <cdr:y>0.0158</cdr:y>
    </cdr:from>
    <cdr:to>
      <cdr:x>0.96149</cdr:x>
      <cdr:y>0.08206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85236" y="95587"/>
          <a:ext cx="8650946" cy="4008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people aged 15+ experiencing discrimination in past 12 months</a:t>
          </a: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14F32F69-BBCC-4E7F-984A-ED3CA971E0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0.03069</cdr:x>
      <cdr:y>0.0158</cdr:y>
    </cdr:from>
    <cdr:to>
      <cdr:x>0.96149</cdr:x>
      <cdr:y>0.08206</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85236" y="95587"/>
          <a:ext cx="8650946" cy="4008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effectLst/>
              <a:latin typeface="Arial" panose="020B0604020202020204" pitchFamily="34" charset="0"/>
              <a:ea typeface="+mn-ea"/>
              <a:cs typeface="Arial" panose="020B0604020202020204" pitchFamily="34" charset="0"/>
            </a:rPr>
            <a:t>% of people aged 15+ who would feel comfortable or very comfortable with a new neighbour who:</a:t>
          </a: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2219ED9C-43C7-445F-896C-99F1FCE71B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5B2DA255-3624-47D1-AFEE-10253318E2D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0.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0.02034</cdr:x>
      <cdr:y>0.03845</cdr:y>
    </cdr:from>
    <cdr:to>
      <cdr:x>0.85016</cdr:x>
      <cdr:y>0.11571</cdr:y>
    </cdr:to>
    <cdr:sp macro="" textlink="">
      <cdr:nvSpPr>
        <cdr:cNvPr id="4" name="TextBox 3">
          <a:extLst xmlns:a="http://schemas.openxmlformats.org/drawingml/2006/main">
            <a:ext uri="{FF2B5EF4-FFF2-40B4-BE49-F238E27FC236}">
              <a16:creationId xmlns:a16="http://schemas.microsoft.com/office/drawing/2014/main" id="{D5CADECD-0C43-4463-92B0-7463B5F84580}"/>
            </a:ext>
          </a:extLst>
        </cdr:cNvPr>
        <cdr:cNvSpPr txBox="1"/>
      </cdr:nvSpPr>
      <cdr:spPr>
        <a:xfrm xmlns:a="http://schemas.openxmlformats.org/drawingml/2006/main">
          <a:off x="189174" y="233077"/>
          <a:ext cx="7717213" cy="468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 of respondents with some, lots or complete trust in ethnic group</a:t>
          </a:r>
          <a:endParaRPr lang="en-NZ" sz="1100"/>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a:extLst>
            <a:ext uri="{FF2B5EF4-FFF2-40B4-BE49-F238E27FC236}">
              <a16:creationId xmlns:a16="http://schemas.microsoft.com/office/drawing/2014/main" id="{BD9AEDCE-AEFB-4522-B506-0958D16B97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0.12219</cdr:x>
      <cdr:y>0.90556</cdr:y>
    </cdr:from>
    <cdr:to>
      <cdr:x>1</cdr:x>
      <cdr:y>0.98282</cdr:y>
    </cdr:to>
    <cdr:sp macro="" textlink="">
      <cdr:nvSpPr>
        <cdr:cNvPr id="4" name="TextBox 3">
          <a:extLst xmlns:a="http://schemas.openxmlformats.org/drawingml/2006/main">
            <a:ext uri="{FF2B5EF4-FFF2-40B4-BE49-F238E27FC236}">
              <a16:creationId xmlns:a16="http://schemas.microsoft.com/office/drawing/2014/main" id="{D5CADECD-0C43-4463-92B0-7463B5F84580}"/>
            </a:ext>
          </a:extLst>
        </cdr:cNvPr>
        <cdr:cNvSpPr txBox="1"/>
      </cdr:nvSpPr>
      <cdr:spPr>
        <a:xfrm xmlns:a="http://schemas.openxmlformats.org/drawingml/2006/main">
          <a:off x="1133930" y="5471005"/>
          <a:ext cx="8146141" cy="4667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 of respondents with some, lots or complete trust in religious group</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C9117E54-4936-4F4B-A07B-9918891D62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0.00068</cdr:x>
      <cdr:y>0.01944</cdr:y>
    </cdr:from>
    <cdr:to>
      <cdr:x>0.96648</cdr:x>
      <cdr:y>0.07932</cdr:y>
    </cdr:to>
    <cdr:sp macro="" textlink="">
      <cdr:nvSpPr>
        <cdr:cNvPr id="2" name="TextBox 1">
          <a:extLst xmlns:a="http://schemas.openxmlformats.org/drawingml/2006/main">
            <a:ext uri="{FF2B5EF4-FFF2-40B4-BE49-F238E27FC236}">
              <a16:creationId xmlns:a16="http://schemas.microsoft.com/office/drawing/2014/main" id="{7C658F5C-099E-43CA-B22F-EBB089DCE305}"/>
            </a:ext>
          </a:extLst>
        </cdr:cNvPr>
        <cdr:cNvSpPr txBox="1"/>
      </cdr:nvSpPr>
      <cdr:spPr>
        <a:xfrm xmlns:a="http://schemas.openxmlformats.org/drawingml/2006/main">
          <a:off x="6315" y="117561"/>
          <a:ext cx="8969264" cy="362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Gini coefficient of equivalised household disposable income</a:t>
          </a:r>
          <a:endParaRPr lang="en-NZ" sz="1800">
            <a:effectLst/>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685C9BB3-942E-43C6-8F89-5B7A9D0203E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 of national income accruing</a:t>
          </a:r>
          <a:r>
            <a:rPr lang="en-NZ" sz="1800" b="1" baseline="0">
              <a:latin typeface="Arial" panose="020B0604020202020204" pitchFamily="34" charset="0"/>
              <a:cs typeface="Arial" panose="020B0604020202020204" pitchFamily="34" charset="0"/>
            </a:rPr>
            <a:t> to the top 1%</a:t>
          </a:r>
          <a:endParaRPr lang="en-NZ" sz="1800" b="1">
            <a:latin typeface="Arial" panose="020B0604020202020204" pitchFamily="34" charset="0"/>
            <a:cs typeface="Arial" panose="020B0604020202020204" pitchFamily="34" charset="0"/>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485BFA5F-39DC-4B65-8612-27C6D2D944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0.78501</cdr:x>
      <cdr:y>0.00547</cdr:y>
    </cdr:from>
    <cdr:to>
      <cdr:x>0.99554</cdr:x>
      <cdr:y>0.08071</cdr:y>
    </cdr:to>
    <cdr:sp macro="" textlink="">
      <cdr:nvSpPr>
        <cdr:cNvPr id="2" name="TextBox 1">
          <a:extLst xmlns:a="http://schemas.openxmlformats.org/drawingml/2006/main">
            <a:ext uri="{FF2B5EF4-FFF2-40B4-BE49-F238E27FC236}">
              <a16:creationId xmlns:a16="http://schemas.microsoft.com/office/drawing/2014/main" id="{0E9271D1-0391-490F-B30D-E1397106D4CF}"/>
            </a:ext>
          </a:extLst>
        </cdr:cNvPr>
        <cdr:cNvSpPr txBox="1"/>
      </cdr:nvSpPr>
      <cdr:spPr>
        <a:xfrm xmlns:a="http://schemas.openxmlformats.org/drawingml/2006/main">
          <a:off x="7288696" y="33130"/>
          <a:ext cx="1954696" cy="4555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1800" b="1">
              <a:solidFill>
                <a:schemeClr val="tx1"/>
              </a:solidFill>
              <a:latin typeface="Arial" panose="020B0604020202020204" pitchFamily="34" charset="0"/>
              <a:cs typeface="Arial" panose="020B0604020202020204" pitchFamily="34" charset="0"/>
            </a:rPr>
            <a:t>Percent</a:t>
          </a: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377F0492-0C61-478B-BFEC-34A3CA453DA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0.02537</cdr:x>
      <cdr:y>0.01779</cdr:y>
    </cdr:from>
    <cdr:to>
      <cdr:x>0.82302</cdr:x>
      <cdr:y>0.09802</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235466" y="107534"/>
          <a:ext cx="7404222" cy="484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Arial" panose="020B0604020202020204" pitchFamily="34" charset="0"/>
              <a:ea typeface="+mn-ea"/>
              <a:cs typeface="Arial" panose="020B0604020202020204" pitchFamily="34" charset="0"/>
            </a:rPr>
            <a:t>% of children living in workless households</a:t>
          </a:r>
          <a:endParaRPr lang="en-NZ" sz="1100"/>
        </a:p>
      </cdr:txBody>
    </cdr:sp>
  </cdr:relSizeAnchor>
</c:userShapes>
</file>

<file path=xl/drawings/drawing90.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600" b="1">
              <a:latin typeface="Arial" panose="020B0604020202020204" pitchFamily="34" charset="0"/>
              <a:cs typeface="Arial" panose="020B0604020202020204" pitchFamily="34" charset="0"/>
            </a:rPr>
            <a:t>Annual</a:t>
          </a:r>
          <a:r>
            <a:rPr lang="en-NZ" sz="1600" b="1" baseline="0">
              <a:latin typeface="Arial" panose="020B0604020202020204" pitchFamily="34" charset="0"/>
              <a:cs typeface="Arial" panose="020B0604020202020204" pitchFamily="34" charset="0"/>
            </a:rPr>
            <a:t> gross earnings of 90th percentile of full time employees as multiple of 10th percentile</a:t>
          </a:r>
          <a:endParaRPr lang="en-NZ" sz="1600" b="1">
            <a:latin typeface="Arial" panose="020B0604020202020204" pitchFamily="34" charset="0"/>
            <a:cs typeface="Arial" panose="020B0604020202020204" pitchFamily="34" charset="0"/>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49612637-7882-4321-B70C-E8BE341166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cdr:x>
      <cdr:y>0.01105</cdr:y>
    </cdr:from>
    <cdr:to>
      <cdr:x>0.96631</cdr:x>
      <cdr:y>0.0884</cdr:y>
    </cdr:to>
    <cdr:sp macro="" textlink="">
      <cdr:nvSpPr>
        <cdr:cNvPr id="2" name="TextBox 1">
          <a:extLst xmlns:a="http://schemas.openxmlformats.org/drawingml/2006/main">
            <a:ext uri="{FF2B5EF4-FFF2-40B4-BE49-F238E27FC236}">
              <a16:creationId xmlns:a16="http://schemas.microsoft.com/office/drawing/2014/main" id="{42FDFCB4-2D68-4C50-B923-892EB79E3E2C}"/>
            </a:ext>
          </a:extLst>
        </cdr:cNvPr>
        <cdr:cNvSpPr txBox="1"/>
      </cdr:nvSpPr>
      <cdr:spPr>
        <a:xfrm xmlns:a="http://schemas.openxmlformats.org/drawingml/2006/main">
          <a:off x="0" y="67238"/>
          <a:ext cx="8998324" cy="4706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600" b="1" i="0" baseline="0">
              <a:solidFill>
                <a:schemeClr val="tx1"/>
              </a:solidFill>
              <a:effectLst/>
              <a:latin typeface="Arial" panose="020B0604020202020204" pitchFamily="34" charset="0"/>
              <a:ea typeface="+mn-ea"/>
              <a:cs typeface="Arial" panose="020B0604020202020204" pitchFamily="34" charset="0"/>
            </a:rPr>
            <a:t>% difference in weekly income relative to those with only school-level qualifications</a:t>
          </a:r>
          <a:endParaRPr lang="en-NZ" sz="1600" b="1">
            <a:solidFill>
              <a:schemeClr val="tx1"/>
            </a:solidFill>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1213E70B-2A2E-4E5F-8AE4-60C8507548A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Number of people</a:t>
          </a:r>
          <a:r>
            <a:rPr lang="en-NZ" sz="1800" b="1" baseline="0">
              <a:latin typeface="Arial" panose="020B0604020202020204" pitchFamily="34" charset="0"/>
              <a:cs typeface="Arial" panose="020B0604020202020204" pitchFamily="34" charset="0"/>
            </a:rPr>
            <a:t> aged 25 to 64 (thousands)</a:t>
          </a:r>
          <a:endParaRPr lang="en-NZ" sz="1800" b="1">
            <a:latin typeface="Arial" panose="020B0604020202020204" pitchFamily="34" charset="0"/>
            <a:cs typeface="Arial" panose="020B0604020202020204" pitchFamily="34" charset="0"/>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82545" cy="6044045"/>
    <xdr:graphicFrame macro="">
      <xdr:nvGraphicFramePr>
        <xdr:cNvPr id="2" name="Chart 1">
          <a:extLst>
            <a:ext uri="{FF2B5EF4-FFF2-40B4-BE49-F238E27FC236}">
              <a16:creationId xmlns:a16="http://schemas.microsoft.com/office/drawing/2014/main" id="{CCFB52FE-182E-41B3-80A6-35F8122E52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0.33249</cdr:x>
      <cdr:y>0.91977</cdr:y>
    </cdr:from>
    <cdr:to>
      <cdr:x>1</cdr:x>
      <cdr:y>1</cdr:y>
    </cdr:to>
    <cdr:sp macro="" textlink="">
      <cdr:nvSpPr>
        <cdr:cNvPr id="3" name="TextBox 2">
          <a:extLst xmlns:a="http://schemas.openxmlformats.org/drawingml/2006/main">
            <a:ext uri="{FF2B5EF4-FFF2-40B4-BE49-F238E27FC236}">
              <a16:creationId xmlns:a16="http://schemas.microsoft.com/office/drawing/2014/main" id="{7BFD2064-3ED8-4D27-9649-4BF0D195E5B1}"/>
            </a:ext>
          </a:extLst>
        </cdr:cNvPr>
        <cdr:cNvSpPr txBox="1"/>
      </cdr:nvSpPr>
      <cdr:spPr>
        <a:xfrm xmlns:a="http://schemas.openxmlformats.org/drawingml/2006/main">
          <a:off x="3085530" y="5556855"/>
          <a:ext cx="6194541" cy="484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NZ" sz="1800" b="1" i="0" baseline="0">
              <a:effectLst/>
              <a:latin typeface="Arial" panose="020B0604020202020204" pitchFamily="34" charset="0"/>
              <a:ea typeface="+mn-ea"/>
              <a:cs typeface="Arial" panose="020B0604020202020204" pitchFamily="34" charset="0"/>
            </a:rPr>
            <a:t>Parental income percentile</a:t>
          </a:r>
          <a:endParaRPr lang="en-NZ" sz="1800">
            <a:effectLst/>
            <a:latin typeface="Arial" panose="020B0604020202020204" pitchFamily="34" charset="0"/>
            <a:cs typeface="Arial" panose="020B0604020202020204" pitchFamily="34" charset="0"/>
          </a:endParaRPr>
        </a:p>
        <a:p xmlns:a="http://schemas.openxmlformats.org/drawingml/2006/main">
          <a:endParaRPr lang="en-NZ" sz="1100"/>
        </a:p>
      </cdr:txBody>
    </cdr:sp>
  </cdr:relSizeAnchor>
  <cdr:relSizeAnchor xmlns:cdr="http://schemas.openxmlformats.org/drawingml/2006/chartDrawing">
    <cdr:from>
      <cdr:x>0</cdr:x>
      <cdr:y>0.02935</cdr:y>
    </cdr:from>
    <cdr:to>
      <cdr:x>0.85595</cdr:x>
      <cdr:y>0.10893</cdr:y>
    </cdr:to>
    <cdr:sp macro="" textlink="">
      <cdr:nvSpPr>
        <cdr:cNvPr id="4" name="TextBox 3">
          <a:extLst xmlns:a="http://schemas.openxmlformats.org/drawingml/2006/main">
            <a:ext uri="{FF2B5EF4-FFF2-40B4-BE49-F238E27FC236}">
              <a16:creationId xmlns:a16="http://schemas.microsoft.com/office/drawing/2014/main" id="{56CB6E5D-E023-4EB7-ABDA-2EB1EA0ACCEC}"/>
            </a:ext>
          </a:extLst>
        </cdr:cNvPr>
        <cdr:cNvSpPr txBox="1"/>
      </cdr:nvSpPr>
      <cdr:spPr>
        <a:xfrm xmlns:a="http://schemas.openxmlformats.org/drawingml/2006/main">
          <a:off x="0" y="177319"/>
          <a:ext cx="7943272" cy="480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 of children with bachelor's</a:t>
          </a:r>
          <a:r>
            <a:rPr lang="en-NZ" sz="1800" b="1" baseline="0">
              <a:latin typeface="Arial" panose="020B0604020202020204" pitchFamily="34" charset="0"/>
              <a:cs typeface="Arial" panose="020B0604020202020204" pitchFamily="34" charset="0"/>
            </a:rPr>
            <a:t> degree equivalent or higher by age 23</a:t>
          </a:r>
          <a:endParaRPr lang="en-NZ" sz="1800" b="1">
            <a:latin typeface="Arial" panose="020B0604020202020204" pitchFamily="34" charset="0"/>
            <a:cs typeface="Arial" panose="020B0604020202020204" pitchFamily="34" charset="0"/>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a:extLst>
            <a:ext uri="{FF2B5EF4-FFF2-40B4-BE49-F238E27FC236}">
              <a16:creationId xmlns:a16="http://schemas.microsoft.com/office/drawing/2014/main" id="{8B7C341D-B4EB-4533-8C28-4EDCEDB614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DEBC4859-2B6A-4799-B28D-28D596A053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9.xml><?xml version="1.0" encoding="utf-8"?>
<c:userShapes xmlns:c="http://schemas.openxmlformats.org/drawingml/2006/chart">
  <cdr:relSizeAnchor xmlns:cdr="http://schemas.openxmlformats.org/drawingml/2006/chartDrawing">
    <cdr:from>
      <cdr:x>0</cdr:x>
      <cdr:y>0.01507</cdr:y>
    </cdr:from>
    <cdr:to>
      <cdr:x>0.99421</cdr:x>
      <cdr:y>0.06996</cdr:y>
    </cdr:to>
    <cdr:sp macro="" textlink="">
      <cdr:nvSpPr>
        <cdr:cNvPr id="2" name="TextBox 1">
          <a:extLst xmlns:a="http://schemas.openxmlformats.org/drawingml/2006/main">
            <a:ext uri="{FF2B5EF4-FFF2-40B4-BE49-F238E27FC236}">
              <a16:creationId xmlns:a16="http://schemas.microsoft.com/office/drawing/2014/main" id="{3B3BEB19-0BCC-4CB1-83A9-F8EDE2041465}"/>
            </a:ext>
          </a:extLst>
        </cdr:cNvPr>
        <cdr:cNvSpPr txBox="1"/>
      </cdr:nvSpPr>
      <cdr:spPr>
        <a:xfrm xmlns:a="http://schemas.openxmlformats.org/drawingml/2006/main">
          <a:off x="0" y="91339"/>
          <a:ext cx="9247030" cy="332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0.73846</cdr:x>
      <cdr:y>0.02242</cdr:y>
    </cdr:from>
    <cdr:to>
      <cdr:x>0.99854</cdr:x>
      <cdr:y>0.08744</cdr:y>
    </cdr:to>
    <cdr:sp macro="" textlink="">
      <cdr:nvSpPr>
        <cdr:cNvPr id="3" name="TextBox 2">
          <a:extLst xmlns:a="http://schemas.openxmlformats.org/drawingml/2006/main">
            <a:ext uri="{FF2B5EF4-FFF2-40B4-BE49-F238E27FC236}">
              <a16:creationId xmlns:a16="http://schemas.microsoft.com/office/drawing/2014/main" id="{E95E0DC5-510C-4912-A40E-A9E26501835C}"/>
            </a:ext>
          </a:extLst>
        </cdr:cNvPr>
        <cdr:cNvSpPr txBox="1"/>
      </cdr:nvSpPr>
      <cdr:spPr>
        <a:xfrm xmlns:a="http://schemas.openxmlformats.org/drawingml/2006/main">
          <a:off x="6858000" y="135605"/>
          <a:ext cx="2415316" cy="3932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solidFill>
                <a:schemeClr val="tx1"/>
              </a:solidFill>
              <a:latin typeface="Arial" panose="020B0604020202020204" pitchFamily="34" charset="0"/>
              <a:cs typeface="Arial" panose="020B0604020202020204" pitchFamily="34" charset="0"/>
            </a:rPr>
            <a:t>Percentage change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dsc\dsc\DCS_Library\Data_Science_Campus\Project%20Documentation\7.%20Projects\VAT%202%20-%20Data\October_19_publication\Oct%20-%20Ships%20indicators%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dsc\dsc\DCS_Library\Data_Science_Campus\Project%20Documentation\7.%20Projects\VAT%202%20-%20Data\January_20_publication\V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template"/>
      <sheetName val="Assist"/>
      <sheetName val="Notes"/>
      <sheetName val="Inputs &gt;&gt;&gt;"/>
      <sheetName val="I_test"/>
      <sheetName val="I-Time_in_ports"/>
      <sheetName val="I-Port_traffic"/>
      <sheetName val="I_Ranges"/>
      <sheetName val="Calcs &gt;&gt;&gt;"/>
      <sheetName val="C-Time_in_ports"/>
      <sheetName val="C-Port_traffic"/>
      <sheetName val="Outputs &gt;&gt;&gt;"/>
      <sheetName val="O-Time_ports_weeks"/>
      <sheetName val="O-Port_traffic"/>
      <sheetName val="Total"/>
      <sheetName val="Grimsby &amp; Immingham"/>
      <sheetName val="London"/>
      <sheetName val="Southampton"/>
      <sheetName val="Liverpool"/>
      <sheetName val="Milford Haven"/>
      <sheetName val="Felixstowe"/>
      <sheetName val="Tees&amp;Hartlepool"/>
      <sheetName val="Forth"/>
      <sheetName val="Dover"/>
      <sheetName val="Belfast"/>
      <sheetName val="Holyhead"/>
      <sheetName val="Larne"/>
      <sheetName val="Warrenpoint"/>
      <sheetName val="Graphs for PST &gt;&gt;&gt;"/>
      <sheetName val="number ships in port"/>
      <sheetName val="time in ports"/>
      <sheetName val="dataset &gt;&gt;&gt;"/>
      <sheetName val="Shipping - time in port"/>
      <sheetName val="Shipping - port traff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Assist"/>
      <sheetName val="template"/>
      <sheetName val="Inputs &gt;&gt;&gt;"/>
      <sheetName val="I-General"/>
      <sheetName val="I_Ranges"/>
      <sheetName val="I-VAT_quarterly_d_i"/>
      <sheetName val="I-VAT-monthly_d_i"/>
      <sheetName val="I-VAT_reporting_d_i"/>
      <sheetName val="For Comparison &gt; &gt; &gt;"/>
      <sheetName val="I-QoY_CP_SA_GDP_Growth"/>
      <sheetName val="I-GDP_Revision_Triangles"/>
      <sheetName val="I-MoY CVM SA GVA Growth"/>
      <sheetName val="I-MoM CVM SA GVA Growth"/>
      <sheetName val="I-QoQ CP SA GDP Growth"/>
      <sheetName val="Calcs &gt;&gt;&gt;"/>
      <sheetName val="C-QoY_diffusion_charts"/>
      <sheetName val="C-QoY_component_charts"/>
      <sheetName val="C-QoQ_diffusion_charts"/>
      <sheetName val="C-Monthly_Births&amp;Rec_Types"/>
      <sheetName val="C-Number_of_firms_per_sector"/>
      <sheetName val="C-MoY_component_charts"/>
      <sheetName val="C-MoY_sector_charts"/>
      <sheetName val="C-MoM_sector_charts"/>
      <sheetName val="Outputs &gt;&gt;&gt;"/>
      <sheetName val="Heatmap data"/>
      <sheetName val="Heatmap"/>
      <sheetName val="Heatmap key"/>
      <sheetName val="charts for curisosty &gt; &gt; &gt;"/>
      <sheetName val="Graphs for PST &gt; &gt; &gt;"/>
      <sheetName val="HeatMap for publishing"/>
      <sheetName val="Lastest A F G diffusion index"/>
      <sheetName val="Lastest Total diffusion index"/>
      <sheetName val="Turnover diffusion over time"/>
      <sheetName val="Expenditure diffusion Index"/>
      <sheetName val="All industry monthly turn &amp; exp"/>
      <sheetName val="New VAT reference"/>
      <sheetName val="reporting behaviour"/>
      <sheetName val="QoQ turn &amp; exp"/>
      <sheetName val="QoQ service area"/>
      <sheetName val="QoY turn &amp; exp"/>
      <sheetName val="Latest QoQ tu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Custom 1">
      <a:dk1>
        <a:sysClr val="windowText" lastClr="000000"/>
      </a:dk1>
      <a:lt1>
        <a:srgbClr val="FFFFFF"/>
      </a:lt1>
      <a:dk2>
        <a:srgbClr val="00205B"/>
      </a:dk2>
      <a:lt2>
        <a:srgbClr val="EEECE1"/>
      </a:lt2>
      <a:accent1>
        <a:srgbClr val="0083AC"/>
      </a:accent1>
      <a:accent2>
        <a:srgbClr val="67A854"/>
      </a:accent2>
      <a:accent3>
        <a:srgbClr val="3E403A"/>
      </a:accent3>
      <a:accent4>
        <a:srgbClr val="A9A7A5"/>
      </a:accent4>
      <a:accent5>
        <a:srgbClr val="00B5E4"/>
      </a:accent5>
      <a:accent6>
        <a:srgbClr val="F1A42D"/>
      </a:accent6>
      <a:hlink>
        <a:srgbClr val="7F7F7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Tsy Core Palette">
    <a:dk1>
      <a:sysClr val="windowText" lastClr="000000"/>
    </a:dk1>
    <a:lt1>
      <a:srgbClr val="FFFFFF"/>
    </a:lt1>
    <a:dk2>
      <a:srgbClr val="00205B"/>
    </a:dk2>
    <a:lt2>
      <a:srgbClr val="EEECE1"/>
    </a:lt2>
    <a:accent1>
      <a:srgbClr val="0083AC"/>
    </a:accent1>
    <a:accent2>
      <a:srgbClr val="00BCE2"/>
    </a:accent2>
    <a:accent3>
      <a:srgbClr val="67A854"/>
    </a:accent3>
    <a:accent4>
      <a:srgbClr val="BCD651"/>
    </a:accent4>
    <a:accent5>
      <a:srgbClr val="F1A42D"/>
    </a:accent5>
    <a:accent6>
      <a:srgbClr val="EF966C"/>
    </a:accent6>
    <a:hlink>
      <a:srgbClr val="7F7F7F"/>
    </a:hlink>
    <a:folHlink>
      <a:srgbClr val="800080"/>
    </a:folHlink>
  </a:clrScheme>
  <a:fontScheme name="Treasury">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sy Core Palette">
    <a:dk1>
      <a:sysClr val="windowText" lastClr="000000"/>
    </a:dk1>
    <a:lt1>
      <a:srgbClr val="FFFFFF"/>
    </a:lt1>
    <a:dk2>
      <a:srgbClr val="00205B"/>
    </a:dk2>
    <a:lt2>
      <a:srgbClr val="EEECE1"/>
    </a:lt2>
    <a:accent1>
      <a:srgbClr val="0083AC"/>
    </a:accent1>
    <a:accent2>
      <a:srgbClr val="00BCE2"/>
    </a:accent2>
    <a:accent3>
      <a:srgbClr val="67A854"/>
    </a:accent3>
    <a:accent4>
      <a:srgbClr val="BCD651"/>
    </a:accent4>
    <a:accent5>
      <a:srgbClr val="F1A42D"/>
    </a:accent5>
    <a:accent6>
      <a:srgbClr val="EF966C"/>
    </a:accent6>
    <a:hlink>
      <a:srgbClr val="7F7F7F"/>
    </a:hlink>
    <a:folHlink>
      <a:srgbClr val="800080"/>
    </a:folHlink>
  </a:clrScheme>
  <a:fontScheme name="Treasury">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treasury.govt.nz/publications/tp/distribution-advantage-aotearoa-new-zealand-exploring-evidenc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stats.govt.nz/information-releases/disability-survey-201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tats.govt.nz/information-releases/child-poverty-statistics-year-ended-june-2021/"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hyperlink" Target="https://www.otago.ac.nz/wellington/otago032196.pdf"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treasury.govt.nz/publications/wp/income-mobility-new-zealand-descriptive-analysis-wp-14-15-html"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treasury.govt.nz/publications/wp/income-mobility-new-zealand-descriptive-analysis-wp-14-15-html"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treasury.govt.nz/publications/wp/income-mobility-new-zealand-descriptive-analysis-wp-14-15-html"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wgtn.ac.nz/cpf/publications/working-papers/2022-working-papers/WP04-Inter-Decile-Movements-of-Individuals.pdf"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vizhub.healthdata.org/gbd-results/"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vizhub.healthdata.org/gbd-results/"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vizhub.healthdata.org/gbd-result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stats.govt.nz/information-releases/disability-survey-2013"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gpseducation.oecd.org/IndicatorExplorer?plotter=h5&amp;query=0&amp;indicators=P001*P002*P003*P004*P005*P006*P007*P008*P009*P010*P012*P013*P014*P015*P016*Q001*Q002*Q003*Q004*Q005*Q006*Q007*Q008*Q009*Q010*Q011*Q012*Q013*Q014*Q015*Q016*Q017*Q018*Q019*Q020*Q021*Q022*Q023*Q024*Q025*Q026*Q027*Q054*Q055*Q056*Q057*Q058*Q059*Q060*Q061*Q062"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oecd-ilibrary.org/docserver/5f07c754-en.pdf?expires=1656373110&amp;id=id&amp;accname=guest&amp;checksum=55C8BDDB64C4BBB8EDEDE3015D56C558" TargetMode="Externa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41.xml.rels><?xml version="1.0" encoding="UTF-8" standalone="yes"?>
<Relationships xmlns="http://schemas.openxmlformats.org/package/2006/relationships"><Relationship Id="rId1" Type="http://schemas.openxmlformats.org/officeDocument/2006/relationships/hyperlink" Target="https://www.treasury.govt.nz/publications/ap/ap-18-04" TargetMode="External"/></Relationships>
</file>

<file path=xl/worksheets/_rels/sheet42.xml.rels><?xml version="1.0" encoding="UTF-8" standalone="yes"?>
<Relationships xmlns="http://schemas.openxmlformats.org/package/2006/relationships"><Relationship Id="rId2" Type="http://schemas.openxmlformats.org/officeDocument/2006/relationships/hyperlink" Target="https://statisticsnz.shinyapps.io/wellbeingindicators/_w_c36c1ab4/?page=indicators&amp;class=Social&amp;type=Safety&amp;indicator=Experience%20of%20discrimination" TargetMode="External"/><Relationship Id="rId1" Type="http://schemas.openxmlformats.org/officeDocument/2006/relationships/hyperlink" Target="https://stats.govt.nz/information-releases/wellbeing-statistics-2021/"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stats.govt.nz/information-releases/wellbeing-statistics-2021/"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stats.govt.nz/information-releases/wellbeing-statistics-2021/"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researcharchive.vuw.ac.nz/bitstream/handle/10063/8255/trust-publication-2019.pdf?sequence=1"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researcharchive.vuw.ac.nz/bitstream/handle/10063/8255/trust-publication-2019.pdf?sequence=1" TargetMode="External"/></Relationships>
</file>

<file path=xl/worksheets/_rels/sheet47.xml.rels><?xml version="1.0" encoding="UTF-8" standalone="yes"?>
<Relationships xmlns="http://schemas.openxmlformats.org/package/2006/relationships"><Relationship Id="rId3" Type="http://schemas.openxmlformats.org/officeDocument/2006/relationships/hyperlink" Target="https://www.stats.govt.nz/information-releases/household-income-and-housing-cost-statistics-year-ended-june-2019" TargetMode="External"/><Relationship Id="rId2" Type="http://schemas.openxmlformats.org/officeDocument/2006/relationships/hyperlink" Target="https://www.stats.govt.nz/information-releases/household-income-and-housing-cost-statistics-year-ended-june-2021" TargetMode="External"/><Relationship Id="rId1" Type="http://schemas.openxmlformats.org/officeDocument/2006/relationships/hyperlink" Target="https://www.msd.govt.nz/about-msd-and-our-work/publications-resources/monitoring/household-incomes/household-incomes-1982-to-2018.html"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id.world/data/"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stats.oecd.org/Index.aspx?DatasetCode=DEC_I"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educationcounts.govt.nz/statistics/achievement-and-attainment"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stats.govt.nz/information-releases/household-net-worth-statistics-year-ended-june-2021" TargetMode="External"/></Relationships>
</file>

<file path=xl/worksheets/_rels/sheet59.xml.rels><?xml version="1.0" encoding="UTF-8" standalone="yes"?>
<Relationships xmlns="http://schemas.openxmlformats.org/package/2006/relationships"><Relationship Id="rId1" Type="http://schemas.openxmlformats.org/officeDocument/2006/relationships/hyperlink" Target="https://www.treasury.govt.nz/publications/an/an-21-01-html"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ird.govt.nz/about-us/tax-statistics/revenue-refunds/income-distribution" TargetMode="External"/></Relationships>
</file>

<file path=xl/worksheets/_rels/sheet70.xml.rels><?xml version="1.0" encoding="UTF-8" standalone="yes"?>
<Relationships xmlns="http://schemas.openxmlformats.org/package/2006/relationships"><Relationship Id="rId1" Type="http://schemas.openxmlformats.org/officeDocument/2006/relationships/hyperlink" Target="https://www.oecd-ilibrary.org/docserver/b35a14e5-en.pdf?expires=1659576416&amp;id=id&amp;accname=guest&amp;checksum=FDE86AF6D3BDC31BA4F55FF865063B62" TargetMode="External"/></Relationships>
</file>

<file path=xl/worksheets/_rels/sheet72.xml.rels><?xml version="1.0" encoding="UTF-8" standalone="yes"?>
<Relationships xmlns="http://schemas.openxmlformats.org/package/2006/relationships"><Relationship Id="rId1" Type="http://schemas.openxmlformats.org/officeDocument/2006/relationships/hyperlink" Target="https://www.worldvaluessurvey.org/WVSOnline.jsp" TargetMode="External"/></Relationships>
</file>

<file path=xl/worksheets/_rels/sheet73.xml.rels><?xml version="1.0" encoding="UTF-8" standalone="yes"?>
<Relationships xmlns="http://schemas.openxmlformats.org/package/2006/relationships"><Relationship Id="rId1" Type="http://schemas.openxmlformats.org/officeDocument/2006/relationships/hyperlink" Target="https://www.worldvaluessurvey.org/WVSOnline.jsp" TargetMode="External"/></Relationships>
</file>

<file path=xl/worksheets/_rels/sheet74.xml.rels><?xml version="1.0" encoding="UTF-8" standalone="yes"?>
<Relationships xmlns="http://schemas.openxmlformats.org/package/2006/relationships"><Relationship Id="rId1" Type="http://schemas.openxmlformats.org/officeDocument/2006/relationships/hyperlink" Target="https://statisticsnz.shinyapps.io/wellbeingindicators/_w_00081204/?page=indicators&amp;class=Social&amp;type=Social%20capital&amp;indicator=Generalised%20trust"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infoshare.stats.govt.nz/infoshare/ViewTable.aspx?pxID=075034a3-1300-4ba7-8cf8-30745c694e9a" TargetMode="External"/><Relationship Id="rId1" Type="http://schemas.openxmlformats.org/officeDocument/2006/relationships/hyperlink" Target="https://www.researchgate.net/publication/321938044_Shrinking_portions_to_low_and_middle-income_earners_Inequality_in_Wages_Self-Employment_1998-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315C1-38D6-46AC-ADB0-564146EEE29D}">
  <dimension ref="A1:A15"/>
  <sheetViews>
    <sheetView tabSelected="1" zoomScale="85" zoomScaleNormal="85" workbookViewId="0"/>
  </sheetViews>
  <sheetFormatPr defaultRowHeight="15"/>
  <cols>
    <col min="1" max="1" width="154.28515625" customWidth="1"/>
  </cols>
  <sheetData>
    <row r="1" spans="1:1" ht="42.75" customHeight="1">
      <c r="A1" s="22" t="s">
        <v>803</v>
      </c>
    </row>
    <row r="2" spans="1:1" ht="15" customHeight="1">
      <c r="A2" s="21" t="s">
        <v>793</v>
      </c>
    </row>
    <row r="3" spans="1:1">
      <c r="A3" s="13"/>
    </row>
    <row r="4" spans="1:1" ht="15" customHeight="1">
      <c r="A4" s="13" t="s">
        <v>4</v>
      </c>
    </row>
    <row r="5" spans="1:1" ht="15" customHeight="1">
      <c r="A5" s="158" t="s">
        <v>802</v>
      </c>
    </row>
    <row r="6" spans="1:1">
      <c r="A6" s="14"/>
    </row>
    <row r="7" spans="1:1">
      <c r="A7" s="13"/>
    </row>
    <row r="8" spans="1:1" ht="30.6" customHeight="1">
      <c r="A8" s="13" t="s">
        <v>804</v>
      </c>
    </row>
    <row r="9" spans="1:1">
      <c r="A9" s="15"/>
    </row>
    <row r="10" spans="1:1">
      <c r="A10" s="15"/>
    </row>
    <row r="11" spans="1:1" ht="17.100000000000001" customHeight="1">
      <c r="A11" s="16" t="s">
        <v>5</v>
      </c>
    </row>
    <row r="12" spans="1:1">
      <c r="A12" s="17"/>
    </row>
    <row r="13" spans="1:1">
      <c r="A13" s="17"/>
    </row>
    <row r="14" spans="1:1" ht="29.1" customHeight="1">
      <c r="A14" s="18" t="s">
        <v>6</v>
      </c>
    </row>
    <row r="15" spans="1:1" ht="43.5" customHeight="1">
      <c r="A15" s="17" t="s">
        <v>7</v>
      </c>
    </row>
  </sheetData>
  <hyperlinks>
    <hyperlink ref="A5" r:id="rId1" xr:uid="{69424F3D-ED91-45A9-80AB-5A7AB157DDE9}"/>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5911-457B-42BE-A6F4-0F1F5123EFB3}">
  <dimension ref="A1:O51"/>
  <sheetViews>
    <sheetView zoomScaleNormal="100" workbookViewId="0"/>
  </sheetViews>
  <sheetFormatPr defaultColWidth="9.140625" defaultRowHeight="15"/>
  <cols>
    <col min="1" max="1" width="17.28515625" style="58" customWidth="1"/>
    <col min="2" max="16384" width="9.140625" style="58"/>
  </cols>
  <sheetData>
    <row r="1" spans="1:15">
      <c r="A1" s="7" t="s">
        <v>8</v>
      </c>
    </row>
    <row r="2" spans="1:15" ht="15" customHeight="1">
      <c r="A2" s="19" t="s">
        <v>647</v>
      </c>
      <c r="B2" s="36" t="s">
        <v>269</v>
      </c>
      <c r="C2" s="19"/>
      <c r="D2" s="19"/>
      <c r="E2" s="19"/>
      <c r="F2" s="19"/>
      <c r="G2" s="19"/>
      <c r="H2" s="19"/>
      <c r="I2" s="19"/>
      <c r="J2" s="19"/>
      <c r="K2" s="19"/>
      <c r="L2" s="19"/>
      <c r="M2" s="19"/>
      <c r="N2" s="19"/>
    </row>
    <row r="3" spans="1:15">
      <c r="A3" s="19" t="s">
        <v>0</v>
      </c>
      <c r="B3" s="121" t="s">
        <v>256</v>
      </c>
      <c r="C3" s="19"/>
      <c r="D3" s="19"/>
      <c r="E3" s="19"/>
      <c r="F3" s="19"/>
      <c r="G3" s="19"/>
      <c r="H3" s="19"/>
      <c r="I3" s="19"/>
      <c r="J3" s="19"/>
      <c r="K3" s="19"/>
      <c r="L3" s="19"/>
      <c r="M3" s="19"/>
      <c r="N3" s="19"/>
    </row>
    <row r="5" spans="1:15" ht="15" customHeight="1">
      <c r="B5" s="35" t="s">
        <v>267</v>
      </c>
      <c r="D5" s="35"/>
      <c r="E5" s="49"/>
      <c r="F5" s="35"/>
      <c r="H5" s="49"/>
      <c r="I5" s="50"/>
      <c r="J5" s="50"/>
      <c r="K5" s="38"/>
      <c r="L5" s="38"/>
      <c r="M5" s="38"/>
      <c r="N5" s="38"/>
      <c r="O5" s="38"/>
    </row>
    <row r="6" spans="1:15">
      <c r="C6" s="28" t="s">
        <v>270</v>
      </c>
      <c r="D6" s="35" t="s">
        <v>113</v>
      </c>
      <c r="E6" s="28" t="s">
        <v>107</v>
      </c>
      <c r="F6" s="28"/>
      <c r="G6" s="35"/>
      <c r="H6" s="35"/>
      <c r="I6" s="40"/>
      <c r="J6" s="40"/>
      <c r="K6" s="40"/>
      <c r="L6" s="40"/>
      <c r="M6" s="40"/>
      <c r="N6" s="40"/>
      <c r="O6" s="40"/>
    </row>
    <row r="7" spans="1:15">
      <c r="A7" s="58" t="s">
        <v>266</v>
      </c>
      <c r="B7" s="58" t="s">
        <v>266</v>
      </c>
      <c r="C7" s="61">
        <v>58</v>
      </c>
      <c r="D7" s="61">
        <v>64</v>
      </c>
      <c r="E7" s="61">
        <v>18</v>
      </c>
      <c r="F7" s="40"/>
      <c r="G7" s="40"/>
      <c r="J7" s="40"/>
      <c r="K7" s="40"/>
      <c r="L7" s="40"/>
      <c r="M7" s="40"/>
      <c r="N7" s="40"/>
      <c r="O7" s="40"/>
    </row>
    <row r="8" spans="1:15">
      <c r="A8" s="58" t="s">
        <v>268</v>
      </c>
      <c r="B8" s="58" t="s">
        <v>268</v>
      </c>
      <c r="C8" s="40">
        <v>71</v>
      </c>
      <c r="D8" s="40">
        <v>85</v>
      </c>
      <c r="E8" s="40">
        <v>35</v>
      </c>
      <c r="F8" s="40"/>
      <c r="G8" s="40"/>
      <c r="H8" s="6"/>
      <c r="I8" s="6"/>
      <c r="J8" s="40"/>
      <c r="K8" s="40"/>
      <c r="L8" s="40"/>
      <c r="M8" s="40"/>
      <c r="N8" s="40"/>
      <c r="O8" s="40"/>
    </row>
    <row r="9" spans="1:15">
      <c r="B9" s="40"/>
      <c r="D9" s="40"/>
      <c r="E9" s="40"/>
      <c r="F9" s="40"/>
      <c r="G9" s="40"/>
      <c r="H9" s="40"/>
      <c r="I9" s="40"/>
      <c r="J9" s="40"/>
      <c r="K9" s="40"/>
      <c r="L9" s="40"/>
      <c r="M9" s="40"/>
      <c r="N9" s="40"/>
      <c r="O9" s="40"/>
    </row>
    <row r="10" spans="1:15">
      <c r="B10" s="40"/>
      <c r="C10" s="40"/>
      <c r="D10" s="40"/>
      <c r="E10" s="40"/>
      <c r="F10" s="40"/>
      <c r="G10" s="40"/>
      <c r="H10" s="6"/>
      <c r="I10" s="6"/>
      <c r="J10" s="40"/>
      <c r="K10" s="40"/>
      <c r="L10" s="40"/>
      <c r="M10" s="40"/>
      <c r="N10" s="40"/>
      <c r="O10" s="40"/>
    </row>
    <row r="11" spans="1:15">
      <c r="B11" s="40"/>
      <c r="C11" s="40"/>
      <c r="D11" s="40"/>
      <c r="E11" s="40"/>
      <c r="F11" s="40"/>
      <c r="G11" s="40"/>
      <c r="H11" s="6"/>
      <c r="I11" s="6"/>
      <c r="J11" s="40"/>
      <c r="K11" s="40"/>
      <c r="L11" s="40"/>
      <c r="M11" s="40"/>
      <c r="N11" s="40"/>
      <c r="O11" s="40"/>
    </row>
    <row r="12" spans="1:15">
      <c r="B12" s="40"/>
      <c r="C12" s="40"/>
      <c r="D12" s="40"/>
      <c r="E12" s="40"/>
      <c r="F12" s="40"/>
      <c r="G12" s="40"/>
      <c r="H12" s="6"/>
      <c r="I12" s="6"/>
      <c r="J12" s="40"/>
      <c r="K12" s="40"/>
      <c r="L12" s="6"/>
      <c r="M12" s="6"/>
      <c r="N12" s="6"/>
    </row>
    <row r="13" spans="1:15">
      <c r="B13" s="40"/>
      <c r="C13" s="40"/>
      <c r="D13" s="40"/>
      <c r="E13" s="40"/>
      <c r="F13" s="40"/>
      <c r="G13" s="40"/>
      <c r="J13" s="40"/>
      <c r="K13" s="40"/>
      <c r="L13" s="6"/>
      <c r="M13" s="6"/>
      <c r="N13" s="6"/>
    </row>
    <row r="14" spans="1:15">
      <c r="B14" s="40"/>
      <c r="C14" s="40"/>
      <c r="D14" s="40"/>
      <c r="E14" s="40"/>
      <c r="F14" s="40"/>
      <c r="G14" s="40"/>
      <c r="H14" s="6"/>
      <c r="I14" s="6"/>
      <c r="J14" s="40"/>
      <c r="K14" s="40"/>
      <c r="L14" s="6"/>
      <c r="M14" s="6"/>
      <c r="N14" s="6"/>
    </row>
    <row r="15" spans="1:15">
      <c r="B15" s="40"/>
      <c r="C15" s="40"/>
      <c r="D15" s="40"/>
      <c r="E15" s="40"/>
      <c r="F15" s="40"/>
      <c r="G15" s="40"/>
      <c r="J15" s="40"/>
      <c r="K15" s="40"/>
      <c r="L15" s="39"/>
      <c r="M15" s="39"/>
      <c r="N15" s="39"/>
      <c r="O15" s="39"/>
    </row>
    <row r="16" spans="1:15">
      <c r="B16" s="40"/>
      <c r="C16" s="40"/>
      <c r="D16" s="40"/>
      <c r="E16" s="40"/>
      <c r="F16" s="40"/>
      <c r="G16" s="40"/>
      <c r="H16" s="39"/>
      <c r="I16" s="39"/>
      <c r="J16" s="40"/>
      <c r="K16" s="40"/>
      <c r="L16" s="40"/>
      <c r="M16" s="40"/>
      <c r="N16" s="40"/>
      <c r="O16" s="40"/>
    </row>
    <row r="17" spans="2:15">
      <c r="B17" s="40"/>
      <c r="C17" s="40"/>
      <c r="D17" s="40"/>
      <c r="E17" s="40"/>
      <c r="F17" s="40"/>
      <c r="G17" s="40"/>
      <c r="H17" s="40"/>
      <c r="I17" s="40"/>
      <c r="J17" s="40"/>
      <c r="K17" s="40"/>
      <c r="L17" s="40"/>
      <c r="M17" s="40"/>
      <c r="N17" s="40"/>
      <c r="O17" s="40"/>
    </row>
    <row r="18" spans="2:15">
      <c r="B18" s="40"/>
      <c r="C18" s="40"/>
      <c r="D18" s="40"/>
      <c r="E18" s="40"/>
      <c r="F18" s="40"/>
      <c r="G18" s="40"/>
      <c r="J18" s="40"/>
      <c r="K18" s="40"/>
      <c r="L18" s="40"/>
      <c r="M18" s="40"/>
      <c r="N18" s="40"/>
      <c r="O18" s="40"/>
    </row>
    <row r="19" spans="2:15">
      <c r="B19" s="40"/>
      <c r="C19" s="40"/>
      <c r="D19" s="40"/>
      <c r="E19" s="40"/>
      <c r="F19" s="40"/>
      <c r="G19" s="40"/>
      <c r="H19" s="40"/>
      <c r="I19" s="40"/>
      <c r="J19" s="40"/>
      <c r="K19" s="40"/>
      <c r="L19" s="40"/>
      <c r="M19" s="40"/>
      <c r="N19" s="40"/>
      <c r="O19" s="40"/>
    </row>
    <row r="20" spans="2:15">
      <c r="B20" s="40"/>
      <c r="C20" s="40"/>
      <c r="D20" s="40"/>
      <c r="E20" s="40"/>
      <c r="F20" s="40"/>
      <c r="G20" s="40"/>
      <c r="H20" s="40"/>
      <c r="I20" s="40"/>
      <c r="J20" s="40"/>
      <c r="K20" s="40"/>
      <c r="L20" s="40"/>
      <c r="M20" s="40"/>
      <c r="N20" s="40"/>
      <c r="O20" s="40"/>
    </row>
    <row r="21" spans="2:15">
      <c r="B21" s="40"/>
      <c r="C21" s="40"/>
      <c r="D21" s="40"/>
      <c r="E21" s="40"/>
      <c r="F21" s="40"/>
      <c r="G21" s="40"/>
      <c r="H21" s="40"/>
      <c r="I21" s="40"/>
      <c r="J21" s="40"/>
      <c r="K21" s="40"/>
      <c r="L21" s="6"/>
      <c r="M21" s="6"/>
      <c r="N21" s="6"/>
    </row>
    <row r="22" spans="2:15">
      <c r="B22" s="40"/>
      <c r="C22" s="40"/>
      <c r="D22" s="40"/>
      <c r="E22" s="40"/>
      <c r="F22" s="40"/>
      <c r="G22" s="40"/>
      <c r="J22" s="40"/>
      <c r="K22" s="40"/>
      <c r="L22" s="6"/>
      <c r="M22" s="6"/>
      <c r="N22" s="6"/>
    </row>
    <row r="23" spans="2:15">
      <c r="B23" s="40"/>
      <c r="C23" s="40"/>
      <c r="D23" s="40"/>
      <c r="E23" s="40"/>
      <c r="F23" s="40"/>
      <c r="G23" s="40"/>
      <c r="H23" s="6"/>
      <c r="I23" s="6"/>
      <c r="J23" s="40"/>
      <c r="K23" s="40"/>
      <c r="L23" s="6"/>
      <c r="M23" s="6"/>
      <c r="N23" s="6"/>
    </row>
    <row r="24" spans="2:15">
      <c r="B24" s="40"/>
      <c r="C24" s="40"/>
      <c r="D24" s="40"/>
      <c r="E24" s="40"/>
      <c r="F24" s="40"/>
      <c r="G24" s="40"/>
      <c r="J24" s="40"/>
      <c r="K24" s="40"/>
      <c r="L24" s="6"/>
      <c r="M24" s="6"/>
      <c r="N24" s="6"/>
    </row>
    <row r="25" spans="2:15">
      <c r="B25" s="40"/>
      <c r="C25" s="40"/>
      <c r="D25" s="40"/>
      <c r="E25" s="40"/>
      <c r="F25" s="40"/>
      <c r="G25" s="40"/>
      <c r="H25" s="40"/>
      <c r="I25" s="40"/>
      <c r="J25" s="40"/>
      <c r="K25" s="40"/>
      <c r="L25" s="6"/>
      <c r="M25" s="6"/>
      <c r="N25" s="6"/>
    </row>
    <row r="26" spans="2:15">
      <c r="B26" s="40"/>
      <c r="C26" s="40"/>
      <c r="D26" s="40"/>
      <c r="E26" s="40"/>
      <c r="F26" s="40"/>
      <c r="G26" s="40"/>
      <c r="H26" s="40"/>
      <c r="I26" s="40"/>
      <c r="J26" s="40"/>
      <c r="K26" s="40"/>
      <c r="L26" s="6"/>
      <c r="M26" s="6"/>
      <c r="N26" s="6"/>
    </row>
    <row r="27" spans="2:15">
      <c r="B27" s="40"/>
      <c r="C27" s="40"/>
      <c r="D27" s="40"/>
      <c r="E27" s="40"/>
      <c r="F27" s="40"/>
      <c r="G27" s="40"/>
      <c r="H27" s="6"/>
      <c r="I27" s="6"/>
      <c r="J27" s="40"/>
      <c r="K27" s="40"/>
    </row>
    <row r="28" spans="2:15">
      <c r="B28" s="40"/>
      <c r="C28" s="40"/>
      <c r="D28" s="40"/>
      <c r="E28" s="40"/>
      <c r="F28" s="40"/>
      <c r="G28" s="40"/>
      <c r="H28" s="6"/>
      <c r="I28" s="6"/>
      <c r="J28" s="40"/>
      <c r="K28" s="40"/>
    </row>
    <row r="29" spans="2:15">
      <c r="B29" s="40"/>
      <c r="C29" s="40"/>
      <c r="D29" s="40"/>
      <c r="E29" s="40"/>
      <c r="F29" s="40"/>
      <c r="G29" s="40"/>
      <c r="H29" s="40"/>
      <c r="I29" s="40"/>
      <c r="J29" s="40"/>
      <c r="K29" s="40"/>
    </row>
    <row r="30" spans="2:15">
      <c r="B30" s="40"/>
      <c r="C30" s="40"/>
      <c r="D30" s="40"/>
      <c r="E30" s="40"/>
      <c r="F30" s="40"/>
      <c r="G30" s="40"/>
      <c r="H30" s="6"/>
      <c r="I30" s="6"/>
      <c r="J30" s="40"/>
      <c r="K30" s="40"/>
    </row>
    <row r="31" spans="2:15">
      <c r="B31" s="40"/>
      <c r="C31" s="40"/>
      <c r="D31" s="40"/>
      <c r="E31" s="40"/>
      <c r="F31" s="40"/>
      <c r="G31" s="40"/>
      <c r="H31" s="40"/>
      <c r="I31" s="40"/>
      <c r="J31" s="40"/>
      <c r="K31" s="40"/>
    </row>
    <row r="32" spans="2:15">
      <c r="B32" s="40"/>
      <c r="C32" s="40"/>
      <c r="D32" s="40"/>
      <c r="E32" s="40"/>
      <c r="F32" s="40"/>
      <c r="G32" s="40"/>
      <c r="H32" s="40"/>
      <c r="I32" s="40"/>
      <c r="J32" s="40"/>
      <c r="K32" s="40"/>
    </row>
    <row r="33" spans="2:11">
      <c r="B33" s="40"/>
      <c r="C33" s="40"/>
      <c r="D33" s="40"/>
      <c r="E33" s="40"/>
      <c r="F33" s="40"/>
      <c r="G33" s="40"/>
      <c r="J33" s="40"/>
      <c r="K33" s="40"/>
    </row>
    <row r="34" spans="2:11">
      <c r="B34" s="40"/>
      <c r="C34" s="40"/>
      <c r="D34" s="40"/>
      <c r="E34" s="40"/>
      <c r="F34" s="40"/>
      <c r="G34" s="40"/>
    </row>
    <row r="35" spans="2:11">
      <c r="B35" s="40"/>
      <c r="C35" s="40"/>
      <c r="D35" s="40"/>
      <c r="E35" s="40"/>
      <c r="F35" s="40"/>
      <c r="G35" s="40"/>
    </row>
    <row r="36" spans="2:11">
      <c r="B36" s="40"/>
      <c r="C36" s="40"/>
      <c r="D36" s="40"/>
      <c r="E36" s="40"/>
      <c r="F36" s="40"/>
      <c r="G36" s="40"/>
    </row>
    <row r="37" spans="2:11" ht="18.75" customHeight="1">
      <c r="B37" s="40"/>
      <c r="C37" s="40"/>
      <c r="D37" s="40"/>
      <c r="E37" s="40"/>
      <c r="F37" s="40"/>
      <c r="G37" s="40"/>
    </row>
    <row r="38" spans="2:11">
      <c r="B38" s="40"/>
      <c r="C38" s="40"/>
      <c r="D38" s="40"/>
      <c r="E38" s="40"/>
      <c r="F38" s="40"/>
      <c r="G38" s="40"/>
    </row>
    <row r="39" spans="2:11">
      <c r="B39" s="40"/>
      <c r="C39" s="40"/>
      <c r="D39" s="40"/>
      <c r="E39" s="40"/>
      <c r="F39" s="40"/>
      <c r="G39" s="40"/>
    </row>
    <row r="40" spans="2:11">
      <c r="B40" s="40"/>
      <c r="C40" s="40"/>
      <c r="D40" s="40"/>
      <c r="E40" s="40"/>
      <c r="F40" s="40"/>
      <c r="G40" s="40"/>
    </row>
    <row r="41" spans="2:11">
      <c r="B41" s="40"/>
      <c r="C41" s="40"/>
      <c r="D41" s="40"/>
      <c r="E41" s="40"/>
      <c r="F41" s="40"/>
      <c r="G41" s="40"/>
    </row>
    <row r="42" spans="2:11">
      <c r="B42" s="40"/>
      <c r="C42" s="40"/>
      <c r="D42" s="40"/>
      <c r="E42" s="40"/>
      <c r="F42" s="40"/>
      <c r="G42" s="40"/>
    </row>
    <row r="43" spans="2:11">
      <c r="B43" s="40"/>
      <c r="C43" s="40"/>
      <c r="D43" s="40"/>
      <c r="E43" s="40"/>
      <c r="F43" s="40"/>
      <c r="G43" s="40"/>
    </row>
    <row r="46" spans="2:11" ht="15" customHeight="1"/>
    <row r="47" spans="2:11" ht="15" customHeight="1"/>
    <row r="48" spans="2:11" ht="15" customHeight="1"/>
    <row r="49" ht="15" customHeight="1"/>
    <row r="50" ht="15" customHeight="1"/>
    <row r="51" ht="15" customHeight="1"/>
  </sheetData>
  <hyperlinks>
    <hyperlink ref="A1" location="'List of Figures'!A1" display="Back to List of Figures" xr:uid="{3B1AB113-F40A-4368-9F33-31893380501A}"/>
    <hyperlink ref="B3" r:id="rId1" display="https://www.stats.govt.nz/information-releases/disability-survey-2013" xr:uid="{211E5D46-B797-464B-9E85-5D5B3894D28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7AB77-F2E7-43DD-B723-D55DF753A48D}">
  <dimension ref="A1:J52"/>
  <sheetViews>
    <sheetView zoomScaleNormal="100" workbookViewId="0"/>
  </sheetViews>
  <sheetFormatPr defaultColWidth="9.140625" defaultRowHeight="15"/>
  <cols>
    <col min="1" max="1" width="17.28515625" style="53" customWidth="1"/>
    <col min="2" max="11" width="9.140625" style="53"/>
    <col min="12" max="12" width="18" style="53" bestFit="1" customWidth="1"/>
    <col min="13" max="13" width="17.85546875" style="53" bestFit="1" customWidth="1"/>
    <col min="14" max="16384" width="9.140625" style="53"/>
  </cols>
  <sheetData>
    <row r="1" spans="1:10">
      <c r="A1" s="7" t="s">
        <v>8</v>
      </c>
    </row>
    <row r="2" spans="1:10" ht="15" customHeight="1">
      <c r="A2" s="19" t="s">
        <v>648</v>
      </c>
      <c r="B2" s="36" t="s">
        <v>649</v>
      </c>
      <c r="C2" s="19"/>
      <c r="D2" s="19"/>
      <c r="E2" s="19"/>
      <c r="F2" s="19"/>
      <c r="G2" s="19"/>
      <c r="H2" s="19"/>
      <c r="I2" s="19"/>
      <c r="J2" s="19"/>
    </row>
    <row r="3" spans="1:10">
      <c r="A3" s="19" t="s">
        <v>0</v>
      </c>
      <c r="B3" s="121" t="s">
        <v>258</v>
      </c>
      <c r="C3" s="19"/>
      <c r="D3" s="19"/>
      <c r="E3" s="19"/>
      <c r="F3" s="19"/>
      <c r="G3" s="19"/>
      <c r="H3" s="19"/>
      <c r="I3" s="19"/>
      <c r="J3" s="19"/>
    </row>
    <row r="5" spans="1:10" s="150" customFormat="1">
      <c r="C5" s="53" t="s">
        <v>650</v>
      </c>
      <c r="D5" s="53" t="s">
        <v>259</v>
      </c>
    </row>
    <row r="6" spans="1:10" ht="15" customHeight="1">
      <c r="B6" s="40" t="s">
        <v>262</v>
      </c>
      <c r="C6" s="40">
        <v>21.1</v>
      </c>
      <c r="D6" s="55">
        <v>2.4</v>
      </c>
      <c r="F6" s="40"/>
      <c r="G6" s="40"/>
      <c r="H6" s="40"/>
      <c r="I6" s="40"/>
      <c r="J6" s="50"/>
    </row>
    <row r="7" spans="1:10">
      <c r="A7" s="40"/>
      <c r="B7" s="40" t="s">
        <v>260</v>
      </c>
      <c r="C7" s="40">
        <v>20.5</v>
      </c>
      <c r="D7" s="40">
        <v>3</v>
      </c>
      <c r="F7" s="40"/>
      <c r="G7" s="40"/>
      <c r="H7" s="40"/>
      <c r="I7" s="40"/>
      <c r="J7" s="40"/>
    </row>
    <row r="8" spans="1:10">
      <c r="A8" s="40"/>
      <c r="B8" s="40" t="s">
        <v>261</v>
      </c>
      <c r="C8" s="40">
        <v>9.6999999999999993</v>
      </c>
      <c r="D8" s="40">
        <v>1</v>
      </c>
      <c r="F8" s="40"/>
      <c r="G8" s="40"/>
      <c r="H8" s="40"/>
      <c r="I8" s="40"/>
      <c r="J8" s="40"/>
    </row>
    <row r="9" spans="1:10">
      <c r="A9" s="40"/>
      <c r="B9" s="40" t="s">
        <v>263</v>
      </c>
      <c r="C9" s="40">
        <v>6.4</v>
      </c>
      <c r="D9" s="40">
        <v>1</v>
      </c>
      <c r="F9" s="40"/>
      <c r="G9" s="40"/>
      <c r="H9" s="40"/>
      <c r="I9" s="40"/>
      <c r="J9" s="40"/>
    </row>
    <row r="10" spans="1:10">
      <c r="A10" s="40"/>
      <c r="B10" s="40"/>
      <c r="C10" s="40"/>
      <c r="D10" s="40"/>
      <c r="E10" s="40"/>
      <c r="F10" s="40"/>
      <c r="G10" s="40"/>
      <c r="H10" s="40"/>
      <c r="I10" s="40"/>
      <c r="J10" s="40"/>
    </row>
    <row r="11" spans="1:10">
      <c r="A11" s="40"/>
      <c r="B11" s="40"/>
      <c r="C11" s="40"/>
      <c r="D11" s="40"/>
      <c r="E11" s="40"/>
      <c r="F11" s="29"/>
      <c r="G11" s="29"/>
      <c r="H11" s="29"/>
      <c r="I11" s="29"/>
      <c r="J11" s="40"/>
    </row>
    <row r="12" spans="1:10">
      <c r="A12" s="40"/>
      <c r="B12" s="40"/>
      <c r="C12" s="40"/>
      <c r="D12" s="6"/>
      <c r="E12" s="40"/>
      <c r="F12" s="29"/>
      <c r="G12" s="29"/>
      <c r="H12" s="29"/>
      <c r="I12" s="29"/>
      <c r="J12" s="40"/>
    </row>
    <row r="13" spans="1:10">
      <c r="A13" s="40"/>
      <c r="B13" s="41"/>
      <c r="C13" s="41"/>
      <c r="D13" s="6"/>
      <c r="E13" s="41"/>
      <c r="F13" s="29"/>
      <c r="G13" s="29"/>
      <c r="H13" s="29"/>
      <c r="I13" s="29"/>
      <c r="J13" s="40"/>
    </row>
    <row r="14" spans="1:10">
      <c r="A14" s="40"/>
      <c r="B14" s="41"/>
      <c r="C14" s="41"/>
      <c r="D14" s="6"/>
      <c r="E14" s="41"/>
      <c r="F14" s="29"/>
      <c r="G14" s="29"/>
      <c r="H14" s="29"/>
      <c r="I14" s="29"/>
      <c r="J14" s="40"/>
    </row>
    <row r="15" spans="1:10">
      <c r="A15" s="40"/>
      <c r="B15" s="41"/>
      <c r="C15" s="41"/>
      <c r="D15" s="6"/>
      <c r="E15" s="41"/>
      <c r="F15" s="29"/>
      <c r="G15" s="29"/>
      <c r="H15" s="29"/>
      <c r="I15" s="29"/>
      <c r="J15" s="40"/>
    </row>
    <row r="16" spans="1:10">
      <c r="A16" s="40"/>
      <c r="B16" s="41"/>
      <c r="C16" s="41"/>
      <c r="D16" s="6"/>
      <c r="E16" s="41"/>
      <c r="F16" s="29"/>
      <c r="G16" s="29"/>
      <c r="H16" s="29"/>
      <c r="I16" s="29"/>
      <c r="J16" s="40"/>
    </row>
    <row r="17" spans="1:10">
      <c r="A17" s="28"/>
      <c r="B17" s="41"/>
      <c r="C17" s="41"/>
      <c r="D17" s="6"/>
      <c r="E17" s="41"/>
      <c r="F17" s="29"/>
      <c r="G17" s="29"/>
      <c r="H17" s="29"/>
      <c r="I17" s="29"/>
      <c r="J17" s="40"/>
    </row>
    <row r="18" spans="1:10">
      <c r="A18" s="28"/>
      <c r="B18" s="41"/>
      <c r="C18" s="41"/>
      <c r="D18" s="6"/>
      <c r="E18" s="41"/>
      <c r="F18" s="29"/>
      <c r="G18" s="29"/>
      <c r="H18" s="29"/>
      <c r="I18" s="29"/>
      <c r="J18" s="40"/>
    </row>
    <row r="19" spans="1:10">
      <c r="A19" s="35"/>
      <c r="B19" s="40"/>
      <c r="C19" s="40"/>
      <c r="D19" s="6"/>
      <c r="E19" s="41"/>
      <c r="F19" s="29"/>
      <c r="G19" s="29"/>
      <c r="H19" s="29"/>
      <c r="I19" s="29"/>
      <c r="J19" s="40"/>
    </row>
    <row r="20" spans="1:10">
      <c r="A20" s="28"/>
      <c r="B20" s="41"/>
      <c r="C20" s="41"/>
      <c r="D20" s="6"/>
      <c r="E20" s="41"/>
      <c r="F20" s="29"/>
      <c r="G20" s="29"/>
      <c r="H20" s="29"/>
      <c r="I20" s="29"/>
      <c r="J20" s="40"/>
    </row>
    <row r="21" spans="1:10">
      <c r="A21" s="35"/>
      <c r="B21" s="40"/>
      <c r="C21" s="40"/>
      <c r="D21" s="6"/>
      <c r="E21" s="40"/>
      <c r="F21" s="29"/>
      <c r="G21" s="29"/>
      <c r="H21" s="29"/>
      <c r="I21" s="29"/>
      <c r="J21" s="40"/>
    </row>
    <row r="22" spans="1:10">
      <c r="B22" s="40"/>
      <c r="C22" s="40"/>
      <c r="D22" s="40"/>
      <c r="E22" s="40"/>
      <c r="F22" s="40"/>
      <c r="G22" s="40"/>
      <c r="H22" s="40"/>
      <c r="I22" s="40"/>
      <c r="J22" s="40"/>
    </row>
    <row r="23" spans="1:10">
      <c r="B23" s="40"/>
      <c r="C23" s="40"/>
      <c r="D23" s="40"/>
      <c r="E23" s="40"/>
      <c r="F23" s="40"/>
      <c r="G23" s="40"/>
      <c r="J23" s="40"/>
    </row>
    <row r="24" spans="1:10">
      <c r="B24" s="40"/>
      <c r="C24" s="40"/>
      <c r="D24" s="40"/>
      <c r="E24" s="40"/>
      <c r="F24" s="40"/>
      <c r="G24" s="40"/>
      <c r="H24" s="6"/>
      <c r="I24" s="6"/>
      <c r="J24" s="40"/>
    </row>
    <row r="25" spans="1:10">
      <c r="B25" s="40"/>
      <c r="C25" s="40"/>
      <c r="D25" s="40"/>
      <c r="E25" s="40"/>
      <c r="F25" s="40"/>
      <c r="G25" s="40"/>
      <c r="J25" s="40"/>
    </row>
    <row r="26" spans="1:10">
      <c r="B26" s="40"/>
      <c r="C26" s="40"/>
      <c r="D26" s="40"/>
      <c r="E26" s="40"/>
      <c r="F26" s="40"/>
      <c r="G26" s="40"/>
      <c r="H26" s="40"/>
      <c r="I26" s="40"/>
      <c r="J26" s="40"/>
    </row>
    <row r="27" spans="1:10">
      <c r="B27" s="40"/>
      <c r="C27" s="40"/>
      <c r="D27" s="40"/>
      <c r="E27" s="40"/>
      <c r="F27" s="40"/>
      <c r="G27" s="40"/>
      <c r="H27" s="40"/>
      <c r="I27" s="40"/>
      <c r="J27" s="40"/>
    </row>
    <row r="28" spans="1:10">
      <c r="B28" s="40"/>
      <c r="C28" s="40"/>
      <c r="D28" s="40"/>
      <c r="E28" s="40"/>
      <c r="F28" s="40"/>
      <c r="G28" s="40"/>
      <c r="H28" s="6"/>
      <c r="I28" s="6"/>
      <c r="J28" s="40"/>
    </row>
    <row r="29" spans="1:10">
      <c r="B29" s="40"/>
      <c r="C29" s="40"/>
      <c r="D29" s="40"/>
      <c r="E29" s="40"/>
      <c r="F29" s="40"/>
      <c r="G29" s="40"/>
      <c r="H29" s="6"/>
      <c r="I29" s="6"/>
      <c r="J29" s="40"/>
    </row>
    <row r="30" spans="1:10">
      <c r="B30" s="40"/>
      <c r="C30" s="40"/>
      <c r="D30" s="40"/>
      <c r="E30" s="40"/>
      <c r="F30" s="40"/>
      <c r="G30" s="40"/>
      <c r="H30" s="40"/>
      <c r="I30" s="40"/>
      <c r="J30" s="40"/>
    </row>
    <row r="31" spans="1:10">
      <c r="B31" s="40"/>
      <c r="C31" s="40"/>
      <c r="D31" s="40"/>
      <c r="E31" s="40"/>
      <c r="F31" s="40"/>
      <c r="G31" s="40"/>
      <c r="H31" s="6"/>
      <c r="I31" s="6"/>
      <c r="J31" s="40"/>
    </row>
    <row r="32" spans="1:10">
      <c r="B32" s="40"/>
      <c r="C32" s="40"/>
      <c r="D32" s="40"/>
      <c r="E32" s="40"/>
      <c r="F32" s="40"/>
      <c r="G32" s="40"/>
      <c r="H32" s="40"/>
      <c r="I32" s="40"/>
      <c r="J32" s="40"/>
    </row>
    <row r="33" spans="2:10">
      <c r="B33" s="40"/>
      <c r="C33" s="40"/>
      <c r="D33" s="40"/>
      <c r="E33" s="40"/>
      <c r="F33" s="40"/>
      <c r="G33" s="40"/>
      <c r="H33" s="40"/>
      <c r="I33" s="40"/>
      <c r="J33" s="40"/>
    </row>
    <row r="34" spans="2:10">
      <c r="B34" s="40"/>
      <c r="C34" s="40"/>
      <c r="D34" s="40"/>
      <c r="E34" s="40"/>
      <c r="F34" s="40"/>
      <c r="G34" s="40"/>
      <c r="J34" s="40"/>
    </row>
    <row r="35" spans="2:10">
      <c r="B35" s="40"/>
      <c r="C35" s="40"/>
      <c r="D35" s="40"/>
      <c r="E35" s="40"/>
      <c r="F35" s="40"/>
      <c r="G35" s="40"/>
    </row>
    <row r="36" spans="2:10">
      <c r="B36" s="40"/>
      <c r="C36" s="40"/>
      <c r="D36" s="40"/>
      <c r="E36" s="40"/>
      <c r="F36" s="40"/>
      <c r="G36" s="40"/>
    </row>
    <row r="37" spans="2:10">
      <c r="B37" s="40"/>
      <c r="C37" s="40"/>
      <c r="D37" s="40"/>
      <c r="E37" s="40"/>
      <c r="F37" s="40"/>
      <c r="G37" s="40"/>
    </row>
    <row r="38" spans="2:10" ht="18.75" customHeight="1">
      <c r="B38" s="40"/>
      <c r="C38" s="40"/>
      <c r="D38" s="40"/>
      <c r="E38" s="40"/>
      <c r="F38" s="40"/>
      <c r="G38" s="40"/>
    </row>
    <row r="39" spans="2:10">
      <c r="B39" s="40"/>
      <c r="C39" s="40"/>
      <c r="D39" s="40"/>
      <c r="E39" s="40"/>
      <c r="F39" s="40"/>
      <c r="G39" s="40"/>
    </row>
    <row r="40" spans="2:10">
      <c r="B40" s="40"/>
      <c r="C40" s="40"/>
      <c r="D40" s="40"/>
      <c r="E40" s="40"/>
      <c r="F40" s="40"/>
      <c r="G40" s="40"/>
    </row>
    <row r="41" spans="2:10">
      <c r="B41" s="40"/>
      <c r="C41" s="40"/>
      <c r="D41" s="40"/>
      <c r="E41" s="40"/>
      <c r="F41" s="40"/>
      <c r="G41" s="40"/>
    </row>
    <row r="42" spans="2:10">
      <c r="B42" s="40"/>
      <c r="C42" s="40"/>
      <c r="D42" s="40"/>
      <c r="E42" s="40"/>
      <c r="F42" s="40"/>
      <c r="G42" s="40"/>
    </row>
    <row r="43" spans="2:10">
      <c r="B43" s="40"/>
      <c r="C43" s="40"/>
      <c r="D43" s="40"/>
      <c r="E43" s="40"/>
      <c r="F43" s="40"/>
      <c r="G43" s="40"/>
    </row>
    <row r="44" spans="2:10">
      <c r="B44" s="40"/>
      <c r="C44" s="40"/>
      <c r="D44" s="40"/>
      <c r="E44" s="40"/>
      <c r="F44" s="40"/>
      <c r="G44" s="40"/>
    </row>
    <row r="47" spans="2:10" ht="15" customHeight="1"/>
    <row r="48" spans="2:10" ht="15" customHeight="1"/>
    <row r="49" ht="15" customHeight="1"/>
    <row r="50" ht="15" customHeight="1"/>
    <row r="51" ht="15" customHeight="1"/>
    <row r="52" ht="15" customHeight="1"/>
  </sheetData>
  <sortState xmlns:xlrd2="http://schemas.microsoft.com/office/spreadsheetml/2017/richdata2" ref="B6:C9">
    <sortCondition descending="1" ref="C6:C9"/>
  </sortState>
  <hyperlinks>
    <hyperlink ref="A1" location="'List of Figures'!A1" display="Back to List of Figures" xr:uid="{A85C5DEF-DFB0-4EF5-A2FA-B7FDB53BE0CC}"/>
    <hyperlink ref="B3" r:id="rId1" display="https://www.stats.govt.nz/information-releases/child-poverty-statistics-year-ended-june-2021/" xr:uid="{9EDD2358-5F45-4AD5-942E-6B09596FAB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72BF-B93F-4AC8-986E-498B16197F37}">
  <dimension ref="A1:K87"/>
  <sheetViews>
    <sheetView zoomScaleNormal="100" workbookViewId="0"/>
  </sheetViews>
  <sheetFormatPr defaultColWidth="9.140625" defaultRowHeight="15"/>
  <cols>
    <col min="1" max="1" width="9.140625" style="142"/>
    <col min="2" max="2" width="12.5703125" style="142" bestFit="1" customWidth="1"/>
    <col min="3" max="16384" width="9.140625" style="142"/>
  </cols>
  <sheetData>
    <row r="1" spans="1:11">
      <c r="A1" s="119" t="s">
        <v>8</v>
      </c>
    </row>
    <row r="2" spans="1:11">
      <c r="A2" s="19" t="s">
        <v>789</v>
      </c>
      <c r="B2" s="36" t="s">
        <v>654</v>
      </c>
      <c r="C2" s="19"/>
      <c r="D2" s="19"/>
      <c r="E2" s="19"/>
      <c r="F2" s="19"/>
      <c r="G2" s="19"/>
      <c r="H2" s="19"/>
      <c r="I2" s="19"/>
      <c r="J2" s="19"/>
    </row>
    <row r="3" spans="1:11">
      <c r="A3" s="19" t="s">
        <v>0</v>
      </c>
      <c r="B3" s="19" t="s">
        <v>655</v>
      </c>
      <c r="C3" s="19"/>
      <c r="D3" s="19"/>
      <c r="E3" s="19"/>
      <c r="F3" s="19"/>
      <c r="G3" s="19"/>
      <c r="H3" s="19"/>
      <c r="I3" s="19"/>
      <c r="J3" s="19"/>
    </row>
    <row r="6" spans="1:11">
      <c r="A6" s="142" t="s">
        <v>77</v>
      </c>
      <c r="B6" s="142" t="s">
        <v>449</v>
      </c>
      <c r="C6" s="142" t="s">
        <v>450</v>
      </c>
      <c r="D6" s="142" t="s">
        <v>451</v>
      </c>
      <c r="E6" s="142" t="s">
        <v>452</v>
      </c>
      <c r="F6" s="142" t="s">
        <v>453</v>
      </c>
      <c r="G6" s="142" t="s">
        <v>454</v>
      </c>
      <c r="H6" s="142" t="s">
        <v>455</v>
      </c>
      <c r="I6" s="142" t="s">
        <v>456</v>
      </c>
      <c r="J6" s="142" t="s">
        <v>457</v>
      </c>
      <c r="K6" s="142" t="s">
        <v>458</v>
      </c>
    </row>
    <row r="7" spans="1:11">
      <c r="A7" s="142">
        <v>2021</v>
      </c>
      <c r="B7" s="106">
        <v>0</v>
      </c>
      <c r="C7" s="142">
        <v>2.73599866886798E-3</v>
      </c>
      <c r="D7" s="142">
        <v>4.5119984679331503E-3</v>
      </c>
      <c r="E7" s="142">
        <v>1.4739981988895999E-3</v>
      </c>
      <c r="F7" s="142">
        <v>4408.2900490185402</v>
      </c>
      <c r="G7" s="142">
        <v>1571.6332230959199</v>
      </c>
      <c r="H7" s="142">
        <v>1425.6042153891201</v>
      </c>
      <c r="I7" s="142" t="s">
        <v>129</v>
      </c>
      <c r="J7" s="126">
        <v>2000</v>
      </c>
      <c r="K7" s="142" t="s">
        <v>459</v>
      </c>
    </row>
    <row r="8" spans="1:11">
      <c r="A8" s="142">
        <v>2021</v>
      </c>
      <c r="B8" s="107">
        <v>2000</v>
      </c>
      <c r="C8" s="142">
        <v>2.7359986706869698E-3</v>
      </c>
      <c r="D8" s="142">
        <v>2913.3478655611402</v>
      </c>
      <c r="E8" s="142">
        <v>1.4739981997991E-3</v>
      </c>
      <c r="F8" s="142">
        <v>1110.8088630339601</v>
      </c>
      <c r="G8" s="142">
        <v>1778.5651493722401</v>
      </c>
      <c r="H8" s="142">
        <v>637.40689034820002</v>
      </c>
      <c r="I8" s="126">
        <v>2000</v>
      </c>
      <c r="J8" s="126">
        <v>4000</v>
      </c>
      <c r="K8" s="142" t="s">
        <v>460</v>
      </c>
    </row>
    <row r="9" spans="1:11">
      <c r="A9" s="142">
        <v>2021</v>
      </c>
      <c r="B9" s="107">
        <v>4000</v>
      </c>
      <c r="C9" s="142">
        <v>3630.7231877763802</v>
      </c>
      <c r="D9" s="142">
        <v>9655.7356198759499</v>
      </c>
      <c r="E9" s="142">
        <v>1.47399819798011E-3</v>
      </c>
      <c r="F9" s="142">
        <v>1124.5289323439899</v>
      </c>
      <c r="G9" s="142">
        <v>2014.78671490601</v>
      </c>
      <c r="H9" s="142">
        <v>268.635851516537</v>
      </c>
      <c r="I9" s="126">
        <v>4000</v>
      </c>
      <c r="J9" s="126">
        <v>6000</v>
      </c>
      <c r="K9" s="142" t="s">
        <v>461</v>
      </c>
    </row>
    <row r="10" spans="1:11">
      <c r="A10" s="142">
        <v>2021</v>
      </c>
      <c r="B10" s="107">
        <v>6000</v>
      </c>
      <c r="C10" s="142">
        <v>6392.4238652136701</v>
      </c>
      <c r="D10" s="142">
        <v>9655.7356198759608</v>
      </c>
      <c r="E10" s="142">
        <v>1.4739981988895999E-3</v>
      </c>
      <c r="F10" s="142">
        <v>1237.9096667977101</v>
      </c>
      <c r="G10" s="142">
        <v>1812.0767661607899</v>
      </c>
      <c r="H10" s="142">
        <v>268.63585151653598</v>
      </c>
      <c r="I10" s="126">
        <v>6000</v>
      </c>
      <c r="J10" s="126">
        <v>8000</v>
      </c>
      <c r="K10" s="142" t="s">
        <v>462</v>
      </c>
    </row>
    <row r="11" spans="1:11">
      <c r="A11" s="142">
        <v>2021</v>
      </c>
      <c r="B11" s="107">
        <v>8000</v>
      </c>
      <c r="C11" s="142">
        <v>6608.3309147658701</v>
      </c>
      <c r="D11" s="142">
        <v>14867.330285189</v>
      </c>
      <c r="E11" s="142">
        <v>1.4739981988895999E-3</v>
      </c>
      <c r="F11" s="142">
        <v>1381.71421584991</v>
      </c>
      <c r="G11" s="142">
        <v>3334.6898614091201</v>
      </c>
      <c r="H11" s="142">
        <v>268.635851516537</v>
      </c>
      <c r="I11" s="126">
        <v>8000</v>
      </c>
      <c r="J11" s="126">
        <v>10000</v>
      </c>
      <c r="K11" s="142" t="s">
        <v>463</v>
      </c>
    </row>
    <row r="12" spans="1:11">
      <c r="A12" s="142">
        <v>2021</v>
      </c>
      <c r="B12" s="107">
        <v>10000</v>
      </c>
      <c r="C12" s="142">
        <v>6896.9510786759301</v>
      </c>
      <c r="D12" s="142">
        <v>13845.525683599801</v>
      </c>
      <c r="E12" s="142">
        <v>1.4739981988895999E-3</v>
      </c>
      <c r="F12" s="142">
        <v>1651.58139624146</v>
      </c>
      <c r="G12" s="142">
        <v>3253.1084231613499</v>
      </c>
      <c r="H12" s="142">
        <v>268.635851516537</v>
      </c>
      <c r="I12" s="126">
        <v>10000</v>
      </c>
      <c r="J12" s="126">
        <v>12000</v>
      </c>
      <c r="K12" s="142" t="s">
        <v>464</v>
      </c>
    </row>
    <row r="13" spans="1:11">
      <c r="A13" s="142">
        <v>2021</v>
      </c>
      <c r="B13" s="107">
        <v>12000</v>
      </c>
      <c r="C13" s="142">
        <v>8717.3240241953099</v>
      </c>
      <c r="D13" s="142">
        <v>12464.052658324101</v>
      </c>
      <c r="E13" s="142">
        <v>6678.0948012215604</v>
      </c>
      <c r="F13" s="142">
        <v>1893.5537948859901</v>
      </c>
      <c r="G13" s="142">
        <v>3727.5593729767302</v>
      </c>
      <c r="H13" s="142">
        <v>268.635851516537</v>
      </c>
      <c r="I13" s="126">
        <v>12000</v>
      </c>
      <c r="J13" s="126">
        <v>14000</v>
      </c>
      <c r="K13" s="142" t="s">
        <v>465</v>
      </c>
    </row>
    <row r="14" spans="1:11">
      <c r="A14" s="142">
        <v>2021</v>
      </c>
      <c r="B14" s="107">
        <v>14000</v>
      </c>
      <c r="C14" s="142">
        <v>10936.704883412</v>
      </c>
      <c r="D14" s="142">
        <v>22530.679707568601</v>
      </c>
      <c r="E14" s="142">
        <v>4256.8021648394697</v>
      </c>
      <c r="F14" s="142">
        <v>5753.8945876484704</v>
      </c>
      <c r="G14" s="142">
        <v>3600.9438207827902</v>
      </c>
      <c r="H14" s="142">
        <v>268.635851516537</v>
      </c>
      <c r="I14" s="126">
        <v>14000</v>
      </c>
      <c r="J14" s="126">
        <v>16000</v>
      </c>
      <c r="K14" s="142" t="s">
        <v>466</v>
      </c>
    </row>
    <row r="15" spans="1:11">
      <c r="A15" s="142">
        <v>2021</v>
      </c>
      <c r="B15" s="107">
        <v>16000</v>
      </c>
      <c r="C15" s="142">
        <v>10712.7123685594</v>
      </c>
      <c r="D15" s="142">
        <v>27874.260162765298</v>
      </c>
      <c r="E15" s="142">
        <v>4182.9018084216405</v>
      </c>
      <c r="F15" s="142">
        <v>6826.64309309294</v>
      </c>
      <c r="G15" s="142">
        <v>6530.1400558470696</v>
      </c>
      <c r="H15" s="142">
        <v>1224.4318729914301</v>
      </c>
      <c r="I15" s="126">
        <v>16000</v>
      </c>
      <c r="J15" s="126">
        <v>18000</v>
      </c>
      <c r="K15" s="142" t="s">
        <v>467</v>
      </c>
    </row>
    <row r="16" spans="1:11">
      <c r="A16" s="142">
        <v>2021</v>
      </c>
      <c r="B16" s="107">
        <v>18000</v>
      </c>
      <c r="C16" s="142">
        <v>17933.988657056801</v>
      </c>
      <c r="D16" s="142">
        <v>38171.160593963199</v>
      </c>
      <c r="E16" s="142">
        <v>11379.693455127301</v>
      </c>
      <c r="F16" s="142">
        <v>9387.2336286592908</v>
      </c>
      <c r="G16" s="142">
        <v>10475.145579787601</v>
      </c>
      <c r="H16" s="142">
        <v>3300.5429908547699</v>
      </c>
      <c r="I16" s="126">
        <v>18000</v>
      </c>
      <c r="J16" s="126">
        <v>20000</v>
      </c>
      <c r="K16" s="142" t="s">
        <v>468</v>
      </c>
    </row>
    <row r="17" spans="1:11">
      <c r="A17" s="142">
        <v>2021</v>
      </c>
      <c r="B17" s="107">
        <v>20000</v>
      </c>
      <c r="C17" s="142">
        <v>18110.8871809302</v>
      </c>
      <c r="D17" s="142">
        <v>44208.011635940398</v>
      </c>
      <c r="E17" s="142">
        <v>7851.2225518015503</v>
      </c>
      <c r="F17" s="142">
        <v>8487.6200337442897</v>
      </c>
      <c r="G17" s="142">
        <v>14820.9286176199</v>
      </c>
      <c r="H17" s="142">
        <v>3074.67213387425</v>
      </c>
      <c r="I17" s="126">
        <v>20000</v>
      </c>
      <c r="J17" s="126">
        <v>22000</v>
      </c>
      <c r="K17" s="142" t="s">
        <v>469</v>
      </c>
    </row>
    <row r="18" spans="1:11">
      <c r="A18" s="142">
        <v>2021</v>
      </c>
      <c r="B18" s="107">
        <v>22000</v>
      </c>
      <c r="C18" s="142">
        <v>16562.057665171698</v>
      </c>
      <c r="D18" s="142">
        <v>45058.894243916598</v>
      </c>
      <c r="E18" s="142">
        <v>13027.0774235755</v>
      </c>
      <c r="F18" s="142">
        <v>9504.9051105218496</v>
      </c>
      <c r="G18" s="142">
        <v>14669.234289276699</v>
      </c>
      <c r="H18" s="142">
        <v>20113.684087348302</v>
      </c>
      <c r="I18" s="126">
        <v>22000</v>
      </c>
      <c r="J18" s="126">
        <v>24000</v>
      </c>
      <c r="K18" s="142" t="s">
        <v>470</v>
      </c>
    </row>
    <row r="19" spans="1:11">
      <c r="A19" s="142">
        <v>2021</v>
      </c>
      <c r="B19" s="107">
        <v>24000</v>
      </c>
      <c r="C19" s="142">
        <v>19346.0647375976</v>
      </c>
      <c r="D19" s="142">
        <v>56648.001479732702</v>
      </c>
      <c r="E19" s="142">
        <v>78875.737269962599</v>
      </c>
      <c r="F19" s="142">
        <v>5967.4763048240602</v>
      </c>
      <c r="G19" s="142">
        <v>20575.122621524399</v>
      </c>
      <c r="H19" s="142">
        <v>46288.930336684898</v>
      </c>
      <c r="I19" s="126">
        <v>24000</v>
      </c>
      <c r="J19" s="126">
        <v>26000</v>
      </c>
      <c r="K19" s="142" t="s">
        <v>471</v>
      </c>
    </row>
    <row r="20" spans="1:11">
      <c r="A20" s="142">
        <v>2021</v>
      </c>
      <c r="B20" s="107">
        <v>26000</v>
      </c>
      <c r="C20" s="142">
        <v>26642.220052152399</v>
      </c>
      <c r="D20" s="142">
        <v>59653.0421214261</v>
      </c>
      <c r="E20" s="142">
        <v>43780.716495207998</v>
      </c>
      <c r="F20" s="142">
        <v>6557.6843455524704</v>
      </c>
      <c r="G20" s="142">
        <v>16974.109315744601</v>
      </c>
      <c r="H20" s="142">
        <v>25055.819829362201</v>
      </c>
      <c r="I20" s="126">
        <v>26000</v>
      </c>
      <c r="J20" s="126">
        <v>28000</v>
      </c>
      <c r="K20" s="142" t="s">
        <v>472</v>
      </c>
    </row>
    <row r="21" spans="1:11">
      <c r="A21" s="142">
        <v>2021</v>
      </c>
      <c r="B21" s="107">
        <v>28000</v>
      </c>
      <c r="C21" s="142">
        <v>23812.958113855799</v>
      </c>
      <c r="D21" s="142">
        <v>74856.250569220501</v>
      </c>
      <c r="E21" s="142">
        <v>36349.528518826599</v>
      </c>
      <c r="F21" s="142">
        <v>4764.7769676893204</v>
      </c>
      <c r="G21" s="142">
        <v>23505.420940510699</v>
      </c>
      <c r="H21" s="142">
        <v>14113.9137339235</v>
      </c>
      <c r="I21" s="126">
        <v>28000</v>
      </c>
      <c r="J21" s="126">
        <v>30000</v>
      </c>
      <c r="K21" s="142" t="s">
        <v>473</v>
      </c>
    </row>
    <row r="22" spans="1:11">
      <c r="A22" s="142">
        <v>2021</v>
      </c>
      <c r="B22" s="107">
        <v>30000</v>
      </c>
      <c r="C22" s="142">
        <v>29094.006449723998</v>
      </c>
      <c r="D22" s="142">
        <v>85687.115853165204</v>
      </c>
      <c r="E22" s="142">
        <v>28661.079982005602</v>
      </c>
      <c r="F22" s="142">
        <v>4998.6290176762705</v>
      </c>
      <c r="G22" s="142">
        <v>11636.03723412</v>
      </c>
      <c r="H22" s="142">
        <v>7658.9484000114599</v>
      </c>
      <c r="I22" s="126">
        <v>30000</v>
      </c>
      <c r="J22" s="126">
        <v>32000</v>
      </c>
      <c r="K22" s="142" t="s">
        <v>474</v>
      </c>
    </row>
    <row r="23" spans="1:11">
      <c r="A23" s="142">
        <v>2021</v>
      </c>
      <c r="B23" s="107">
        <v>32000</v>
      </c>
      <c r="C23" s="142">
        <v>22928.103417499799</v>
      </c>
      <c r="D23" s="142">
        <v>93014.810093572407</v>
      </c>
      <c r="E23" s="142">
        <v>22327.817005130299</v>
      </c>
      <c r="F23" s="142">
        <v>4642.6974110240299</v>
      </c>
      <c r="G23" s="142">
        <v>15126.978642120799</v>
      </c>
      <c r="H23" s="142">
        <v>4796.8345206058302</v>
      </c>
      <c r="I23" s="126">
        <v>32000</v>
      </c>
      <c r="J23" s="126">
        <v>34000</v>
      </c>
      <c r="K23" s="142" t="s">
        <v>475</v>
      </c>
    </row>
    <row r="24" spans="1:11">
      <c r="A24" s="142">
        <v>2021</v>
      </c>
      <c r="B24" s="107">
        <v>34000</v>
      </c>
      <c r="C24" s="142">
        <v>26538.2926142469</v>
      </c>
      <c r="D24" s="142">
        <v>88663.131630322401</v>
      </c>
      <c r="E24" s="142">
        <v>25130.837174738401</v>
      </c>
      <c r="F24" s="142">
        <v>4727.5748979459504</v>
      </c>
      <c r="G24" s="142">
        <v>13705.4803359</v>
      </c>
      <c r="H24" s="142">
        <v>4384.9090169949104</v>
      </c>
      <c r="I24" s="126">
        <v>34000</v>
      </c>
      <c r="J24" s="126">
        <v>36000</v>
      </c>
      <c r="K24" s="142" t="s">
        <v>476</v>
      </c>
    </row>
    <row r="25" spans="1:11">
      <c r="A25" s="142">
        <v>2021</v>
      </c>
      <c r="B25" s="107">
        <v>36000</v>
      </c>
      <c r="C25" s="142">
        <v>31627.285647200701</v>
      </c>
      <c r="D25" s="142">
        <v>79820.865369177802</v>
      </c>
      <c r="E25" s="142">
        <v>23329.582699095801</v>
      </c>
      <c r="F25" s="142">
        <v>5397.0703610656801</v>
      </c>
      <c r="G25" s="142">
        <v>10949.9555187367</v>
      </c>
      <c r="H25" s="142">
        <v>4523.2380931035204</v>
      </c>
      <c r="I25" s="126">
        <v>36000</v>
      </c>
      <c r="J25" s="126">
        <v>38000</v>
      </c>
      <c r="K25" s="142" t="s">
        <v>477</v>
      </c>
    </row>
    <row r="26" spans="1:11">
      <c r="A26" s="142">
        <v>2021</v>
      </c>
      <c r="B26" s="107">
        <v>38000</v>
      </c>
      <c r="C26" s="142">
        <v>26995.281596523499</v>
      </c>
      <c r="D26" s="142">
        <v>100350.453692893</v>
      </c>
      <c r="E26" s="142">
        <v>17173.073869820801</v>
      </c>
      <c r="F26" s="142">
        <v>5380.3911149093601</v>
      </c>
      <c r="G26" s="142">
        <v>7377.5111778957898</v>
      </c>
      <c r="H26" s="142">
        <v>4496.6055856573803</v>
      </c>
      <c r="I26" s="126">
        <v>38000</v>
      </c>
      <c r="J26" s="126">
        <v>40000</v>
      </c>
      <c r="K26" s="142" t="s">
        <v>478</v>
      </c>
    </row>
    <row r="27" spans="1:11">
      <c r="A27" s="142">
        <v>2021</v>
      </c>
      <c r="B27" s="107">
        <v>40000</v>
      </c>
      <c r="C27" s="142">
        <v>38987.297422385003</v>
      </c>
      <c r="D27" s="142">
        <v>87888.766528092907</v>
      </c>
      <c r="E27" s="142">
        <v>23370.213962670499</v>
      </c>
      <c r="F27" s="142">
        <v>5001.1334553064698</v>
      </c>
      <c r="G27" s="142">
        <v>11722.911258295801</v>
      </c>
      <c r="H27" s="142">
        <v>3165.1844177193998</v>
      </c>
      <c r="I27" s="126">
        <v>40000</v>
      </c>
      <c r="J27" s="126">
        <v>42000</v>
      </c>
      <c r="K27" s="142" t="s">
        <v>479</v>
      </c>
    </row>
    <row r="28" spans="1:11">
      <c r="A28" s="142">
        <v>2021</v>
      </c>
      <c r="B28" s="107">
        <v>42000</v>
      </c>
      <c r="C28" s="142">
        <v>35288.661794177402</v>
      </c>
      <c r="D28" s="142">
        <v>89087.435186147603</v>
      </c>
      <c r="E28" s="142">
        <v>31695.998579217001</v>
      </c>
      <c r="F28" s="142">
        <v>7368.9136894585099</v>
      </c>
      <c r="G28" s="142">
        <v>6592.3091495524604</v>
      </c>
      <c r="H28" s="142">
        <v>2116.0549802231499</v>
      </c>
      <c r="I28" s="126">
        <v>42000</v>
      </c>
      <c r="J28" s="126">
        <v>44000</v>
      </c>
      <c r="K28" s="142" t="s">
        <v>480</v>
      </c>
    </row>
    <row r="29" spans="1:11">
      <c r="A29" s="142">
        <v>2021</v>
      </c>
      <c r="B29" s="107">
        <v>44000</v>
      </c>
      <c r="C29" s="142">
        <v>34901.337171748797</v>
      </c>
      <c r="D29" s="142">
        <v>89853.953006161901</v>
      </c>
      <c r="E29" s="142">
        <v>24443.241676155001</v>
      </c>
      <c r="F29" s="142">
        <v>7154.6916212820397</v>
      </c>
      <c r="G29" s="142">
        <v>7797.9166436157802</v>
      </c>
      <c r="H29" s="142">
        <v>3034.6508247510901</v>
      </c>
      <c r="I29" s="126">
        <v>44000</v>
      </c>
      <c r="J29" s="126">
        <v>46000</v>
      </c>
      <c r="K29" s="142" t="s">
        <v>481</v>
      </c>
    </row>
    <row r="30" spans="1:11">
      <c r="A30" s="142">
        <v>2021</v>
      </c>
      <c r="B30" s="107">
        <v>46000</v>
      </c>
      <c r="C30" s="142">
        <v>29328.483448670901</v>
      </c>
      <c r="D30" s="142">
        <v>87301.043857865006</v>
      </c>
      <c r="E30" s="142">
        <v>24183.811497554099</v>
      </c>
      <c r="F30" s="142">
        <v>5870.7448935045704</v>
      </c>
      <c r="G30" s="142">
        <v>4572.9059530351396</v>
      </c>
      <c r="H30" s="142">
        <v>2622.1876659088598</v>
      </c>
      <c r="I30" s="126">
        <v>46000</v>
      </c>
      <c r="J30" s="126">
        <v>48000</v>
      </c>
      <c r="K30" s="142" t="s">
        <v>482</v>
      </c>
    </row>
    <row r="31" spans="1:11">
      <c r="A31" s="142">
        <v>2021</v>
      </c>
      <c r="B31" s="107">
        <v>48000</v>
      </c>
      <c r="C31" s="142">
        <v>42100.964512555998</v>
      </c>
      <c r="D31" s="142">
        <v>89681.256582605201</v>
      </c>
      <c r="E31" s="142">
        <v>17175.456834063501</v>
      </c>
      <c r="F31" s="142">
        <v>5808.7441477351404</v>
      </c>
      <c r="G31" s="142">
        <v>5445.4329510784</v>
      </c>
      <c r="H31" s="142">
        <v>2477.27857755992</v>
      </c>
      <c r="I31" s="126">
        <v>48000</v>
      </c>
      <c r="J31" s="126">
        <v>50000</v>
      </c>
      <c r="K31" s="142" t="s">
        <v>483</v>
      </c>
    </row>
    <row r="32" spans="1:11">
      <c r="A32" s="142">
        <v>2021</v>
      </c>
      <c r="B32" s="107">
        <v>50000</v>
      </c>
      <c r="C32" s="142">
        <v>44265.406678781699</v>
      </c>
      <c r="D32" s="142">
        <v>76415.221626246101</v>
      </c>
      <c r="E32" s="142">
        <v>16741.509501829201</v>
      </c>
      <c r="F32" s="142">
        <v>6589.9847938249904</v>
      </c>
      <c r="G32" s="142">
        <v>2438.8403938506399</v>
      </c>
      <c r="H32" s="142">
        <v>2503.2928786124698</v>
      </c>
      <c r="I32" s="126">
        <v>50000</v>
      </c>
      <c r="J32" s="126">
        <v>52000</v>
      </c>
      <c r="K32" s="142" t="s">
        <v>484</v>
      </c>
    </row>
    <row r="33" spans="1:11">
      <c r="A33" s="142">
        <v>2021</v>
      </c>
      <c r="B33" s="107">
        <v>52000</v>
      </c>
      <c r="C33" s="142">
        <v>38955.092287797299</v>
      </c>
      <c r="D33" s="142">
        <v>78550.430220832801</v>
      </c>
      <c r="E33" s="142">
        <v>19646.935595312199</v>
      </c>
      <c r="F33" s="142">
        <v>6650.7205566809298</v>
      </c>
      <c r="G33" s="142">
        <v>2311.54286596476</v>
      </c>
      <c r="H33" s="142">
        <v>2175.8993064107199</v>
      </c>
      <c r="I33" s="126">
        <v>52000</v>
      </c>
      <c r="J33" s="126">
        <v>54000</v>
      </c>
      <c r="K33" s="142" t="s">
        <v>485</v>
      </c>
    </row>
    <row r="34" spans="1:11">
      <c r="A34" s="142">
        <v>2021</v>
      </c>
      <c r="B34" s="107">
        <v>54000</v>
      </c>
      <c r="C34" s="142">
        <v>38462.673028474099</v>
      </c>
      <c r="D34" s="142">
        <v>65321.577025921797</v>
      </c>
      <c r="E34" s="142">
        <v>15229.249046278501</v>
      </c>
      <c r="F34" s="142">
        <v>5721.0419347554298</v>
      </c>
      <c r="G34" s="142">
        <v>1871.81971384902</v>
      </c>
      <c r="H34" s="142">
        <v>2200.1872079610198</v>
      </c>
      <c r="I34" s="126">
        <v>54000</v>
      </c>
      <c r="J34" s="126">
        <v>56000</v>
      </c>
      <c r="K34" s="142" t="s">
        <v>486</v>
      </c>
    </row>
    <row r="35" spans="1:11">
      <c r="A35" s="142">
        <v>2021</v>
      </c>
      <c r="B35" s="107">
        <v>56000</v>
      </c>
      <c r="C35" s="142">
        <v>35525.866605410098</v>
      </c>
      <c r="D35" s="142">
        <v>63293.347483217301</v>
      </c>
      <c r="E35" s="142">
        <v>14961.941410416801</v>
      </c>
      <c r="F35" s="142">
        <v>3830.6466088218999</v>
      </c>
      <c r="G35" s="142">
        <v>1594.30469772583</v>
      </c>
      <c r="H35" s="142">
        <v>1951.1148198895401</v>
      </c>
      <c r="I35" s="126">
        <v>56000</v>
      </c>
      <c r="J35" s="126">
        <v>58000</v>
      </c>
      <c r="K35" s="142" t="s">
        <v>487</v>
      </c>
    </row>
    <row r="36" spans="1:11">
      <c r="A36" s="142">
        <v>2021</v>
      </c>
      <c r="B36" s="107">
        <v>58000</v>
      </c>
      <c r="C36" s="142">
        <v>43405.619001931103</v>
      </c>
      <c r="D36" s="142">
        <v>54495.647287985499</v>
      </c>
      <c r="E36" s="142">
        <v>13964.2752807338</v>
      </c>
      <c r="F36" s="142">
        <v>4082.4967213317</v>
      </c>
      <c r="G36" s="142">
        <v>1349.13833176138</v>
      </c>
      <c r="H36" s="142">
        <v>1281.9450889451</v>
      </c>
      <c r="I36" s="126">
        <v>58000</v>
      </c>
      <c r="J36" s="126">
        <v>60000</v>
      </c>
      <c r="K36" s="142" t="s">
        <v>488</v>
      </c>
    </row>
    <row r="37" spans="1:11">
      <c r="A37" s="142">
        <v>2021</v>
      </c>
      <c r="B37" s="107">
        <v>60000</v>
      </c>
      <c r="C37" s="142">
        <v>37553.909017593403</v>
      </c>
      <c r="D37" s="142">
        <v>47986.931988723401</v>
      </c>
      <c r="E37" s="142">
        <v>14374.3334915871</v>
      </c>
      <c r="F37" s="142">
        <v>3157.76956671162</v>
      </c>
      <c r="G37" s="142">
        <v>1183.2155257347899</v>
      </c>
      <c r="H37" s="142">
        <v>1114.3656613497301</v>
      </c>
      <c r="I37" s="126">
        <v>60000</v>
      </c>
      <c r="J37" s="126">
        <v>62000</v>
      </c>
      <c r="K37" s="142" t="s">
        <v>489</v>
      </c>
    </row>
    <row r="38" spans="1:11">
      <c r="A38" s="142">
        <v>2021</v>
      </c>
      <c r="B38" s="107">
        <v>62000</v>
      </c>
      <c r="C38" s="142">
        <v>37662.496172683699</v>
      </c>
      <c r="D38" s="142">
        <v>32156.659944840001</v>
      </c>
      <c r="E38" s="142">
        <v>12388.413636589699</v>
      </c>
      <c r="F38" s="142">
        <v>4781.4092589743404</v>
      </c>
      <c r="G38" s="142">
        <v>823.27703602399595</v>
      </c>
      <c r="H38" s="142">
        <v>1267.8572252895401</v>
      </c>
      <c r="I38" s="126">
        <v>62000</v>
      </c>
      <c r="J38" s="126">
        <v>64000</v>
      </c>
      <c r="K38" s="142" t="s">
        <v>490</v>
      </c>
    </row>
    <row r="39" spans="1:11">
      <c r="A39" s="142">
        <v>2021</v>
      </c>
      <c r="B39" s="107">
        <v>64000</v>
      </c>
      <c r="C39" s="142">
        <v>37774.429332558102</v>
      </c>
      <c r="D39" s="142">
        <v>36683.635525322301</v>
      </c>
      <c r="E39" s="142">
        <v>12258.938250482701</v>
      </c>
      <c r="F39" s="142">
        <v>4689.4300154464399</v>
      </c>
      <c r="G39" s="142">
        <v>823.27703602399595</v>
      </c>
      <c r="H39" s="142">
        <v>1238.8159845140499</v>
      </c>
      <c r="I39" s="126">
        <v>64000</v>
      </c>
      <c r="J39" s="126">
        <v>66000</v>
      </c>
      <c r="K39" s="142" t="s">
        <v>491</v>
      </c>
    </row>
    <row r="40" spans="1:11">
      <c r="A40" s="142">
        <v>2021</v>
      </c>
      <c r="B40" s="107">
        <v>66000</v>
      </c>
      <c r="C40" s="142">
        <v>43672.422230801101</v>
      </c>
      <c r="D40" s="142">
        <v>33352.496593653697</v>
      </c>
      <c r="E40" s="142">
        <v>15243.082678563</v>
      </c>
      <c r="F40" s="142">
        <v>4221.81944784999</v>
      </c>
      <c r="G40" s="142">
        <v>790.63443148596002</v>
      </c>
      <c r="H40" s="142">
        <v>1214.1234394457099</v>
      </c>
      <c r="I40" s="126">
        <v>66000</v>
      </c>
      <c r="J40" s="126">
        <v>68000</v>
      </c>
      <c r="K40" s="142" t="s">
        <v>492</v>
      </c>
    </row>
    <row r="41" spans="1:11">
      <c r="A41" s="142">
        <v>2021</v>
      </c>
      <c r="B41" s="107">
        <v>68000</v>
      </c>
      <c r="C41" s="142">
        <v>37042.628133779399</v>
      </c>
      <c r="D41" s="142">
        <v>31359.259526054801</v>
      </c>
      <c r="E41" s="142">
        <v>11230.7911904459</v>
      </c>
      <c r="F41" s="142">
        <v>3345.9838562731202</v>
      </c>
      <c r="G41" s="142">
        <v>711.11373496529995</v>
      </c>
      <c r="H41" s="142">
        <v>1519.08055318016</v>
      </c>
      <c r="I41" s="126">
        <v>68000</v>
      </c>
      <c r="J41" s="126">
        <v>70000</v>
      </c>
      <c r="K41" s="142" t="s">
        <v>493</v>
      </c>
    </row>
    <row r="42" spans="1:11">
      <c r="A42" s="142">
        <v>2021</v>
      </c>
      <c r="B42" s="107">
        <v>70000</v>
      </c>
      <c r="C42" s="142">
        <v>33058.342541890299</v>
      </c>
      <c r="D42" s="142">
        <v>24228.297622801299</v>
      </c>
      <c r="E42" s="142">
        <v>11499.639524877</v>
      </c>
      <c r="F42" s="142">
        <v>2681.3206908908301</v>
      </c>
      <c r="G42" s="142">
        <v>711.11373496529995</v>
      </c>
      <c r="H42" s="142">
        <v>1353.2139983434199</v>
      </c>
      <c r="I42" s="126">
        <v>70000</v>
      </c>
      <c r="J42" s="126">
        <v>72000</v>
      </c>
      <c r="K42" s="142" t="s">
        <v>494</v>
      </c>
    </row>
    <row r="43" spans="1:11">
      <c r="A43" s="142">
        <v>2021</v>
      </c>
      <c r="B43" s="107">
        <v>72000</v>
      </c>
      <c r="C43" s="142">
        <v>38369.591003513699</v>
      </c>
      <c r="D43" s="142">
        <v>29826.4659280665</v>
      </c>
      <c r="E43" s="142">
        <v>12869.310540439201</v>
      </c>
      <c r="F43" s="142">
        <v>2363.57250868352</v>
      </c>
      <c r="G43" s="142">
        <v>711.11373496529995</v>
      </c>
      <c r="H43" s="142">
        <v>1209.4688179852999</v>
      </c>
      <c r="I43" s="126">
        <v>72000</v>
      </c>
      <c r="J43" s="126">
        <v>74000</v>
      </c>
      <c r="K43" s="142" t="s">
        <v>495</v>
      </c>
    </row>
    <row r="44" spans="1:11">
      <c r="A44" s="142">
        <v>2021</v>
      </c>
      <c r="B44" s="107">
        <v>74000</v>
      </c>
      <c r="C44" s="142">
        <v>27042.171997396599</v>
      </c>
      <c r="D44" s="142">
        <v>28247.9993010752</v>
      </c>
      <c r="E44" s="142">
        <v>6865.8386716841496</v>
      </c>
      <c r="F44" s="142">
        <v>2123.3293139469201</v>
      </c>
      <c r="G44" s="142">
        <v>337.699311973585</v>
      </c>
      <c r="H44" s="142">
        <v>1009.3874536533</v>
      </c>
      <c r="I44" s="126">
        <v>74000</v>
      </c>
      <c r="J44" s="126">
        <v>76000</v>
      </c>
      <c r="K44" s="142" t="s">
        <v>496</v>
      </c>
    </row>
    <row r="45" spans="1:11">
      <c r="A45" s="142">
        <v>2021</v>
      </c>
      <c r="B45" s="107">
        <v>76000</v>
      </c>
      <c r="C45" s="142">
        <v>22700.562317354099</v>
      </c>
      <c r="D45" s="142">
        <v>21104.4987161192</v>
      </c>
      <c r="E45" s="142">
        <v>6462.8295334533304</v>
      </c>
      <c r="F45" s="142">
        <v>2209.95055075869</v>
      </c>
      <c r="G45" s="142">
        <v>238.124667257536</v>
      </c>
      <c r="H45" s="142">
        <v>873.902912883466</v>
      </c>
      <c r="I45" s="126">
        <v>76000</v>
      </c>
      <c r="J45" s="126">
        <v>78000</v>
      </c>
      <c r="K45" s="142" t="s">
        <v>497</v>
      </c>
    </row>
    <row r="46" spans="1:11">
      <c r="A46" s="142">
        <v>2021</v>
      </c>
      <c r="B46" s="107">
        <v>78000</v>
      </c>
      <c r="C46" s="142">
        <v>24541.028209226901</v>
      </c>
      <c r="D46" s="142">
        <v>22516.784690136999</v>
      </c>
      <c r="E46" s="142">
        <v>7753.4421791880204</v>
      </c>
      <c r="F46" s="142">
        <v>1886.5729463725299</v>
      </c>
      <c r="G46" s="142">
        <v>238.124667257536</v>
      </c>
      <c r="H46" s="142">
        <v>706.05944307689799</v>
      </c>
      <c r="I46" s="126">
        <v>78000</v>
      </c>
      <c r="J46" s="126">
        <v>80000</v>
      </c>
      <c r="K46" s="142" t="s">
        <v>498</v>
      </c>
    </row>
    <row r="47" spans="1:11">
      <c r="A47" s="142">
        <v>2021</v>
      </c>
      <c r="B47" s="107">
        <v>80000</v>
      </c>
      <c r="C47" s="142">
        <v>21553.6750375091</v>
      </c>
      <c r="D47" s="142">
        <v>19203.047234209502</v>
      </c>
      <c r="E47" s="142">
        <v>9004.9944522670703</v>
      </c>
      <c r="F47" s="142">
        <v>2374.7267605288698</v>
      </c>
      <c r="G47" s="142">
        <v>238.124667257536</v>
      </c>
      <c r="H47" s="142">
        <v>706.05944307692698</v>
      </c>
      <c r="I47" s="126">
        <v>80000</v>
      </c>
      <c r="J47" s="126">
        <v>82000</v>
      </c>
      <c r="K47" s="142" t="s">
        <v>499</v>
      </c>
    </row>
    <row r="48" spans="1:11">
      <c r="A48" s="142">
        <v>2021</v>
      </c>
      <c r="B48" s="107">
        <v>82000</v>
      </c>
      <c r="C48" s="142">
        <v>25354.528845283199</v>
      </c>
      <c r="D48" s="142">
        <v>21171.971648589901</v>
      </c>
      <c r="E48" s="142">
        <v>6374.8910690741604</v>
      </c>
      <c r="F48" s="142">
        <v>1664.4288344286001</v>
      </c>
      <c r="G48" s="142">
        <v>238.124667257536</v>
      </c>
      <c r="H48" s="142">
        <v>820.33163635252299</v>
      </c>
      <c r="I48" s="126">
        <v>82000</v>
      </c>
      <c r="J48" s="126">
        <v>84000</v>
      </c>
      <c r="K48" s="142" t="s">
        <v>500</v>
      </c>
    </row>
    <row r="49" spans="1:11">
      <c r="A49" s="142">
        <v>2021</v>
      </c>
      <c r="B49" s="107">
        <v>84000</v>
      </c>
      <c r="C49" s="142">
        <v>18824.119895197698</v>
      </c>
      <c r="D49" s="142">
        <v>19593.3193781015</v>
      </c>
      <c r="E49" s="142">
        <v>6351.5352007598904</v>
      </c>
      <c r="F49" s="142">
        <v>1585.9968953555499</v>
      </c>
      <c r="G49" s="142">
        <v>238.124667257536</v>
      </c>
      <c r="H49" s="142">
        <v>851.81575095720495</v>
      </c>
      <c r="I49" s="126">
        <v>84000</v>
      </c>
      <c r="J49" s="126">
        <v>86000</v>
      </c>
      <c r="K49" s="142" t="s">
        <v>501</v>
      </c>
    </row>
    <row r="50" spans="1:11">
      <c r="A50" s="142">
        <v>2021</v>
      </c>
      <c r="B50" s="107">
        <v>86000</v>
      </c>
      <c r="C50" s="142">
        <v>17527.2684566467</v>
      </c>
      <c r="D50" s="142">
        <v>18776.926426891499</v>
      </c>
      <c r="E50" s="142">
        <v>4717.3002149671102</v>
      </c>
      <c r="F50" s="142">
        <v>1301.5716085060899</v>
      </c>
      <c r="G50" s="142">
        <v>238.124667257536</v>
      </c>
      <c r="H50" s="142">
        <v>501.33470485461299</v>
      </c>
      <c r="I50" s="126">
        <v>86000</v>
      </c>
      <c r="J50" s="126">
        <v>88000</v>
      </c>
      <c r="K50" s="142" t="s">
        <v>502</v>
      </c>
    </row>
    <row r="51" spans="1:11">
      <c r="A51" s="142">
        <v>2021</v>
      </c>
      <c r="B51" s="107">
        <v>88000</v>
      </c>
      <c r="C51" s="142">
        <v>15896.0702469961</v>
      </c>
      <c r="D51" s="142">
        <v>10983.1127193011</v>
      </c>
      <c r="E51" s="142">
        <v>4990.7735207667602</v>
      </c>
      <c r="F51" s="142">
        <v>1133.38554654259</v>
      </c>
      <c r="G51" s="142">
        <v>238.124667257536</v>
      </c>
      <c r="H51" s="142">
        <v>244.33812880897301</v>
      </c>
      <c r="I51" s="126">
        <v>88000</v>
      </c>
      <c r="J51" s="126">
        <v>90000</v>
      </c>
      <c r="K51" s="142" t="s">
        <v>503</v>
      </c>
    </row>
    <row r="52" spans="1:11">
      <c r="A52" s="142">
        <v>2021</v>
      </c>
      <c r="B52" s="107">
        <v>90000</v>
      </c>
      <c r="C52" s="142">
        <v>14110.017079208301</v>
      </c>
      <c r="D52" s="142">
        <v>8220.2198201557603</v>
      </c>
      <c r="E52" s="142">
        <v>4865.8433754879497</v>
      </c>
      <c r="F52" s="142">
        <v>1429.46976435444</v>
      </c>
      <c r="G52" s="142">
        <v>238.124667257536</v>
      </c>
      <c r="H52" s="142">
        <v>244.33812880897301</v>
      </c>
      <c r="I52" s="126">
        <v>90000</v>
      </c>
      <c r="J52" s="126">
        <v>92000</v>
      </c>
      <c r="K52" s="142" t="s">
        <v>504</v>
      </c>
    </row>
    <row r="53" spans="1:11">
      <c r="A53" s="142">
        <v>2021</v>
      </c>
      <c r="B53" s="107">
        <v>92000</v>
      </c>
      <c r="C53" s="142">
        <v>12585.091775716501</v>
      </c>
      <c r="D53" s="142">
        <v>8220.2198201555293</v>
      </c>
      <c r="E53" s="142">
        <v>4089.36798254633</v>
      </c>
      <c r="F53" s="142">
        <v>1418.85445913742</v>
      </c>
      <c r="G53" s="142">
        <v>238.124667257536</v>
      </c>
      <c r="H53" s="142">
        <v>244.33812880897301</v>
      </c>
      <c r="I53" s="126">
        <v>92000</v>
      </c>
      <c r="J53" s="126">
        <v>94000</v>
      </c>
      <c r="K53" s="142" t="s">
        <v>505</v>
      </c>
    </row>
    <row r="54" spans="1:11">
      <c r="A54" s="142">
        <v>2021</v>
      </c>
      <c r="B54" s="107">
        <v>94000</v>
      </c>
      <c r="C54" s="142">
        <v>13183.5698267634</v>
      </c>
      <c r="D54" s="142">
        <v>10163.180153171999</v>
      </c>
      <c r="E54" s="142">
        <v>3226.1787423533401</v>
      </c>
      <c r="F54" s="142">
        <v>1133.4443701402899</v>
      </c>
      <c r="G54" s="142">
        <v>158.88399458685299</v>
      </c>
      <c r="H54" s="142">
        <v>244.33812880897301</v>
      </c>
      <c r="I54" s="126">
        <v>94000</v>
      </c>
      <c r="J54" s="126">
        <v>96000</v>
      </c>
      <c r="K54" s="142" t="s">
        <v>506</v>
      </c>
    </row>
    <row r="55" spans="1:11">
      <c r="A55" s="142">
        <v>2021</v>
      </c>
      <c r="B55" s="107">
        <v>96000</v>
      </c>
      <c r="C55" s="142">
        <v>10641.083970572799</v>
      </c>
      <c r="D55" s="142">
        <v>10177.7235346818</v>
      </c>
      <c r="E55" s="142">
        <v>2136.4417383698701</v>
      </c>
      <c r="F55" s="142">
        <v>1098.25819733096</v>
      </c>
      <c r="G55" s="142">
        <v>4.9800475244410303E-4</v>
      </c>
      <c r="H55" s="142">
        <v>244.33812880897301</v>
      </c>
      <c r="I55" s="126">
        <v>96000</v>
      </c>
      <c r="J55" s="126">
        <v>98000</v>
      </c>
      <c r="K55" s="142" t="s">
        <v>507</v>
      </c>
    </row>
    <row r="56" spans="1:11">
      <c r="A56" s="142">
        <v>2021</v>
      </c>
      <c r="B56" s="107">
        <v>98000</v>
      </c>
      <c r="C56" s="142">
        <v>10081.6856071525</v>
      </c>
      <c r="D56" s="142">
        <v>7049.5776180070798</v>
      </c>
      <c r="E56" s="142">
        <v>2136.4417383699902</v>
      </c>
      <c r="F56" s="142">
        <v>1044.93332728266</v>
      </c>
      <c r="G56" s="142">
        <v>4.9800475244410303E-4</v>
      </c>
      <c r="H56" s="142">
        <v>244.33812880897301</v>
      </c>
      <c r="I56" s="126">
        <v>98000</v>
      </c>
      <c r="J56" s="126">
        <v>100000</v>
      </c>
      <c r="K56" s="142" t="s">
        <v>508</v>
      </c>
    </row>
    <row r="57" spans="1:11">
      <c r="A57" s="142">
        <v>2021</v>
      </c>
      <c r="B57" s="107">
        <v>100000</v>
      </c>
      <c r="C57" s="142">
        <v>10645.1453589469</v>
      </c>
      <c r="D57" s="142">
        <v>6146.4245139057703</v>
      </c>
      <c r="E57" s="142">
        <v>2136.4417383699902</v>
      </c>
      <c r="F57" s="142">
        <v>931.54784871355503</v>
      </c>
      <c r="G57" s="142">
        <v>4.9800475244410303E-4</v>
      </c>
      <c r="H57" s="142">
        <v>244.33812880897301</v>
      </c>
      <c r="I57" s="126">
        <v>100000</v>
      </c>
      <c r="J57" s="126">
        <v>102000</v>
      </c>
      <c r="K57" s="142" t="s">
        <v>509</v>
      </c>
    </row>
    <row r="58" spans="1:11">
      <c r="A58" s="142">
        <v>2021</v>
      </c>
      <c r="B58" s="107">
        <v>102000</v>
      </c>
      <c r="C58" s="142">
        <v>9355.4028289082908</v>
      </c>
      <c r="D58" s="142">
        <v>6146.4245139057703</v>
      </c>
      <c r="E58" s="142">
        <v>2642.80583567033</v>
      </c>
      <c r="F58" s="142">
        <v>691.53882174659498</v>
      </c>
      <c r="G58" s="142">
        <v>4.9800475244410303E-4</v>
      </c>
      <c r="H58" s="142">
        <v>145.050255189213</v>
      </c>
      <c r="I58" s="126">
        <v>102000</v>
      </c>
      <c r="J58" s="126">
        <v>104000</v>
      </c>
      <c r="K58" s="142" t="s">
        <v>510</v>
      </c>
    </row>
    <row r="59" spans="1:11">
      <c r="A59" s="142">
        <v>2021</v>
      </c>
      <c r="B59" s="107">
        <v>104000</v>
      </c>
      <c r="C59" s="142">
        <v>9482.3637396711893</v>
      </c>
      <c r="D59" s="142">
        <v>6098.8238428146597</v>
      </c>
      <c r="E59" s="142">
        <v>2646.71619641094</v>
      </c>
      <c r="F59" s="142">
        <v>691.53882174659498</v>
      </c>
      <c r="G59" s="142">
        <v>4.9800472334027301E-4</v>
      </c>
      <c r="H59" s="142">
        <v>131.854745081597</v>
      </c>
      <c r="I59" s="126">
        <v>104000</v>
      </c>
      <c r="J59" s="126">
        <v>106000</v>
      </c>
      <c r="K59" s="142" t="s">
        <v>511</v>
      </c>
    </row>
    <row r="60" spans="1:11">
      <c r="A60" s="142">
        <v>2021</v>
      </c>
      <c r="B60" s="107">
        <v>106000</v>
      </c>
      <c r="C60" s="142">
        <v>9434.0931219747308</v>
      </c>
      <c r="D60" s="142">
        <v>5695.3964156215097</v>
      </c>
      <c r="E60" s="142">
        <v>2472.5193841600599</v>
      </c>
      <c r="F60" s="142">
        <v>689.67703283604396</v>
      </c>
      <c r="G60" s="142">
        <v>4.9800475244410303E-4</v>
      </c>
      <c r="H60" s="142">
        <v>131.85474508162599</v>
      </c>
      <c r="I60" s="126">
        <v>106000</v>
      </c>
      <c r="J60" s="126">
        <v>108000</v>
      </c>
      <c r="K60" s="142" t="s">
        <v>512</v>
      </c>
    </row>
    <row r="61" spans="1:11">
      <c r="A61" s="142">
        <v>2021</v>
      </c>
      <c r="B61" s="107">
        <v>108000</v>
      </c>
      <c r="C61" s="142">
        <v>8849.2627069882601</v>
      </c>
      <c r="D61" s="142">
        <v>5695.3964156215097</v>
      </c>
      <c r="E61" s="142">
        <v>1808.2402662083</v>
      </c>
      <c r="F61" s="142">
        <v>681.36051492893603</v>
      </c>
      <c r="G61" s="142">
        <v>4.9800475244410303E-4</v>
      </c>
      <c r="H61" s="142">
        <v>131.854745081597</v>
      </c>
      <c r="I61" s="126">
        <v>108000</v>
      </c>
      <c r="J61" s="126">
        <v>110000</v>
      </c>
      <c r="K61" s="142" t="s">
        <v>513</v>
      </c>
    </row>
    <row r="62" spans="1:11">
      <c r="A62" s="142">
        <v>2021</v>
      </c>
      <c r="B62" s="107">
        <v>110000</v>
      </c>
      <c r="C62" s="142">
        <v>8164.5339919652297</v>
      </c>
      <c r="D62" s="142">
        <v>5695.3964156215097</v>
      </c>
      <c r="E62" s="142">
        <v>1808.2402662083</v>
      </c>
      <c r="F62" s="142">
        <v>681.36051492893603</v>
      </c>
      <c r="G62" s="142">
        <v>4.9800475244410303E-4</v>
      </c>
      <c r="H62" s="142">
        <v>131.854745081597</v>
      </c>
      <c r="I62" s="126">
        <v>110000</v>
      </c>
      <c r="J62" s="126">
        <v>112000</v>
      </c>
      <c r="K62" s="142" t="s">
        <v>514</v>
      </c>
    </row>
    <row r="63" spans="1:11">
      <c r="A63" s="142">
        <v>2021</v>
      </c>
      <c r="B63" s="107">
        <v>112000</v>
      </c>
      <c r="C63" s="142">
        <v>7770.6921019749698</v>
      </c>
      <c r="D63" s="142">
        <v>5435.6298297671601</v>
      </c>
      <c r="E63" s="142">
        <v>1808.2402662083</v>
      </c>
      <c r="F63" s="142">
        <v>681.36051492896502</v>
      </c>
      <c r="G63" s="142">
        <v>4.9800475244410303E-4</v>
      </c>
      <c r="H63" s="142">
        <v>131.85474508162599</v>
      </c>
      <c r="I63" s="126">
        <v>112000</v>
      </c>
      <c r="J63" s="126">
        <v>114000</v>
      </c>
      <c r="K63" s="142" t="s">
        <v>515</v>
      </c>
    </row>
    <row r="64" spans="1:11">
      <c r="A64" s="142">
        <v>2021</v>
      </c>
      <c r="B64" s="107">
        <v>114000</v>
      </c>
      <c r="C64" s="142">
        <v>5567.7977838795596</v>
      </c>
      <c r="D64" s="142">
        <v>3897.00993880024</v>
      </c>
      <c r="E64" s="142">
        <v>1779.09778184176</v>
      </c>
      <c r="F64" s="142">
        <v>329.99681449637899</v>
      </c>
      <c r="G64" s="142">
        <v>4.9800475244410303E-4</v>
      </c>
      <c r="H64" s="142">
        <v>131.854745081597</v>
      </c>
      <c r="I64" s="126">
        <v>114000</v>
      </c>
      <c r="J64" s="126">
        <v>116000</v>
      </c>
      <c r="K64" s="142" t="s">
        <v>516</v>
      </c>
    </row>
    <row r="65" spans="1:11">
      <c r="A65" s="142">
        <v>2021</v>
      </c>
      <c r="B65" s="107">
        <v>116000</v>
      </c>
      <c r="C65" s="142">
        <v>5251.33461344848</v>
      </c>
      <c r="D65" s="142">
        <v>3897.00993880024</v>
      </c>
      <c r="E65" s="142">
        <v>1587.4108369693899</v>
      </c>
      <c r="F65" s="142">
        <v>329.33250243400101</v>
      </c>
      <c r="G65" s="142">
        <v>4.9800472334027301E-4</v>
      </c>
      <c r="H65" s="142">
        <v>131.85474508162599</v>
      </c>
      <c r="I65" s="126">
        <v>116000</v>
      </c>
      <c r="J65" s="126">
        <v>118000</v>
      </c>
      <c r="K65" s="142" t="s">
        <v>517</v>
      </c>
    </row>
    <row r="66" spans="1:11">
      <c r="A66" s="142">
        <v>2021</v>
      </c>
      <c r="B66" s="107">
        <v>118000</v>
      </c>
      <c r="C66" s="142">
        <v>5105.7077088511996</v>
      </c>
      <c r="D66" s="142">
        <v>3897.0099388007102</v>
      </c>
      <c r="E66" s="142">
        <v>1587.4108369695</v>
      </c>
      <c r="F66" s="142">
        <v>329.33250243400101</v>
      </c>
      <c r="G66" s="142">
        <v>4.9800475244410303E-4</v>
      </c>
      <c r="H66" s="142">
        <v>131.854745081597</v>
      </c>
      <c r="I66" s="126">
        <v>118000</v>
      </c>
      <c r="J66" s="126">
        <v>120000</v>
      </c>
      <c r="K66" s="142" t="s">
        <v>518</v>
      </c>
    </row>
    <row r="67" spans="1:11">
      <c r="A67" s="142">
        <v>2021</v>
      </c>
      <c r="B67" s="107">
        <v>120000</v>
      </c>
      <c r="C67" s="142">
        <v>4710.6446088438397</v>
      </c>
      <c r="D67" s="142">
        <v>3897.00993880024</v>
      </c>
      <c r="E67" s="142">
        <v>1587.4108369695</v>
      </c>
      <c r="F67" s="142">
        <v>329.33250243400101</v>
      </c>
      <c r="G67" s="142">
        <v>4.9800475244410303E-4</v>
      </c>
      <c r="H67" s="142">
        <v>131.85474508162599</v>
      </c>
      <c r="I67" s="126">
        <v>120000</v>
      </c>
      <c r="J67" s="126">
        <v>122000</v>
      </c>
      <c r="K67" s="142" t="s">
        <v>519</v>
      </c>
    </row>
    <row r="68" spans="1:11">
      <c r="A68" s="142">
        <v>2021</v>
      </c>
      <c r="B68" s="107">
        <v>122000</v>
      </c>
      <c r="C68" s="142">
        <v>4710.6446088436096</v>
      </c>
      <c r="D68" s="142">
        <v>3897.0099388007102</v>
      </c>
      <c r="E68" s="142">
        <v>1587.4108369695</v>
      </c>
      <c r="F68" s="142">
        <v>329.33250243403</v>
      </c>
      <c r="G68" s="142">
        <v>4.9800475244410303E-4</v>
      </c>
      <c r="H68" s="142">
        <v>131.854745081597</v>
      </c>
      <c r="I68" s="126">
        <v>122000</v>
      </c>
      <c r="J68" s="126">
        <v>124000</v>
      </c>
      <c r="K68" s="142" t="s">
        <v>520</v>
      </c>
    </row>
    <row r="69" spans="1:11">
      <c r="A69" s="142">
        <v>2021</v>
      </c>
      <c r="B69" s="107">
        <v>124000</v>
      </c>
      <c r="C69" s="142">
        <v>4137.2079410892902</v>
      </c>
      <c r="D69" s="142">
        <v>3348.4793274435201</v>
      </c>
      <c r="E69" s="142">
        <v>1269.2394877463801</v>
      </c>
      <c r="F69" s="142">
        <v>329.33250243400101</v>
      </c>
      <c r="G69" s="142">
        <v>4.9800475244410303E-4</v>
      </c>
      <c r="H69" s="142">
        <v>131.854745081597</v>
      </c>
      <c r="I69" s="126">
        <v>124000</v>
      </c>
      <c r="J69" s="126">
        <v>126000</v>
      </c>
      <c r="K69" s="142" t="s">
        <v>521</v>
      </c>
    </row>
    <row r="70" spans="1:11">
      <c r="A70" s="142">
        <v>2021</v>
      </c>
      <c r="B70" s="107">
        <v>126000</v>
      </c>
      <c r="C70" s="142">
        <v>3140.7643757238998</v>
      </c>
      <c r="D70" s="142">
        <v>2353.5510918228001</v>
      </c>
      <c r="E70" s="142">
        <v>937.00353592331498</v>
      </c>
      <c r="F70" s="142">
        <v>272.64770001539699</v>
      </c>
      <c r="G70" s="142">
        <v>4.9800475244410303E-4</v>
      </c>
      <c r="H70" s="142">
        <v>131.85474508162599</v>
      </c>
      <c r="I70" s="126">
        <v>126000</v>
      </c>
      <c r="J70" s="126">
        <v>128000</v>
      </c>
      <c r="K70" s="142" t="s">
        <v>522</v>
      </c>
    </row>
    <row r="71" spans="1:11">
      <c r="A71" s="142">
        <v>2021</v>
      </c>
      <c r="B71" s="107">
        <v>128000</v>
      </c>
      <c r="C71" s="142">
        <v>3140.7643757238998</v>
      </c>
      <c r="D71" s="142">
        <v>2353.5510918228001</v>
      </c>
      <c r="E71" s="142">
        <v>937.00353592331498</v>
      </c>
      <c r="F71" s="142">
        <v>190.748154565459</v>
      </c>
      <c r="G71" s="142">
        <v>4.9800472334027301E-4</v>
      </c>
      <c r="H71" s="142">
        <v>131.854745081597</v>
      </c>
      <c r="I71" s="126">
        <v>128000</v>
      </c>
      <c r="J71" s="126">
        <v>130000</v>
      </c>
      <c r="K71" s="142" t="s">
        <v>523</v>
      </c>
    </row>
    <row r="72" spans="1:11">
      <c r="A72" s="142">
        <v>2021</v>
      </c>
      <c r="B72" s="107">
        <v>130000</v>
      </c>
      <c r="C72" s="142">
        <v>3140.7643757238998</v>
      </c>
      <c r="D72" s="142">
        <v>2353.5510918232599</v>
      </c>
      <c r="E72" s="142">
        <v>937.00353592331498</v>
      </c>
      <c r="F72" s="142">
        <v>190.74815456543001</v>
      </c>
      <c r="G72" s="142">
        <v>4.9800475244410303E-4</v>
      </c>
      <c r="H72" s="142">
        <v>49.501782737381298</v>
      </c>
      <c r="I72" s="126">
        <v>130000</v>
      </c>
      <c r="J72" s="126">
        <v>132000</v>
      </c>
      <c r="K72" s="142" t="s">
        <v>524</v>
      </c>
    </row>
    <row r="73" spans="1:11">
      <c r="A73" s="142">
        <v>2021</v>
      </c>
      <c r="B73" s="107">
        <v>132000</v>
      </c>
      <c r="C73" s="142">
        <v>3143.2631126895999</v>
      </c>
      <c r="D73" s="142">
        <v>2353.5510918228001</v>
      </c>
      <c r="E73" s="142">
        <v>937.00353592331498</v>
      </c>
      <c r="F73" s="142">
        <v>190.748154565459</v>
      </c>
      <c r="G73" s="142">
        <v>4.9800475244410303E-4</v>
      </c>
      <c r="H73" s="142">
        <v>3.7600492942147E-4</v>
      </c>
      <c r="I73" s="126">
        <v>132000</v>
      </c>
      <c r="J73" s="126">
        <v>134000</v>
      </c>
      <c r="K73" s="142" t="s">
        <v>525</v>
      </c>
    </row>
    <row r="74" spans="1:11">
      <c r="A74" s="142">
        <v>2021</v>
      </c>
      <c r="B74" s="107">
        <v>134000</v>
      </c>
      <c r="C74" s="142">
        <v>3399.7934550919999</v>
      </c>
      <c r="D74" s="142">
        <v>2353.5510918228001</v>
      </c>
      <c r="E74" s="142">
        <v>937.00353592331498</v>
      </c>
      <c r="F74" s="142">
        <v>190.74815456543001</v>
      </c>
      <c r="G74" s="142">
        <v>4.9800475244410303E-4</v>
      </c>
      <c r="H74" s="142">
        <v>3.76004900317639E-4</v>
      </c>
      <c r="I74" s="126">
        <v>134000</v>
      </c>
      <c r="J74" s="126">
        <v>136000</v>
      </c>
      <c r="K74" s="142" t="s">
        <v>526</v>
      </c>
    </row>
    <row r="75" spans="1:11">
      <c r="A75" s="142">
        <v>2021</v>
      </c>
      <c r="B75" s="107">
        <v>136000</v>
      </c>
      <c r="C75" s="142">
        <v>3399.7934550917698</v>
      </c>
      <c r="D75" s="142">
        <v>2353.5510918228001</v>
      </c>
      <c r="E75" s="142">
        <v>937.00353592343197</v>
      </c>
      <c r="F75" s="142">
        <v>190.748154565459</v>
      </c>
      <c r="G75" s="142">
        <v>4.9800475244410303E-4</v>
      </c>
      <c r="H75" s="142">
        <v>3.7600492942147E-4</v>
      </c>
      <c r="I75" s="126">
        <v>136000</v>
      </c>
      <c r="J75" s="126">
        <v>138000</v>
      </c>
      <c r="K75" s="142" t="s">
        <v>527</v>
      </c>
    </row>
    <row r="76" spans="1:11">
      <c r="A76" s="142">
        <v>2021</v>
      </c>
      <c r="B76" s="107">
        <v>138000</v>
      </c>
      <c r="C76" s="142">
        <v>3399.7934550919999</v>
      </c>
      <c r="D76" s="142">
        <v>2353.5510918228001</v>
      </c>
      <c r="E76" s="142">
        <v>937.00353592331498</v>
      </c>
      <c r="F76" s="142">
        <v>190.748154565459</v>
      </c>
      <c r="G76" s="142">
        <v>4.9800475244410303E-4</v>
      </c>
      <c r="H76" s="142">
        <v>3.76004900317639E-4</v>
      </c>
      <c r="I76" s="126">
        <v>138000</v>
      </c>
      <c r="J76" s="126">
        <v>140000</v>
      </c>
      <c r="K76" s="142" t="s">
        <v>528</v>
      </c>
    </row>
    <row r="77" spans="1:11">
      <c r="A77" s="142">
        <v>2021</v>
      </c>
      <c r="B77" s="107">
        <v>140000</v>
      </c>
      <c r="C77" s="142">
        <v>3399.7934550917698</v>
      </c>
      <c r="D77" s="142">
        <v>2353.5510918232599</v>
      </c>
      <c r="E77" s="142">
        <v>688.40171059092995</v>
      </c>
      <c r="F77" s="142">
        <v>190.74815456543001</v>
      </c>
      <c r="G77" s="142">
        <v>4.9800472334027301E-4</v>
      </c>
      <c r="H77" s="142">
        <v>3.7600492942147E-4</v>
      </c>
      <c r="I77" s="126">
        <v>140000</v>
      </c>
      <c r="J77" s="126">
        <v>142000</v>
      </c>
      <c r="K77" s="142" t="s">
        <v>529</v>
      </c>
    </row>
    <row r="78" spans="1:11">
      <c r="A78" s="142">
        <v>2021</v>
      </c>
      <c r="B78" s="107">
        <v>142000</v>
      </c>
      <c r="C78" s="142">
        <v>1969.64583473327</v>
      </c>
      <c r="D78" s="142">
        <v>2353.5510918228001</v>
      </c>
      <c r="E78" s="142">
        <v>538.40467385819704</v>
      </c>
      <c r="F78" s="142">
        <v>190.748154565459</v>
      </c>
      <c r="G78" s="142">
        <v>4.9800475244410303E-4</v>
      </c>
      <c r="H78" s="142">
        <v>3.7600492942147E-4</v>
      </c>
      <c r="I78" s="126">
        <v>142000</v>
      </c>
      <c r="J78" s="126">
        <v>144000</v>
      </c>
      <c r="K78" s="142" t="s">
        <v>530</v>
      </c>
    </row>
    <row r="79" spans="1:11">
      <c r="A79" s="142">
        <v>2021</v>
      </c>
      <c r="B79" s="107">
        <v>144000</v>
      </c>
      <c r="C79" s="142">
        <v>1949.15219039423</v>
      </c>
      <c r="D79" s="142">
        <v>1395.36465966841</v>
      </c>
      <c r="E79" s="142">
        <v>538.40467385807995</v>
      </c>
      <c r="F79" s="142">
        <v>190.74815456543001</v>
      </c>
      <c r="G79" s="142">
        <v>4.9800475244410303E-4</v>
      </c>
      <c r="H79" s="142">
        <v>3.76004900317639E-4</v>
      </c>
      <c r="I79" s="126">
        <v>144000</v>
      </c>
      <c r="J79" s="126">
        <v>146000</v>
      </c>
      <c r="K79" s="142" t="s">
        <v>531</v>
      </c>
    </row>
    <row r="80" spans="1:11">
      <c r="A80" s="142">
        <v>2021</v>
      </c>
      <c r="B80" s="107">
        <v>146000</v>
      </c>
      <c r="C80" s="142">
        <v>1949.15219039423</v>
      </c>
      <c r="D80" s="142">
        <v>1108.9514058549</v>
      </c>
      <c r="E80" s="142">
        <v>538.40467385807995</v>
      </c>
      <c r="F80" s="142">
        <v>190.748154565459</v>
      </c>
      <c r="G80" s="142">
        <v>4.9800475244410303E-4</v>
      </c>
      <c r="H80" s="142">
        <v>3.7600492942147E-4</v>
      </c>
      <c r="I80" s="126">
        <v>146000</v>
      </c>
      <c r="J80" s="126">
        <v>148000</v>
      </c>
      <c r="K80" s="142" t="s">
        <v>532</v>
      </c>
    </row>
    <row r="81" spans="1:11">
      <c r="A81" s="142">
        <v>2021</v>
      </c>
      <c r="B81" s="107">
        <v>148000</v>
      </c>
      <c r="C81" s="142">
        <v>1949.1521903944699</v>
      </c>
      <c r="D81" s="142">
        <v>1108.95140585536</v>
      </c>
      <c r="E81" s="142">
        <v>538.40467385807995</v>
      </c>
      <c r="F81" s="142">
        <v>187.14539766823901</v>
      </c>
      <c r="G81" s="142">
        <v>4.9800475244410303E-4</v>
      </c>
      <c r="H81" s="142">
        <v>3.76004900317639E-4</v>
      </c>
      <c r="I81" s="126">
        <v>148000</v>
      </c>
      <c r="J81" s="126">
        <v>150000</v>
      </c>
      <c r="K81" s="142" t="s">
        <v>533</v>
      </c>
    </row>
    <row r="82" spans="1:11">
      <c r="A82" s="142">
        <v>2021</v>
      </c>
      <c r="B82" s="107">
        <v>150000</v>
      </c>
      <c r="C82" s="142">
        <v>1949.15219039423</v>
      </c>
      <c r="D82" s="142">
        <v>1108.9514058549</v>
      </c>
      <c r="E82" s="142">
        <v>538.40467385807995</v>
      </c>
      <c r="F82" s="142">
        <v>80.809462652512593</v>
      </c>
      <c r="G82" s="142">
        <v>4.9800475244410303E-4</v>
      </c>
      <c r="H82" s="142">
        <v>3.7600492942147E-4</v>
      </c>
      <c r="I82" s="126">
        <v>150000</v>
      </c>
      <c r="J82" s="126">
        <v>152000</v>
      </c>
      <c r="K82" s="142" t="s">
        <v>534</v>
      </c>
    </row>
    <row r="83" spans="1:11">
      <c r="A83" s="142">
        <v>2021</v>
      </c>
      <c r="B83" s="107">
        <v>152000</v>
      </c>
      <c r="C83" s="142">
        <v>1949.1521903944699</v>
      </c>
      <c r="D83" s="142">
        <v>1108.95140585536</v>
      </c>
      <c r="E83" s="142">
        <v>538.40467385807995</v>
      </c>
      <c r="F83" s="142">
        <v>80.809462652541697</v>
      </c>
      <c r="G83" s="142">
        <v>4.9800475244410303E-4</v>
      </c>
      <c r="H83" s="142">
        <v>3.76004900317639E-4</v>
      </c>
      <c r="I83" s="126">
        <v>152000</v>
      </c>
      <c r="J83" s="126">
        <v>154000</v>
      </c>
      <c r="K83" s="142" t="s">
        <v>535</v>
      </c>
    </row>
    <row r="84" spans="1:11">
      <c r="A84" s="142">
        <v>2021</v>
      </c>
      <c r="B84" s="107">
        <v>154000</v>
      </c>
      <c r="C84" s="142">
        <v>1949.15219039423</v>
      </c>
      <c r="D84" s="142">
        <v>1108.9514058549</v>
      </c>
      <c r="E84" s="142">
        <v>538.40467385819704</v>
      </c>
      <c r="F84" s="142">
        <v>80.809462652512593</v>
      </c>
      <c r="G84" s="142">
        <v>4.9800472334027301E-4</v>
      </c>
      <c r="H84" s="142">
        <v>3.7600492942147E-4</v>
      </c>
      <c r="I84" s="126">
        <v>154000</v>
      </c>
      <c r="J84" s="126">
        <v>156000</v>
      </c>
      <c r="K84" s="142" t="s">
        <v>536</v>
      </c>
    </row>
    <row r="85" spans="1:11">
      <c r="A85" s="142">
        <v>2021</v>
      </c>
      <c r="B85" s="107">
        <v>156000</v>
      </c>
      <c r="C85" s="142">
        <v>628.98077018395998</v>
      </c>
      <c r="D85" s="142">
        <v>1108.9514058549</v>
      </c>
      <c r="E85" s="142">
        <v>538.40467385807995</v>
      </c>
      <c r="F85" s="142">
        <v>80.809462652512593</v>
      </c>
      <c r="G85" s="142">
        <v>4.9800475244410303E-4</v>
      </c>
      <c r="H85" s="142">
        <v>3.76004900317639E-4</v>
      </c>
      <c r="I85" s="126">
        <v>156000</v>
      </c>
      <c r="J85" s="126">
        <v>158000</v>
      </c>
      <c r="K85" s="142" t="s">
        <v>537</v>
      </c>
    </row>
    <row r="86" spans="1:11">
      <c r="A86" s="142">
        <v>2021</v>
      </c>
      <c r="B86" s="107">
        <v>158000</v>
      </c>
      <c r="C86" s="142">
        <v>584.54457478411496</v>
      </c>
      <c r="D86" s="142">
        <v>1108.95140585536</v>
      </c>
      <c r="E86" s="142">
        <v>538.40467385807995</v>
      </c>
      <c r="F86" s="142">
        <v>80.809462652541697</v>
      </c>
      <c r="G86" s="142">
        <v>4.9800475244410303E-4</v>
      </c>
      <c r="H86" s="142">
        <v>3.7600492942147E-4</v>
      </c>
      <c r="I86" s="126">
        <v>158000</v>
      </c>
      <c r="J86" s="126">
        <v>160000</v>
      </c>
      <c r="K86" s="142" t="s">
        <v>538</v>
      </c>
    </row>
    <row r="87" spans="1:11">
      <c r="B87" s="107"/>
      <c r="I87" s="126"/>
    </row>
  </sheetData>
  <hyperlinks>
    <hyperlink ref="A1" location="'List of Figures'!A1" display="Back to List of Figures" xr:uid="{EE46E2D5-E838-4BE2-B168-66B040C1DDA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D9DB-D2F3-41D3-A59F-48335CA81FB7}">
  <dimension ref="A1:N87"/>
  <sheetViews>
    <sheetView zoomScaleNormal="100" workbookViewId="0"/>
  </sheetViews>
  <sheetFormatPr defaultColWidth="8.7109375" defaultRowHeight="15"/>
  <cols>
    <col min="1" max="1" width="8.7109375" style="123"/>
    <col min="2" max="2" width="12.5703125" style="123" bestFit="1" customWidth="1"/>
    <col min="3" max="16384" width="8.7109375" style="123"/>
  </cols>
  <sheetData>
    <row r="1" spans="1:14">
      <c r="A1" s="119" t="s">
        <v>8</v>
      </c>
    </row>
    <row r="2" spans="1:14" ht="15" customHeight="1">
      <c r="A2" s="19" t="s">
        <v>656</v>
      </c>
      <c r="B2" s="36" t="s">
        <v>634</v>
      </c>
      <c r="C2" s="19"/>
      <c r="D2" s="19"/>
      <c r="E2" s="19"/>
      <c r="F2" s="19"/>
      <c r="G2" s="19"/>
      <c r="H2" s="19"/>
      <c r="I2" s="19"/>
      <c r="J2" s="19"/>
      <c r="K2" s="19"/>
      <c r="L2" s="19"/>
      <c r="M2" s="19"/>
      <c r="N2" s="19"/>
    </row>
    <row r="3" spans="1:14">
      <c r="A3" s="19" t="s">
        <v>0</v>
      </c>
      <c r="B3" s="19" t="s">
        <v>635</v>
      </c>
      <c r="C3" s="19"/>
      <c r="D3" s="19"/>
      <c r="E3" s="19"/>
      <c r="F3" s="19"/>
      <c r="G3" s="19"/>
      <c r="H3" s="19"/>
      <c r="I3" s="19"/>
      <c r="J3" s="19"/>
      <c r="K3" s="19"/>
      <c r="L3" s="19"/>
      <c r="M3" s="19"/>
      <c r="N3" s="19"/>
    </row>
    <row r="5" spans="1:14">
      <c r="B5" s="123" t="s">
        <v>636</v>
      </c>
      <c r="C5" s="123" t="s">
        <v>637</v>
      </c>
    </row>
    <row r="6" spans="1:14">
      <c r="A6" s="106">
        <v>0</v>
      </c>
      <c r="B6" s="41">
        <v>7405.5362094989159</v>
      </c>
      <c r="C6" s="123">
        <v>27508.962794882875</v>
      </c>
    </row>
    <row r="7" spans="1:14">
      <c r="A7" s="107">
        <v>2000</v>
      </c>
      <c r="B7" s="41">
        <v>6440.1329783124111</v>
      </c>
      <c r="C7" s="123">
        <v>31250.415603941306</v>
      </c>
    </row>
    <row r="8" spans="1:14">
      <c r="A8" s="107">
        <v>4000</v>
      </c>
      <c r="B8" s="41">
        <v>16694.411780417067</v>
      </c>
      <c r="C8" s="123">
        <v>42571.15463736232</v>
      </c>
    </row>
    <row r="9" spans="1:14">
      <c r="A9" s="107">
        <v>6000</v>
      </c>
      <c r="B9" s="41">
        <v>19366.783243562866</v>
      </c>
      <c r="C9" s="123">
        <v>55331.359785322413</v>
      </c>
    </row>
    <row r="10" spans="1:14">
      <c r="A10" s="107">
        <v>8000</v>
      </c>
      <c r="B10" s="41">
        <v>26460.702602728637</v>
      </c>
      <c r="C10" s="123">
        <v>62746.539846599473</v>
      </c>
    </row>
    <row r="11" spans="1:14">
      <c r="A11" s="107">
        <v>10000</v>
      </c>
      <c r="B11" s="41">
        <v>25915.80390719328</v>
      </c>
      <c r="C11" s="123">
        <v>76876.006415455835</v>
      </c>
    </row>
    <row r="12" spans="1:14">
      <c r="A12" s="107">
        <v>12000</v>
      </c>
      <c r="B12" s="41">
        <v>33749.220503120225</v>
      </c>
      <c r="C12" s="123">
        <v>93109.906763478008</v>
      </c>
    </row>
    <row r="13" spans="1:14">
      <c r="A13" s="107">
        <v>14000</v>
      </c>
      <c r="B13" s="41">
        <v>47347.661015767866</v>
      </c>
      <c r="C13" s="123">
        <v>138172.458009814</v>
      </c>
    </row>
    <row r="14" spans="1:14">
      <c r="A14" s="107">
        <v>16000</v>
      </c>
      <c r="B14" s="41">
        <v>57351.089361677783</v>
      </c>
      <c r="C14" s="123">
        <v>150895.81285101714</v>
      </c>
    </row>
    <row r="15" spans="1:14">
      <c r="A15" s="107">
        <v>18000</v>
      </c>
      <c r="B15" s="41">
        <v>90647.764905448959</v>
      </c>
      <c r="C15" s="123">
        <v>161114.60320694826</v>
      </c>
    </row>
    <row r="16" spans="1:14">
      <c r="A16" s="107">
        <v>20000</v>
      </c>
      <c r="B16" s="41">
        <v>96553.342153910577</v>
      </c>
      <c r="C16" s="123">
        <v>220029.15677059616</v>
      </c>
    </row>
    <row r="17" spans="1:3">
      <c r="A17" s="107">
        <v>22000</v>
      </c>
      <c r="B17" s="41">
        <v>118935.85281981065</v>
      </c>
      <c r="C17" s="123">
        <v>213715.24123555527</v>
      </c>
    </row>
    <row r="18" spans="1:3">
      <c r="A18" s="107">
        <v>24000</v>
      </c>
      <c r="B18" s="41">
        <v>227701.33275032626</v>
      </c>
      <c r="C18" s="123">
        <v>190626.01193598314</v>
      </c>
    </row>
    <row r="19" spans="1:3">
      <c r="A19" s="107">
        <v>26000</v>
      </c>
      <c r="B19" s="41">
        <v>178663.59215944578</v>
      </c>
      <c r="C19" s="123">
        <v>187402.67912558833</v>
      </c>
    </row>
    <row r="20" spans="1:3">
      <c r="A20" s="107">
        <v>28000</v>
      </c>
      <c r="B20" s="41">
        <v>177402.84884402639</v>
      </c>
      <c r="C20" s="123">
        <v>188303.76279172633</v>
      </c>
    </row>
    <row r="21" spans="1:3">
      <c r="A21" s="107">
        <v>30000</v>
      </c>
      <c r="B21" s="41">
        <v>167735.81693670253</v>
      </c>
      <c r="C21" s="123">
        <v>162970.06300593732</v>
      </c>
    </row>
    <row r="22" spans="1:3">
      <c r="A22" s="107">
        <v>32000</v>
      </c>
      <c r="B22" s="41">
        <v>162837.24108995317</v>
      </c>
      <c r="C22" s="123">
        <v>196053.20781801495</v>
      </c>
    </row>
    <row r="23" spans="1:3">
      <c r="A23" s="107">
        <v>34000</v>
      </c>
      <c r="B23" s="41">
        <v>163150.22567014856</v>
      </c>
      <c r="C23" s="123">
        <v>176048.1498095319</v>
      </c>
    </row>
    <row r="24" spans="1:3">
      <c r="A24" s="107">
        <v>36000</v>
      </c>
      <c r="B24" s="41">
        <v>155647.99768838022</v>
      </c>
      <c r="C24" s="123">
        <v>182928.44286972855</v>
      </c>
    </row>
    <row r="25" spans="1:3">
      <c r="A25" s="107">
        <v>38000</v>
      </c>
      <c r="B25" s="41">
        <v>161773.31703769983</v>
      </c>
      <c r="C25" s="123">
        <v>166130.79516644217</v>
      </c>
    </row>
    <row r="26" spans="1:3">
      <c r="A26" s="107">
        <v>40000</v>
      </c>
      <c r="B26" s="41">
        <v>170135.50704447005</v>
      </c>
      <c r="C26" s="123">
        <v>174902.19424858471</v>
      </c>
    </row>
    <row r="27" spans="1:3">
      <c r="A27" s="107">
        <v>42000</v>
      </c>
      <c r="B27" s="41">
        <v>172149.37337877613</v>
      </c>
      <c r="C27" s="123">
        <v>152446.95057943847</v>
      </c>
    </row>
    <row r="28" spans="1:3">
      <c r="A28" s="107">
        <v>44000</v>
      </c>
      <c r="B28" s="41">
        <v>167185.79094371464</v>
      </c>
      <c r="C28" s="123">
        <v>137761.47574795896</v>
      </c>
    </row>
    <row r="29" spans="1:3">
      <c r="A29" s="107">
        <v>46000</v>
      </c>
      <c r="B29" s="41">
        <v>153879.17731653858</v>
      </c>
      <c r="C29" s="123">
        <v>128836.46875784754</v>
      </c>
    </row>
    <row r="30" spans="1:3">
      <c r="A30" s="107">
        <v>48000</v>
      </c>
      <c r="B30" s="41">
        <v>162689.13360559815</v>
      </c>
      <c r="C30" s="123">
        <v>115426.21156725196</v>
      </c>
    </row>
    <row r="31" spans="1:3">
      <c r="A31" s="107">
        <v>50000</v>
      </c>
      <c r="B31" s="41">
        <v>148954.2558731451</v>
      </c>
      <c r="C31" s="123">
        <v>108187.09636504274</v>
      </c>
    </row>
    <row r="32" spans="1:3">
      <c r="A32" s="107">
        <v>52000</v>
      </c>
      <c r="B32" s="41">
        <v>148290.62083299868</v>
      </c>
      <c r="C32" s="123">
        <v>101483.22817026841</v>
      </c>
    </row>
    <row r="33" spans="1:3">
      <c r="A33" s="107">
        <v>54000</v>
      </c>
      <c r="B33" s="41">
        <v>128806.54795723988</v>
      </c>
      <c r="C33" s="123">
        <v>98028.406430537201</v>
      </c>
    </row>
    <row r="34" spans="1:3">
      <c r="A34" s="107">
        <v>56000</v>
      </c>
      <c r="B34" s="41">
        <v>121157.22162548147</v>
      </c>
      <c r="C34" s="123">
        <v>87034.965799652462</v>
      </c>
    </row>
    <row r="35" spans="1:3">
      <c r="A35" s="107">
        <v>58000</v>
      </c>
      <c r="B35" s="41">
        <v>118579.12171268857</v>
      </c>
      <c r="C35" s="123">
        <v>81084.692797271025</v>
      </c>
    </row>
    <row r="36" spans="1:3">
      <c r="A36" s="107">
        <v>60000</v>
      </c>
      <c r="B36" s="41">
        <v>105370.52525170003</v>
      </c>
      <c r="C36" s="123">
        <v>74537.946896216774</v>
      </c>
    </row>
    <row r="37" spans="1:3">
      <c r="A37" s="107">
        <v>62000</v>
      </c>
      <c r="B37" s="41">
        <v>89080.113274401272</v>
      </c>
      <c r="C37" s="123">
        <v>63331.943111392749</v>
      </c>
    </row>
    <row r="38" spans="1:3">
      <c r="A38" s="107">
        <v>64000</v>
      </c>
      <c r="B38" s="41">
        <v>93468.52614434759</v>
      </c>
      <c r="C38" s="123">
        <v>59592.356455780624</v>
      </c>
    </row>
    <row r="39" spans="1:3">
      <c r="A39" s="107">
        <v>66000</v>
      </c>
      <c r="B39" s="41">
        <v>98494.57882179947</v>
      </c>
      <c r="C39" s="123">
        <v>58984.212875021331</v>
      </c>
    </row>
    <row r="40" spans="1:3">
      <c r="A40" s="107">
        <v>68000</v>
      </c>
      <c r="B40" s="41">
        <v>85208.856994698683</v>
      </c>
      <c r="C40" s="123">
        <v>50687.290675520817</v>
      </c>
    </row>
    <row r="41" spans="1:3">
      <c r="A41" s="107">
        <v>70000</v>
      </c>
      <c r="B41" s="41">
        <v>73531.928113768154</v>
      </c>
      <c r="C41" s="123">
        <v>44833.898573693397</v>
      </c>
    </row>
    <row r="42" spans="1:3">
      <c r="A42" s="107">
        <v>72000</v>
      </c>
      <c r="B42" s="41">
        <v>85349.522533653508</v>
      </c>
      <c r="C42" s="123">
        <v>44238.677853195783</v>
      </c>
    </row>
    <row r="43" spans="1:3">
      <c r="A43" s="107">
        <v>74000</v>
      </c>
      <c r="B43" s="41">
        <v>65626.426049729751</v>
      </c>
      <c r="C43" s="123">
        <v>37549.587184272823</v>
      </c>
    </row>
    <row r="44" spans="1:3">
      <c r="A44" s="107">
        <v>76000</v>
      </c>
      <c r="B44" s="41">
        <v>53589.868697826321</v>
      </c>
      <c r="C44" s="123">
        <v>33715.724208884159</v>
      </c>
    </row>
    <row r="45" spans="1:3">
      <c r="A45" s="107">
        <v>78000</v>
      </c>
      <c r="B45" s="41">
        <v>57642.012135258883</v>
      </c>
      <c r="C45" s="123">
        <v>35265.752219684306</v>
      </c>
    </row>
    <row r="46" spans="1:3">
      <c r="A46" s="107">
        <v>80000</v>
      </c>
      <c r="B46" s="41">
        <v>53080.627594849007</v>
      </c>
      <c r="C46" s="123">
        <v>37426.229500005131</v>
      </c>
    </row>
    <row r="47" spans="1:3">
      <c r="A47" s="107">
        <v>82000</v>
      </c>
      <c r="B47" s="41">
        <v>55624.276700985924</v>
      </c>
      <c r="C47" s="123">
        <v>30358.786681659742</v>
      </c>
    </row>
    <row r="48" spans="1:3">
      <c r="A48" s="107">
        <v>84000</v>
      </c>
      <c r="B48" s="41">
        <v>47444.911787629382</v>
      </c>
      <c r="C48" s="123">
        <v>24978.32954512952</v>
      </c>
    </row>
    <row r="49" spans="1:3">
      <c r="A49" s="107">
        <v>86000</v>
      </c>
      <c r="B49" s="41">
        <v>43062.526079123549</v>
      </c>
      <c r="C49" s="123">
        <v>23134.589012099288</v>
      </c>
    </row>
    <row r="50" spans="1:3">
      <c r="A50" s="107">
        <v>88000</v>
      </c>
      <c r="B50" s="41">
        <v>33485.804829673063</v>
      </c>
      <c r="C50" s="123">
        <v>22935.139075699422</v>
      </c>
    </row>
    <row r="51" spans="1:3">
      <c r="A51" s="107">
        <v>90000</v>
      </c>
      <c r="B51" s="41">
        <v>29108.012835272963</v>
      </c>
      <c r="C51" s="123">
        <v>21074.333713719614</v>
      </c>
    </row>
    <row r="52" spans="1:3">
      <c r="A52" s="107">
        <v>92000</v>
      </c>
      <c r="B52" s="41">
        <v>26795.996833622288</v>
      </c>
      <c r="C52" s="123">
        <v>18190.818728525923</v>
      </c>
    </row>
    <row r="53" spans="1:3">
      <c r="A53" s="107">
        <v>94000</v>
      </c>
      <c r="B53" s="41">
        <v>28109.595215824851</v>
      </c>
      <c r="C53" s="123">
        <v>17207.838023906494</v>
      </c>
    </row>
    <row r="54" spans="1:3">
      <c r="A54" s="107">
        <v>96000</v>
      </c>
      <c r="B54" s="41">
        <v>24297.846067769155</v>
      </c>
      <c r="C54" s="123">
        <v>14920.551780553453</v>
      </c>
    </row>
    <row r="55" spans="1:3">
      <c r="A55" s="107">
        <v>98000</v>
      </c>
      <c r="B55" s="41">
        <v>20556.976917625954</v>
      </c>
      <c r="C55" s="123">
        <v>13563.689776710064</v>
      </c>
    </row>
    <row r="56" spans="1:3">
      <c r="A56" s="107">
        <v>100000</v>
      </c>
      <c r="B56" s="41">
        <v>20103.898086749941</v>
      </c>
      <c r="C56" s="123">
        <v>13259.512775835981</v>
      </c>
    </row>
    <row r="57" spans="1:3">
      <c r="A57" s="107">
        <v>102000</v>
      </c>
      <c r="B57" s="41">
        <v>18981.22275342495</v>
      </c>
      <c r="C57" s="123">
        <v>12963.113039561787</v>
      </c>
    </row>
    <row r="58" spans="1:3">
      <c r="A58" s="107">
        <v>104000</v>
      </c>
      <c r="B58" s="41">
        <v>19051.297843729706</v>
      </c>
      <c r="C58" s="123">
        <v>12899.499101189725</v>
      </c>
    </row>
    <row r="59" spans="1:3">
      <c r="A59" s="107">
        <v>106000</v>
      </c>
      <c r="B59" s="41">
        <v>18423.541197678722</v>
      </c>
      <c r="C59" s="123">
        <v>12207.008364897221</v>
      </c>
    </row>
    <row r="60" spans="1:3">
      <c r="A60" s="107">
        <v>108000</v>
      </c>
      <c r="B60" s="41">
        <v>17166.115146833356</v>
      </c>
      <c r="C60" s="123">
        <v>10810.460964060563</v>
      </c>
    </row>
    <row r="61" spans="1:3">
      <c r="A61" s="107">
        <v>110000</v>
      </c>
      <c r="B61" s="41">
        <v>16481.386431810326</v>
      </c>
      <c r="C61" s="123">
        <v>9166.2576745796032</v>
      </c>
    </row>
    <row r="62" spans="1:3">
      <c r="A62" s="107">
        <v>112000</v>
      </c>
      <c r="B62" s="41">
        <v>15827.777955965774</v>
      </c>
      <c r="C62" s="123">
        <v>7525.2515914292653</v>
      </c>
    </row>
    <row r="63" spans="1:3">
      <c r="A63" s="107">
        <v>114000</v>
      </c>
      <c r="B63" s="41">
        <v>11705.757562104287</v>
      </c>
      <c r="C63" s="123">
        <v>7309.8709517242114</v>
      </c>
    </row>
    <row r="64" spans="1:3">
      <c r="A64" s="107">
        <v>116000</v>
      </c>
      <c r="B64" s="41">
        <v>11196.94313473846</v>
      </c>
      <c r="C64" s="123">
        <v>6554.3386343820302</v>
      </c>
    </row>
    <row r="65" spans="1:3">
      <c r="A65" s="107">
        <v>118000</v>
      </c>
      <c r="B65" s="41">
        <v>11051.31623014176</v>
      </c>
      <c r="C65" s="123">
        <v>5346.4056923314056</v>
      </c>
    </row>
    <row r="66" spans="1:3">
      <c r="A66" s="107">
        <v>120000</v>
      </c>
      <c r="B66" s="41">
        <v>10656.25313013396</v>
      </c>
      <c r="C66" s="123">
        <v>5346.4056923312601</v>
      </c>
    </row>
    <row r="67" spans="1:3">
      <c r="A67" s="107">
        <v>122000</v>
      </c>
      <c r="B67" s="41">
        <v>10656.253130134201</v>
      </c>
      <c r="C67" s="123">
        <v>5346.40569233106</v>
      </c>
    </row>
    <row r="68" spans="1:3">
      <c r="A68" s="107">
        <v>124000</v>
      </c>
      <c r="B68" s="41">
        <v>9216.1145017995404</v>
      </c>
      <c r="C68" s="123">
        <v>5312.403949806845</v>
      </c>
    </row>
    <row r="69" spans="1:3">
      <c r="A69" s="107">
        <v>126000</v>
      </c>
      <c r="B69" s="41">
        <v>6835.8219465717902</v>
      </c>
      <c r="C69" s="123">
        <v>5250.919185359533</v>
      </c>
    </row>
    <row r="70" spans="1:3">
      <c r="A70" s="107">
        <v>128000</v>
      </c>
      <c r="B70" s="41">
        <v>6753.9224011217939</v>
      </c>
      <c r="C70" s="123">
        <v>4627.6748939163463</v>
      </c>
    </row>
    <row r="71" spans="1:3">
      <c r="A71" s="107">
        <v>130000</v>
      </c>
      <c r="B71" s="41">
        <v>6671.5694387780386</v>
      </c>
      <c r="C71" s="123">
        <v>3926.5226428547153</v>
      </c>
    </row>
    <row r="72" spans="1:3">
      <c r="A72" s="107">
        <v>132000</v>
      </c>
      <c r="B72" s="41">
        <v>6624.5667690108567</v>
      </c>
      <c r="C72" s="123">
        <v>3909.2692507351726</v>
      </c>
    </row>
    <row r="73" spans="1:3">
      <c r="A73" s="107">
        <v>134000</v>
      </c>
      <c r="B73" s="41">
        <v>6881.097111413198</v>
      </c>
      <c r="C73" s="123">
        <v>3909.269250735525</v>
      </c>
    </row>
    <row r="74" spans="1:3">
      <c r="A74" s="107">
        <v>136000</v>
      </c>
      <c r="B74" s="41">
        <v>6881.0971114131426</v>
      </c>
      <c r="C74" s="123">
        <v>3909.2692507350844</v>
      </c>
    </row>
    <row r="75" spans="1:3">
      <c r="A75" s="107">
        <v>138000</v>
      </c>
      <c r="B75" s="41">
        <v>6881.0971114132271</v>
      </c>
      <c r="C75" s="123">
        <v>3909.269250735525</v>
      </c>
    </row>
    <row r="76" spans="1:3">
      <c r="A76" s="107">
        <v>140000</v>
      </c>
      <c r="B76" s="41">
        <v>6632.4952860810427</v>
      </c>
      <c r="C76" s="123">
        <v>3909.2692507349716</v>
      </c>
    </row>
    <row r="77" spans="1:3">
      <c r="A77" s="107">
        <v>142000</v>
      </c>
      <c r="B77" s="41">
        <v>5052.3506289894085</v>
      </c>
      <c r="C77" s="123">
        <v>3909.269250735525</v>
      </c>
    </row>
    <row r="78" spans="1:3">
      <c r="A78" s="107">
        <v>144000</v>
      </c>
      <c r="B78" s="41">
        <v>4073.6705524958029</v>
      </c>
      <c r="C78" s="123">
        <v>2690.1871991196203</v>
      </c>
    </row>
    <row r="79" spans="1:3">
      <c r="A79" s="107">
        <v>146000</v>
      </c>
      <c r="B79" s="41">
        <v>3787.2572986823511</v>
      </c>
      <c r="C79" s="123">
        <v>2601.9085152399498</v>
      </c>
    </row>
    <row r="80" spans="1:3">
      <c r="A80" s="107">
        <v>148000</v>
      </c>
      <c r="B80" s="41">
        <v>3783.6545417858019</v>
      </c>
      <c r="C80" s="123">
        <v>2601.9085152398302</v>
      </c>
    </row>
    <row r="81" spans="1:3">
      <c r="A81" s="107">
        <v>150000</v>
      </c>
      <c r="B81" s="41">
        <v>3677.3186067694046</v>
      </c>
      <c r="C81" s="123">
        <v>2601.9085152401831</v>
      </c>
    </row>
    <row r="82" spans="1:3">
      <c r="A82" s="107">
        <v>152000</v>
      </c>
      <c r="B82" s="41">
        <v>3677.3186067701045</v>
      </c>
      <c r="C82" s="123">
        <v>2601.90851523948</v>
      </c>
    </row>
    <row r="83" spans="1:3">
      <c r="A83" s="107">
        <v>154000</v>
      </c>
      <c r="B83" s="41">
        <v>3677.3186067694924</v>
      </c>
      <c r="C83" s="123">
        <v>2601.908515239742</v>
      </c>
    </row>
    <row r="84" spans="1:3">
      <c r="A84" s="107">
        <v>156000</v>
      </c>
      <c r="B84" s="41">
        <v>2357.1471865591052</v>
      </c>
      <c r="C84" s="123">
        <v>5671.4096097757647</v>
      </c>
    </row>
    <row r="85" spans="1:3">
      <c r="A85" s="107">
        <v>158000</v>
      </c>
      <c r="B85" s="41">
        <v>2312.7109911597786</v>
      </c>
      <c r="C85" s="123">
        <v>5845.0900911173303</v>
      </c>
    </row>
    <row r="86" spans="1:3">
      <c r="A86" s="107">
        <v>160000</v>
      </c>
      <c r="B86" s="41">
        <v>0</v>
      </c>
      <c r="C86" s="123">
        <v>0</v>
      </c>
    </row>
    <row r="87" spans="1:3">
      <c r="A87" s="107" t="s">
        <v>776</v>
      </c>
      <c r="B87" s="41">
        <v>80575.375193069689</v>
      </c>
      <c r="C87" s="123">
        <v>80575.375193069689</v>
      </c>
    </row>
  </sheetData>
  <hyperlinks>
    <hyperlink ref="A1" location="'List of Figures'!A1" display="Back to List of Figures" xr:uid="{4E4C5A4A-9EE2-480E-9A8B-7486A8222B3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4F056-F149-43DA-AAED-A5B6BB5CF925}">
  <dimension ref="A1:R73"/>
  <sheetViews>
    <sheetView zoomScaleNormal="100" workbookViewId="0"/>
  </sheetViews>
  <sheetFormatPr defaultColWidth="9.140625" defaultRowHeight="15"/>
  <cols>
    <col min="1" max="1" width="17.28515625" style="47" customWidth="1"/>
    <col min="2" max="16384" width="9.140625" style="47"/>
  </cols>
  <sheetData>
    <row r="1" spans="1:18">
      <c r="A1" s="7" t="s">
        <v>8</v>
      </c>
    </row>
    <row r="2" spans="1:18" ht="15" customHeight="1">
      <c r="A2" s="19" t="s">
        <v>657</v>
      </c>
      <c r="B2" s="36" t="s">
        <v>658</v>
      </c>
      <c r="C2" s="19"/>
      <c r="D2" s="19"/>
      <c r="E2" s="19"/>
      <c r="F2" s="19"/>
      <c r="G2" s="19"/>
      <c r="H2" s="19"/>
      <c r="I2" s="19"/>
      <c r="J2" s="19"/>
      <c r="K2" s="19"/>
      <c r="L2" s="19"/>
      <c r="M2" s="19"/>
      <c r="N2" s="19"/>
    </row>
    <row r="3" spans="1:18">
      <c r="A3" s="19" t="s">
        <v>0</v>
      </c>
      <c r="B3" s="36" t="s">
        <v>589</v>
      </c>
      <c r="C3" s="19"/>
      <c r="D3" s="19"/>
      <c r="E3" s="19"/>
      <c r="F3" s="19"/>
      <c r="G3" s="19"/>
      <c r="H3" s="19"/>
      <c r="I3" s="19"/>
      <c r="J3" s="19"/>
      <c r="K3" s="19"/>
      <c r="L3" s="19"/>
      <c r="M3" s="19"/>
      <c r="N3" s="19"/>
    </row>
    <row r="5" spans="1:18" ht="15" customHeight="1">
      <c r="B5" s="35" t="s">
        <v>172</v>
      </c>
      <c r="D5" s="35" t="s">
        <v>175</v>
      </c>
      <c r="E5" s="49"/>
      <c r="F5" s="35" t="s">
        <v>176</v>
      </c>
      <c r="H5" s="49"/>
      <c r="I5" s="50"/>
      <c r="J5" s="50"/>
      <c r="K5" s="38"/>
      <c r="L5" s="38"/>
      <c r="M5" s="38"/>
      <c r="N5" s="38"/>
      <c r="O5" s="38"/>
      <c r="R5" s="93"/>
    </row>
    <row r="6" spans="1:18">
      <c r="B6" s="28" t="s">
        <v>173</v>
      </c>
      <c r="C6" s="35" t="s">
        <v>174</v>
      </c>
      <c r="D6" s="28" t="s">
        <v>173</v>
      </c>
      <c r="E6" s="35" t="s">
        <v>174</v>
      </c>
      <c r="F6" s="28" t="s">
        <v>173</v>
      </c>
      <c r="G6" s="35" t="s">
        <v>174</v>
      </c>
      <c r="I6" s="40"/>
      <c r="J6" s="40"/>
      <c r="K6" s="40"/>
      <c r="L6" s="40"/>
      <c r="M6" s="40"/>
      <c r="N6" s="40"/>
      <c r="O6" s="40"/>
      <c r="R6"/>
    </row>
    <row r="7" spans="1:18">
      <c r="A7" s="47">
        <v>1982</v>
      </c>
      <c r="B7">
        <v>11.194232394738233</v>
      </c>
      <c r="C7">
        <v>12.7</v>
      </c>
      <c r="D7">
        <v>7.4735524856040998</v>
      </c>
      <c r="E7">
        <v>9.1999999999999993</v>
      </c>
      <c r="F7">
        <v>14.23840403613503</v>
      </c>
      <c r="G7">
        <v>15.2</v>
      </c>
      <c r="J7" s="40"/>
      <c r="K7" s="40"/>
      <c r="L7" s="40"/>
      <c r="M7" s="40"/>
      <c r="N7" s="40"/>
      <c r="O7" s="40"/>
      <c r="R7"/>
    </row>
    <row r="8" spans="1:18" ht="18.75" customHeight="1">
      <c r="A8" s="47">
        <v>1983</v>
      </c>
      <c r="B8"/>
      <c r="C8"/>
      <c r="D8"/>
      <c r="E8"/>
      <c r="F8"/>
      <c r="G8"/>
      <c r="H8" s="6"/>
      <c r="I8" s="6"/>
      <c r="J8" s="40"/>
      <c r="K8" s="40"/>
      <c r="L8" s="40"/>
      <c r="M8" s="40"/>
      <c r="N8" s="40"/>
      <c r="O8" s="40"/>
      <c r="R8"/>
    </row>
    <row r="9" spans="1:18">
      <c r="A9" s="47">
        <v>1984</v>
      </c>
      <c r="B9">
        <v>12.175482261025209</v>
      </c>
      <c r="C9">
        <v>13.9</v>
      </c>
      <c r="D9">
        <v>7.0075646226507544</v>
      </c>
      <c r="E9">
        <v>8.9</v>
      </c>
      <c r="F9">
        <v>13.076214553079742</v>
      </c>
      <c r="G9">
        <v>15.3</v>
      </c>
      <c r="H9" s="40"/>
      <c r="I9" s="40"/>
      <c r="J9" s="40"/>
      <c r="K9" s="40"/>
      <c r="L9" s="40"/>
      <c r="M9" s="40"/>
      <c r="N9" s="40"/>
      <c r="O9" s="40"/>
      <c r="R9"/>
    </row>
    <row r="10" spans="1:18">
      <c r="A10" s="47">
        <v>1985</v>
      </c>
      <c r="B10"/>
      <c r="C10"/>
      <c r="D10"/>
      <c r="E10"/>
      <c r="F10"/>
      <c r="G10"/>
      <c r="H10" s="6"/>
      <c r="I10" s="6"/>
      <c r="J10" s="40"/>
      <c r="K10" s="40"/>
      <c r="L10" s="40"/>
      <c r="M10" s="40"/>
      <c r="N10" s="40"/>
      <c r="O10" s="40"/>
      <c r="R10"/>
    </row>
    <row r="11" spans="1:18">
      <c r="A11" s="47">
        <v>1986</v>
      </c>
      <c r="B11">
        <v>13.130051887776387</v>
      </c>
      <c r="C11">
        <v>11.2</v>
      </c>
      <c r="D11">
        <v>6.2216442428035039</v>
      </c>
      <c r="E11">
        <v>8.1</v>
      </c>
      <c r="F11">
        <v>12.517534939507719</v>
      </c>
      <c r="G11">
        <v>14.7</v>
      </c>
      <c r="H11" s="6"/>
      <c r="I11" s="6"/>
      <c r="J11" s="40"/>
      <c r="K11" s="40"/>
      <c r="L11" s="40"/>
      <c r="M11" s="40"/>
      <c r="N11" s="40"/>
      <c r="O11" s="40"/>
      <c r="R11"/>
    </row>
    <row r="12" spans="1:18">
      <c r="A12" s="47">
        <v>1987</v>
      </c>
      <c r="B12"/>
      <c r="C12"/>
      <c r="D12"/>
      <c r="E12"/>
      <c r="F12"/>
      <c r="G12"/>
      <c r="H12" s="6"/>
      <c r="I12" s="6"/>
      <c r="J12" s="40"/>
      <c r="K12" s="40"/>
      <c r="L12" s="6"/>
      <c r="M12" s="6"/>
      <c r="N12" s="6"/>
      <c r="R12"/>
    </row>
    <row r="13" spans="1:18">
      <c r="A13" s="47">
        <v>1988</v>
      </c>
      <c r="B13">
        <v>11.292931545013568</v>
      </c>
      <c r="C13">
        <v>12.7</v>
      </c>
      <c r="D13">
        <v>5.6114320704387843</v>
      </c>
      <c r="E13">
        <v>8.6999999999999993</v>
      </c>
      <c r="F13">
        <v>12.050950985907168</v>
      </c>
      <c r="G13">
        <v>15.1</v>
      </c>
      <c r="J13" s="40"/>
      <c r="K13" s="40"/>
      <c r="L13" s="6"/>
      <c r="M13" s="6"/>
      <c r="N13" s="6"/>
      <c r="R13"/>
    </row>
    <row r="14" spans="1:18">
      <c r="A14" s="47">
        <v>1989</v>
      </c>
      <c r="B14"/>
      <c r="C14"/>
      <c r="D14"/>
      <c r="E14">
        <v>8.3000000000000007</v>
      </c>
      <c r="F14"/>
      <c r="G14">
        <v>14.1</v>
      </c>
      <c r="H14" s="6"/>
      <c r="I14" s="6"/>
      <c r="J14" s="40"/>
      <c r="K14" s="40"/>
      <c r="L14" s="6"/>
      <c r="M14" s="6"/>
      <c r="N14" s="6"/>
      <c r="R14"/>
    </row>
    <row r="15" spans="1:18">
      <c r="A15" s="47">
        <v>1990</v>
      </c>
      <c r="B15">
        <v>12.466630937534132</v>
      </c>
      <c r="C15">
        <v>13.5</v>
      </c>
      <c r="D15">
        <v>4.5019659489513666</v>
      </c>
      <c r="E15">
        <v>9.1</v>
      </c>
      <c r="F15">
        <v>12.186661010965118</v>
      </c>
      <c r="G15">
        <v>14.7</v>
      </c>
      <c r="J15" s="40"/>
      <c r="K15" s="40"/>
      <c r="L15" s="39"/>
      <c r="M15" s="39"/>
      <c r="N15" s="39"/>
      <c r="O15" s="39"/>
      <c r="P15" s="39"/>
      <c r="R15"/>
    </row>
    <row r="16" spans="1:18">
      <c r="A16" s="47">
        <v>1991</v>
      </c>
      <c r="B16"/>
      <c r="C16"/>
      <c r="D16"/>
      <c r="E16">
        <v>12.8</v>
      </c>
      <c r="F16"/>
      <c r="G16">
        <v>20.399999999999999</v>
      </c>
      <c r="H16" s="39"/>
      <c r="I16" s="39"/>
      <c r="J16" s="40"/>
      <c r="K16" s="40"/>
      <c r="L16" s="40"/>
      <c r="M16" s="40"/>
      <c r="N16" s="40"/>
      <c r="O16" s="40"/>
      <c r="P16" s="40"/>
      <c r="R16"/>
    </row>
    <row r="17" spans="1:18">
      <c r="A17" s="47">
        <v>1992</v>
      </c>
      <c r="B17">
        <v>21.340403340658906</v>
      </c>
      <c r="C17">
        <v>24.5</v>
      </c>
      <c r="D17">
        <v>7.3430326259716336</v>
      </c>
      <c r="E17">
        <v>14</v>
      </c>
      <c r="F17">
        <v>14.175740093692655</v>
      </c>
      <c r="G17">
        <v>20.7</v>
      </c>
      <c r="H17" s="40"/>
      <c r="I17" s="40"/>
      <c r="J17" s="40"/>
      <c r="K17" s="40"/>
      <c r="L17" s="40"/>
      <c r="M17" s="40"/>
      <c r="N17" s="40"/>
      <c r="O17" s="40"/>
      <c r="P17" s="40"/>
      <c r="R17"/>
    </row>
    <row r="18" spans="1:18">
      <c r="A18" s="47">
        <v>1993</v>
      </c>
      <c r="B18"/>
      <c r="C18"/>
      <c r="D18"/>
      <c r="E18">
        <v>15.7</v>
      </c>
      <c r="F18"/>
      <c r="G18">
        <v>22.4</v>
      </c>
      <c r="J18" s="40"/>
      <c r="K18" s="40"/>
      <c r="L18" s="40"/>
      <c r="M18" s="40"/>
      <c r="N18" s="40"/>
      <c r="O18" s="40"/>
      <c r="P18" s="40"/>
      <c r="R18"/>
    </row>
    <row r="19" spans="1:18">
      <c r="A19" s="47">
        <v>1994</v>
      </c>
      <c r="B19">
        <v>23.451141148795475</v>
      </c>
      <c r="C19">
        <v>25.9</v>
      </c>
      <c r="D19">
        <v>7.3435206804912774</v>
      </c>
      <c r="E19">
        <v>15.1</v>
      </c>
      <c r="F19">
        <v>14.721979554085134</v>
      </c>
      <c r="G19">
        <v>22</v>
      </c>
      <c r="H19" s="40"/>
      <c r="I19" s="40"/>
      <c r="J19" s="40"/>
      <c r="K19" s="40"/>
      <c r="L19" s="40"/>
      <c r="M19" s="40"/>
      <c r="N19" s="40"/>
      <c r="O19" s="40"/>
      <c r="P19" s="40"/>
      <c r="R19"/>
    </row>
    <row r="20" spans="1:18">
      <c r="A20" s="47">
        <v>1995</v>
      </c>
      <c r="B20"/>
      <c r="C20"/>
      <c r="D20"/>
      <c r="E20">
        <v>15.2</v>
      </c>
      <c r="F20"/>
      <c r="G20">
        <v>21.3</v>
      </c>
      <c r="H20" s="40"/>
      <c r="I20" s="40"/>
      <c r="J20" s="40"/>
      <c r="K20" s="40"/>
      <c r="L20" s="40"/>
      <c r="M20" s="40"/>
      <c r="N20" s="40"/>
      <c r="O20" s="40"/>
      <c r="P20" s="40"/>
      <c r="R20"/>
    </row>
    <row r="21" spans="1:18">
      <c r="A21" s="47">
        <v>1996</v>
      </c>
      <c r="B21">
        <v>18.253247692889385</v>
      </c>
      <c r="C21">
        <v>22.3</v>
      </c>
      <c r="D21">
        <v>7.7387398531477993</v>
      </c>
      <c r="E21">
        <v>14.4</v>
      </c>
      <c r="F21">
        <v>13.371876590004153</v>
      </c>
      <c r="G21">
        <v>20.5</v>
      </c>
      <c r="H21" s="40"/>
      <c r="I21" s="40"/>
      <c r="J21" s="40"/>
      <c r="K21" s="40"/>
      <c r="L21" s="6"/>
      <c r="M21" s="6"/>
      <c r="N21" s="6"/>
      <c r="R21"/>
    </row>
    <row r="22" spans="1:18">
      <c r="A22" s="47">
        <v>1997</v>
      </c>
      <c r="B22"/>
      <c r="C22"/>
      <c r="D22"/>
      <c r="E22"/>
      <c r="F22"/>
      <c r="G22"/>
      <c r="J22" s="40"/>
      <c r="K22" s="40"/>
      <c r="L22" s="6"/>
      <c r="M22" s="6"/>
      <c r="N22" s="6"/>
      <c r="R22"/>
    </row>
    <row r="23" spans="1:18">
      <c r="A23" s="47">
        <v>1998</v>
      </c>
      <c r="B23">
        <v>13.217512966548425</v>
      </c>
      <c r="C23">
        <v>20.2</v>
      </c>
      <c r="D23">
        <v>6.9743778176627709</v>
      </c>
      <c r="E23">
        <v>14.3</v>
      </c>
      <c r="F23">
        <v>13.236959256066367</v>
      </c>
      <c r="G23">
        <v>21</v>
      </c>
      <c r="H23" s="6"/>
      <c r="I23" s="6"/>
      <c r="J23" s="40"/>
      <c r="K23" s="40"/>
      <c r="L23" s="6"/>
      <c r="M23" s="6"/>
      <c r="N23" s="6"/>
      <c r="R23"/>
    </row>
    <row r="24" spans="1:18">
      <c r="A24" s="47">
        <v>1999</v>
      </c>
      <c r="B24"/>
      <c r="C24"/>
      <c r="D24"/>
      <c r="E24"/>
      <c r="F24"/>
      <c r="G24"/>
      <c r="J24" s="40"/>
      <c r="K24" s="40"/>
      <c r="L24" s="6"/>
      <c r="M24" s="6"/>
      <c r="N24" s="6"/>
      <c r="R24"/>
    </row>
    <row r="25" spans="1:18">
      <c r="A25" s="47">
        <v>2000</v>
      </c>
      <c r="B25"/>
      <c r="C25"/>
      <c r="D25"/>
      <c r="E25"/>
      <c r="F25"/>
      <c r="G25"/>
      <c r="H25" s="40"/>
      <c r="I25" s="40"/>
      <c r="J25" s="40"/>
      <c r="K25" s="40"/>
      <c r="L25" s="6"/>
      <c r="M25" s="6"/>
      <c r="N25" s="6"/>
      <c r="R25"/>
    </row>
    <row r="26" spans="1:18">
      <c r="A26" s="47">
        <v>2001</v>
      </c>
      <c r="B26">
        <v>13.719925948920736</v>
      </c>
      <c r="C26">
        <v>20.8</v>
      </c>
      <c r="D26">
        <v>8.2968383196198303</v>
      </c>
      <c r="E26">
        <v>15.6</v>
      </c>
      <c r="F26">
        <v>15.686385320580035</v>
      </c>
      <c r="G26">
        <v>22.8</v>
      </c>
      <c r="H26" s="40"/>
      <c r="I26" s="40"/>
      <c r="J26" s="40"/>
      <c r="K26" s="40"/>
      <c r="L26" s="6"/>
      <c r="M26" s="6"/>
      <c r="N26" s="6"/>
      <c r="R26"/>
    </row>
    <row r="27" spans="1:18">
      <c r="A27" s="47">
        <v>2002</v>
      </c>
      <c r="B27"/>
      <c r="C27"/>
      <c r="D27"/>
      <c r="E27"/>
      <c r="F27"/>
      <c r="G27"/>
      <c r="H27" s="6"/>
      <c r="I27" s="6"/>
      <c r="J27" s="40"/>
      <c r="K27" s="40"/>
      <c r="R27"/>
    </row>
    <row r="28" spans="1:18">
      <c r="A28" s="47">
        <v>2003</v>
      </c>
      <c r="B28"/>
      <c r="C28"/>
      <c r="D28"/>
      <c r="E28"/>
      <c r="F28"/>
      <c r="G28"/>
      <c r="H28" s="6"/>
      <c r="I28" s="6"/>
      <c r="J28" s="40"/>
      <c r="K28" s="40"/>
      <c r="R28"/>
    </row>
    <row r="29" spans="1:18">
      <c r="A29" s="47">
        <v>2004</v>
      </c>
      <c r="B29">
        <v>12.654635402357858</v>
      </c>
      <c r="C29">
        <v>17.8</v>
      </c>
      <c r="D29">
        <v>10.249953376260596</v>
      </c>
      <c r="E29">
        <v>16.399999999999999</v>
      </c>
      <c r="F29">
        <v>20.585759605994308</v>
      </c>
      <c r="G29">
        <v>22.5</v>
      </c>
      <c r="H29" s="40"/>
      <c r="I29" s="40"/>
      <c r="J29" s="40"/>
      <c r="K29" s="40"/>
      <c r="R29"/>
    </row>
    <row r="30" spans="1:18">
      <c r="A30" s="47">
        <v>2005</v>
      </c>
      <c r="B30"/>
      <c r="C30"/>
      <c r="D30"/>
      <c r="E30"/>
      <c r="F30"/>
      <c r="G30"/>
      <c r="H30" s="6"/>
      <c r="I30" s="6"/>
      <c r="J30" s="40"/>
      <c r="K30" s="40"/>
      <c r="R30"/>
    </row>
    <row r="31" spans="1:18">
      <c r="A31" s="47">
        <v>2006</v>
      </c>
      <c r="B31"/>
      <c r="C31"/>
      <c r="D31"/>
      <c r="E31"/>
      <c r="F31"/>
      <c r="G31"/>
      <c r="H31" s="40"/>
      <c r="I31" s="40"/>
      <c r="J31" s="40"/>
      <c r="K31" s="40"/>
      <c r="R31"/>
    </row>
    <row r="32" spans="1:18">
      <c r="A32" s="47">
        <v>2007</v>
      </c>
      <c r="B32">
        <v>9.1</v>
      </c>
      <c r="C32">
        <v>13.3</v>
      </c>
      <c r="D32">
        <v>9.1</v>
      </c>
      <c r="E32">
        <v>13.3</v>
      </c>
      <c r="F32">
        <v>17.5</v>
      </c>
      <c r="G32">
        <v>20</v>
      </c>
      <c r="H32" s="40"/>
      <c r="I32" s="40"/>
      <c r="J32" s="40"/>
      <c r="K32" s="40"/>
      <c r="R32"/>
    </row>
    <row r="33" spans="1:18">
      <c r="A33" s="47">
        <v>2008</v>
      </c>
      <c r="B33">
        <v>8.15</v>
      </c>
      <c r="C33">
        <v>12.75</v>
      </c>
      <c r="D33">
        <v>8.35</v>
      </c>
      <c r="E33">
        <v>12.850000000000001</v>
      </c>
      <c r="F33">
        <v>17.3</v>
      </c>
      <c r="G33">
        <v>19.95</v>
      </c>
      <c r="J33" s="40"/>
      <c r="K33" s="40"/>
      <c r="R33"/>
    </row>
    <row r="34" spans="1:18">
      <c r="A34" s="47">
        <v>2009</v>
      </c>
      <c r="B34">
        <v>6.5500000000000007</v>
      </c>
      <c r="C34">
        <v>12.05</v>
      </c>
      <c r="D34">
        <v>7.35</v>
      </c>
      <c r="E34">
        <v>13.2</v>
      </c>
      <c r="F34">
        <v>16.950000000000003</v>
      </c>
      <c r="G34">
        <v>20.549999999999997</v>
      </c>
      <c r="R34"/>
    </row>
    <row r="35" spans="1:18">
      <c r="A35" s="47">
        <v>2010</v>
      </c>
      <c r="B35">
        <v>6.45</v>
      </c>
      <c r="C35">
        <v>12.100000000000001</v>
      </c>
      <c r="D35">
        <v>7.7</v>
      </c>
      <c r="E35">
        <v>14.3</v>
      </c>
      <c r="F35">
        <v>17.450000000000003</v>
      </c>
      <c r="G35">
        <v>21.049999999999997</v>
      </c>
      <c r="R35"/>
    </row>
    <row r="36" spans="1:18">
      <c r="A36" s="47">
        <v>2011</v>
      </c>
      <c r="B36">
        <v>7.8</v>
      </c>
      <c r="C36">
        <v>12.7</v>
      </c>
      <c r="D36">
        <v>8.65</v>
      </c>
      <c r="E36">
        <v>14.45</v>
      </c>
      <c r="F36">
        <v>18.200000000000003</v>
      </c>
      <c r="G36">
        <v>21.049999999999997</v>
      </c>
      <c r="R36"/>
    </row>
    <row r="37" spans="1:18" ht="18.75" customHeight="1">
      <c r="A37" s="47">
        <v>2012</v>
      </c>
      <c r="B37">
        <v>7.65</v>
      </c>
      <c r="C37">
        <v>12.85</v>
      </c>
      <c r="D37">
        <v>8.1</v>
      </c>
      <c r="E37">
        <v>14.2</v>
      </c>
      <c r="F37">
        <v>17.149999999999999</v>
      </c>
      <c r="G37">
        <v>20.65</v>
      </c>
      <c r="R37"/>
    </row>
    <row r="38" spans="1:18">
      <c r="A38" s="47">
        <v>2013</v>
      </c>
      <c r="B38">
        <v>6.75</v>
      </c>
      <c r="C38">
        <v>12.3</v>
      </c>
      <c r="D38">
        <v>7.6999999999999993</v>
      </c>
      <c r="E38">
        <v>14.3</v>
      </c>
      <c r="F38">
        <v>16.600000000000001</v>
      </c>
      <c r="G38">
        <v>20.85</v>
      </c>
      <c r="R38"/>
    </row>
    <row r="39" spans="1:18">
      <c r="A39" s="47">
        <v>2014</v>
      </c>
      <c r="B39">
        <v>6.6</v>
      </c>
      <c r="C39">
        <v>12</v>
      </c>
      <c r="D39">
        <v>8.6499999999999986</v>
      </c>
      <c r="E39">
        <v>14.65</v>
      </c>
      <c r="F39">
        <v>18.049999999999997</v>
      </c>
      <c r="G39">
        <v>21.450000000000003</v>
      </c>
      <c r="R39"/>
    </row>
    <row r="40" spans="1:18">
      <c r="A40" s="47">
        <v>2015</v>
      </c>
      <c r="B40">
        <v>5.75</v>
      </c>
      <c r="C40">
        <v>11.2</v>
      </c>
      <c r="D40">
        <v>8.75</v>
      </c>
      <c r="E40">
        <v>14.65</v>
      </c>
      <c r="F40">
        <v>18.45</v>
      </c>
      <c r="G40">
        <v>21.4</v>
      </c>
      <c r="R40"/>
    </row>
    <row r="41" spans="1:18">
      <c r="A41" s="47">
        <v>2016</v>
      </c>
      <c r="B41">
        <v>5.0999999999999996</v>
      </c>
      <c r="C41">
        <v>10.4</v>
      </c>
      <c r="D41">
        <v>8.4</v>
      </c>
      <c r="E41">
        <v>14.15</v>
      </c>
      <c r="F41">
        <v>18</v>
      </c>
      <c r="G41">
        <v>21.15</v>
      </c>
      <c r="R41"/>
    </row>
    <row r="42" spans="1:18">
      <c r="A42" s="47">
        <v>2017</v>
      </c>
      <c r="B42">
        <v>5.05</v>
      </c>
      <c r="C42">
        <v>9.3000000000000007</v>
      </c>
      <c r="D42">
        <v>8.3500000000000014</v>
      </c>
      <c r="E42">
        <v>13.95</v>
      </c>
      <c r="F42">
        <v>18</v>
      </c>
      <c r="G42">
        <v>21.35</v>
      </c>
      <c r="R42"/>
    </row>
    <row r="43" spans="1:18">
      <c r="A43" s="47">
        <v>2018</v>
      </c>
      <c r="B43">
        <v>5.0999999999999996</v>
      </c>
      <c r="C43">
        <v>8.6499999999999986</v>
      </c>
      <c r="D43">
        <v>8.8000000000000007</v>
      </c>
      <c r="E43">
        <v>14.45</v>
      </c>
      <c r="F43">
        <v>18.600000000000001</v>
      </c>
      <c r="G43">
        <v>22.2</v>
      </c>
      <c r="R43"/>
    </row>
    <row r="44" spans="1:18">
      <c r="A44" s="47">
        <v>2019</v>
      </c>
      <c r="B44">
        <v>4.7</v>
      </c>
      <c r="C44">
        <v>8.4</v>
      </c>
      <c r="D44">
        <v>9.3000000000000007</v>
      </c>
      <c r="E44">
        <v>14.1</v>
      </c>
      <c r="F44">
        <v>19.3</v>
      </c>
      <c r="G44">
        <v>21.1</v>
      </c>
      <c r="R44"/>
    </row>
    <row r="45" spans="1:18">
      <c r="A45" s="47">
        <v>2020</v>
      </c>
      <c r="B45">
        <v>4.5999999999999996</v>
      </c>
      <c r="C45">
        <v>8.1999999999999993</v>
      </c>
      <c r="D45">
        <v>9.3000000000000007</v>
      </c>
      <c r="E45">
        <v>14.3</v>
      </c>
      <c r="F45">
        <v>19.100000000000001</v>
      </c>
      <c r="G45">
        <v>21.7</v>
      </c>
      <c r="R45"/>
    </row>
    <row r="46" spans="1:18" ht="15" customHeight="1">
      <c r="A46" s="47">
        <v>2021</v>
      </c>
      <c r="B46">
        <v>3.7</v>
      </c>
      <c r="C46">
        <v>6.9</v>
      </c>
      <c r="D46">
        <v>8.6999999999999993</v>
      </c>
      <c r="E46">
        <v>14.3</v>
      </c>
      <c r="F46">
        <v>18.2</v>
      </c>
      <c r="G46">
        <v>21.8</v>
      </c>
      <c r="R46"/>
    </row>
    <row r="47" spans="1:18" ht="15" customHeight="1">
      <c r="C47"/>
      <c r="D47"/>
      <c r="E47"/>
      <c r="F47"/>
      <c r="G47"/>
      <c r="R47"/>
    </row>
    <row r="48" spans="1:18" ht="15" customHeight="1">
      <c r="D48"/>
      <c r="E48"/>
      <c r="F48"/>
      <c r="G48"/>
      <c r="R48"/>
    </row>
    <row r="49" spans="18:18" ht="15" customHeight="1">
      <c r="R49"/>
    </row>
    <row r="50" spans="18:18" ht="15" customHeight="1">
      <c r="R50"/>
    </row>
    <row r="51" spans="18:18" ht="15" customHeight="1">
      <c r="R51"/>
    </row>
    <row r="52" spans="18:18">
      <c r="R52"/>
    </row>
    <row r="53" spans="18:18">
      <c r="R53"/>
    </row>
    <row r="54" spans="18:18">
      <c r="R54"/>
    </row>
    <row r="55" spans="18:18">
      <c r="R55"/>
    </row>
    <row r="56" spans="18:18">
      <c r="R56"/>
    </row>
    <row r="57" spans="18:18">
      <c r="R57"/>
    </row>
    <row r="58" spans="18:18">
      <c r="R58"/>
    </row>
    <row r="59" spans="18:18">
      <c r="R59"/>
    </row>
    <row r="60" spans="18:18">
      <c r="R60"/>
    </row>
    <row r="61" spans="18:18">
      <c r="R61"/>
    </row>
    <row r="62" spans="18:18">
      <c r="R62"/>
    </row>
    <row r="63" spans="18:18">
      <c r="R63"/>
    </row>
    <row r="64" spans="18:18">
      <c r="R64"/>
    </row>
    <row r="65" spans="18:18">
      <c r="R65"/>
    </row>
    <row r="66" spans="18:18">
      <c r="R66"/>
    </row>
    <row r="67" spans="18:18">
      <c r="R67"/>
    </row>
    <row r="68" spans="18:18">
      <c r="R68"/>
    </row>
    <row r="69" spans="18:18">
      <c r="R69"/>
    </row>
    <row r="70" spans="18:18">
      <c r="R70"/>
    </row>
    <row r="71" spans="18:18">
      <c r="R71"/>
    </row>
    <row r="72" spans="18:18">
      <c r="R72"/>
    </row>
    <row r="73" spans="18:18">
      <c r="R73"/>
    </row>
  </sheetData>
  <hyperlinks>
    <hyperlink ref="A1" location="'List of Figures'!A1" display="Back to List of Figures" xr:uid="{F36E3409-A02D-4F21-A3A2-DECA5EB0D94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02FF-3BBE-4548-8D03-BB6E98D06942}">
  <dimension ref="A1:P51"/>
  <sheetViews>
    <sheetView zoomScaleNormal="100" workbookViewId="0"/>
  </sheetViews>
  <sheetFormatPr defaultColWidth="9.140625" defaultRowHeight="15"/>
  <cols>
    <col min="1" max="1" width="17.28515625" style="110" customWidth="1"/>
    <col min="2" max="16384" width="9.140625" style="110"/>
  </cols>
  <sheetData>
    <row r="1" spans="1:16">
      <c r="A1" s="7" t="s">
        <v>8</v>
      </c>
    </row>
    <row r="2" spans="1:16" ht="15" customHeight="1">
      <c r="A2" s="19" t="s">
        <v>659</v>
      </c>
      <c r="B2" s="36" t="s">
        <v>660</v>
      </c>
      <c r="C2" s="19"/>
      <c r="D2" s="19"/>
      <c r="E2" s="19"/>
      <c r="F2" s="19"/>
      <c r="G2" s="19"/>
      <c r="H2" s="19"/>
      <c r="I2" s="19"/>
      <c r="J2" s="19"/>
      <c r="K2" s="19"/>
      <c r="L2" s="19"/>
      <c r="M2" s="19"/>
      <c r="N2" s="19"/>
    </row>
    <row r="3" spans="1:16">
      <c r="A3" s="19" t="s">
        <v>0</v>
      </c>
      <c r="B3" s="19" t="s">
        <v>589</v>
      </c>
      <c r="C3" s="19"/>
      <c r="D3" s="19"/>
      <c r="E3" s="19"/>
      <c r="F3" s="19"/>
      <c r="G3" s="19"/>
      <c r="H3" s="19"/>
      <c r="I3" s="19"/>
      <c r="J3" s="19"/>
      <c r="K3" s="19"/>
      <c r="L3" s="19"/>
      <c r="M3" s="19"/>
      <c r="N3" s="19"/>
    </row>
    <row r="5" spans="1:16" ht="15" customHeight="1">
      <c r="B5" s="35" t="s">
        <v>172</v>
      </c>
      <c r="D5" s="35" t="s">
        <v>175</v>
      </c>
      <c r="E5" s="49"/>
      <c r="F5" s="35" t="s">
        <v>176</v>
      </c>
      <c r="H5" s="49"/>
      <c r="I5" s="50"/>
      <c r="J5" s="50"/>
      <c r="K5" s="38"/>
      <c r="L5" s="38"/>
      <c r="M5" s="38"/>
      <c r="N5" s="38"/>
      <c r="O5" s="38"/>
    </row>
    <row r="6" spans="1:16">
      <c r="B6" s="28" t="s">
        <v>173</v>
      </c>
      <c r="C6" s="35" t="s">
        <v>174</v>
      </c>
      <c r="D6" s="28" t="s">
        <v>173</v>
      </c>
      <c r="E6" s="35" t="s">
        <v>174</v>
      </c>
      <c r="F6" s="28" t="s">
        <v>173</v>
      </c>
      <c r="G6" s="35" t="s">
        <v>174</v>
      </c>
      <c r="I6" s="40"/>
      <c r="J6" s="40"/>
      <c r="K6" s="40"/>
      <c r="L6" s="40"/>
      <c r="M6" s="40"/>
      <c r="N6" s="40"/>
      <c r="O6" s="40"/>
    </row>
    <row r="7" spans="1:16">
      <c r="A7" s="110">
        <v>1982</v>
      </c>
      <c r="B7" s="110">
        <v>11.194232394738233</v>
      </c>
      <c r="C7" s="110">
        <v>12.7</v>
      </c>
      <c r="D7" s="110">
        <v>7.4735524856040998</v>
      </c>
      <c r="E7" s="110">
        <v>9.1999999999999993</v>
      </c>
      <c r="F7" s="110">
        <v>14.23840403613503</v>
      </c>
      <c r="G7" s="110">
        <v>15.2</v>
      </c>
      <c r="J7" s="40"/>
      <c r="K7" s="40"/>
      <c r="L7" s="40"/>
      <c r="M7" s="40"/>
      <c r="N7" s="40"/>
      <c r="O7" s="40"/>
    </row>
    <row r="8" spans="1:16" ht="18.75" customHeight="1">
      <c r="A8" s="110">
        <v>1983</v>
      </c>
      <c r="H8" s="6"/>
      <c r="I8" s="6"/>
      <c r="J8" s="40"/>
      <c r="K8" s="40"/>
      <c r="L8" s="40"/>
      <c r="M8" s="40"/>
      <c r="N8" s="40"/>
      <c r="O8" s="40"/>
    </row>
    <row r="9" spans="1:16">
      <c r="A9" s="110">
        <v>1984</v>
      </c>
      <c r="B9" s="110">
        <v>12.175482261025209</v>
      </c>
      <c r="C9" s="110">
        <v>13.9</v>
      </c>
      <c r="D9" s="110">
        <v>7.0075646226507544</v>
      </c>
      <c r="E9" s="110">
        <v>8.9</v>
      </c>
      <c r="F9" s="110">
        <v>13.076214553079742</v>
      </c>
      <c r="G9" s="110">
        <v>15.3</v>
      </c>
      <c r="H9" s="40"/>
      <c r="I9" s="40"/>
      <c r="J9" s="40"/>
      <c r="K9" s="40"/>
      <c r="L9" s="40"/>
      <c r="M9" s="40"/>
      <c r="N9" s="40"/>
      <c r="O9" s="40"/>
    </row>
    <row r="10" spans="1:16">
      <c r="A10" s="110">
        <v>1985</v>
      </c>
      <c r="H10" s="6"/>
      <c r="I10" s="6"/>
      <c r="J10" s="40"/>
      <c r="K10" s="40"/>
      <c r="L10" s="40"/>
      <c r="M10" s="40"/>
      <c r="N10" s="40"/>
      <c r="O10" s="40"/>
    </row>
    <row r="11" spans="1:16">
      <c r="A11" s="110">
        <v>1986</v>
      </c>
      <c r="B11" s="110">
        <v>13.130051887776387</v>
      </c>
      <c r="C11" s="110">
        <v>11.2</v>
      </c>
      <c r="D11" s="110">
        <v>6.2216442428035039</v>
      </c>
      <c r="E11" s="110">
        <v>8.1</v>
      </c>
      <c r="F11" s="110">
        <v>12.517534939507719</v>
      </c>
      <c r="G11" s="110">
        <v>14.7</v>
      </c>
      <c r="H11" s="6"/>
      <c r="I11" s="6"/>
      <c r="J11" s="40"/>
      <c r="K11" s="40"/>
      <c r="L11" s="40"/>
      <c r="M11" s="40"/>
      <c r="N11" s="40"/>
      <c r="O11" s="40"/>
    </row>
    <row r="12" spans="1:16">
      <c r="A12" s="110">
        <v>1987</v>
      </c>
      <c r="H12" s="6"/>
      <c r="I12" s="6"/>
      <c r="J12" s="40"/>
      <c r="K12" s="40"/>
      <c r="L12" s="6"/>
      <c r="M12" s="6"/>
      <c r="N12" s="6"/>
    </row>
    <row r="13" spans="1:16">
      <c r="A13" s="110">
        <v>1988</v>
      </c>
      <c r="B13" s="110">
        <v>11.292931545013568</v>
      </c>
      <c r="C13" s="110">
        <v>12.7</v>
      </c>
      <c r="D13" s="110">
        <v>5.6114320704387843</v>
      </c>
      <c r="E13" s="110">
        <v>8.6999999999999993</v>
      </c>
      <c r="F13" s="110">
        <v>12.050950985907168</v>
      </c>
      <c r="G13" s="110">
        <v>15.1</v>
      </c>
      <c r="J13" s="40"/>
      <c r="K13" s="40"/>
      <c r="L13" s="6"/>
      <c r="M13" s="6"/>
      <c r="N13" s="6"/>
    </row>
    <row r="14" spans="1:16">
      <c r="A14" s="110">
        <v>1989</v>
      </c>
      <c r="E14" s="110">
        <v>8.3000000000000007</v>
      </c>
      <c r="G14" s="110">
        <v>14.1</v>
      </c>
      <c r="H14" s="6"/>
      <c r="I14" s="6"/>
      <c r="J14" s="40"/>
      <c r="K14" s="40"/>
      <c r="L14" s="6"/>
      <c r="M14" s="6"/>
      <c r="N14" s="6"/>
    </row>
    <row r="15" spans="1:16">
      <c r="A15" s="110">
        <v>1990</v>
      </c>
      <c r="B15" s="110">
        <v>12.466630937534132</v>
      </c>
      <c r="C15" s="110">
        <v>13.5</v>
      </c>
      <c r="D15" s="110">
        <v>4.5019659489513666</v>
      </c>
      <c r="E15" s="110">
        <v>9.1</v>
      </c>
      <c r="F15" s="110">
        <v>12.186661010965118</v>
      </c>
      <c r="G15" s="110">
        <v>14.7</v>
      </c>
      <c r="J15" s="40"/>
      <c r="K15" s="40"/>
      <c r="L15" s="39"/>
      <c r="M15" s="39"/>
      <c r="N15" s="39"/>
      <c r="O15" s="39"/>
      <c r="P15" s="39"/>
    </row>
    <row r="16" spans="1:16">
      <c r="A16" s="110">
        <v>1991</v>
      </c>
      <c r="E16" s="110">
        <v>12.8</v>
      </c>
      <c r="G16" s="110">
        <v>20.399999999999999</v>
      </c>
      <c r="H16" s="39"/>
      <c r="I16" s="39"/>
      <c r="J16" s="40"/>
      <c r="K16" s="40"/>
      <c r="L16" s="40"/>
      <c r="M16" s="40"/>
      <c r="N16" s="40"/>
      <c r="O16" s="40"/>
      <c r="P16" s="40"/>
    </row>
    <row r="17" spans="1:16">
      <c r="A17" s="110">
        <v>1992</v>
      </c>
      <c r="B17" s="110">
        <v>21.340403340658906</v>
      </c>
      <c r="C17" s="110">
        <v>24.5</v>
      </c>
      <c r="D17" s="110">
        <v>7.3430326259716336</v>
      </c>
      <c r="E17" s="110">
        <v>14</v>
      </c>
      <c r="F17" s="110">
        <v>14.175740093692655</v>
      </c>
      <c r="G17" s="110">
        <v>20.7</v>
      </c>
      <c r="H17" s="40"/>
      <c r="I17" s="40"/>
      <c r="J17" s="40"/>
      <c r="K17" s="40"/>
      <c r="L17" s="40"/>
      <c r="M17" s="40"/>
      <c r="N17" s="40"/>
      <c r="O17" s="40"/>
      <c r="P17" s="40"/>
    </row>
    <row r="18" spans="1:16">
      <c r="A18" s="110">
        <v>1993</v>
      </c>
      <c r="E18" s="110">
        <v>15.7</v>
      </c>
      <c r="G18" s="110">
        <v>22.4</v>
      </c>
      <c r="J18" s="40"/>
      <c r="K18" s="40"/>
      <c r="L18" s="40"/>
      <c r="M18" s="40"/>
      <c r="N18" s="40"/>
      <c r="O18" s="40"/>
      <c r="P18" s="40"/>
    </row>
    <row r="19" spans="1:16">
      <c r="A19" s="110">
        <v>1994</v>
      </c>
      <c r="B19" s="110">
        <v>23.451141148795475</v>
      </c>
      <c r="C19" s="110">
        <v>25.9</v>
      </c>
      <c r="D19" s="110">
        <v>7.3435206804912774</v>
      </c>
      <c r="E19" s="110">
        <v>15.1</v>
      </c>
      <c r="F19" s="110">
        <v>14.721979554085134</v>
      </c>
      <c r="G19" s="110">
        <v>22</v>
      </c>
      <c r="H19" s="40"/>
      <c r="I19" s="40"/>
      <c r="J19" s="40"/>
      <c r="K19" s="40"/>
      <c r="L19" s="40"/>
      <c r="M19" s="40"/>
      <c r="N19" s="40"/>
      <c r="O19" s="40"/>
      <c r="P19" s="40"/>
    </row>
    <row r="20" spans="1:16">
      <c r="A20" s="110">
        <v>1995</v>
      </c>
      <c r="E20" s="110">
        <v>15.2</v>
      </c>
      <c r="G20" s="110">
        <v>21.3</v>
      </c>
      <c r="H20" s="40"/>
      <c r="I20" s="40"/>
      <c r="J20" s="40"/>
      <c r="K20" s="40"/>
      <c r="L20" s="40"/>
      <c r="M20" s="40"/>
      <c r="N20" s="40"/>
      <c r="O20" s="40"/>
      <c r="P20" s="40"/>
    </row>
    <row r="21" spans="1:16">
      <c r="A21" s="110">
        <v>1996</v>
      </c>
      <c r="B21" s="110">
        <v>18.253247692889385</v>
      </c>
      <c r="C21" s="110">
        <v>22.3</v>
      </c>
      <c r="D21" s="110">
        <v>7.7387398531477993</v>
      </c>
      <c r="E21" s="110">
        <v>14.4</v>
      </c>
      <c r="F21" s="110">
        <v>13.371876590004153</v>
      </c>
      <c r="G21" s="110">
        <v>20.5</v>
      </c>
      <c r="H21" s="40"/>
      <c r="I21" s="40"/>
      <c r="J21" s="40"/>
      <c r="K21" s="40"/>
      <c r="L21" s="6"/>
      <c r="M21" s="6"/>
      <c r="N21" s="6"/>
    </row>
    <row r="22" spans="1:16">
      <c r="A22" s="110">
        <v>1997</v>
      </c>
      <c r="J22" s="40"/>
      <c r="K22" s="40"/>
      <c r="L22" s="6"/>
      <c r="M22" s="6"/>
      <c r="N22" s="6"/>
    </row>
    <row r="23" spans="1:16">
      <c r="A23" s="110">
        <v>1998</v>
      </c>
      <c r="B23" s="110">
        <v>13.217512966548425</v>
      </c>
      <c r="C23" s="110">
        <v>20.2</v>
      </c>
      <c r="D23" s="110">
        <v>6.9743778176627709</v>
      </c>
      <c r="E23" s="110">
        <v>14.3</v>
      </c>
      <c r="F23" s="110">
        <v>13.236959256066367</v>
      </c>
      <c r="G23" s="110">
        <v>21</v>
      </c>
      <c r="H23" s="6"/>
      <c r="I23" s="6"/>
      <c r="J23" s="40"/>
      <c r="K23" s="40"/>
      <c r="L23" s="6"/>
      <c r="M23" s="6"/>
      <c r="N23" s="6"/>
    </row>
    <row r="24" spans="1:16">
      <c r="A24" s="110">
        <v>1999</v>
      </c>
      <c r="J24" s="40"/>
      <c r="K24" s="40"/>
      <c r="L24" s="6"/>
      <c r="M24" s="6"/>
      <c r="N24" s="6"/>
    </row>
    <row r="25" spans="1:16">
      <c r="A25" s="110">
        <v>2000</v>
      </c>
      <c r="H25" s="40"/>
      <c r="I25" s="40"/>
      <c r="J25" s="40"/>
      <c r="K25" s="40"/>
      <c r="L25" s="6"/>
      <c r="M25" s="6"/>
      <c r="N25" s="6"/>
    </row>
    <row r="26" spans="1:16">
      <c r="A26" s="110">
        <v>2001</v>
      </c>
      <c r="B26" s="110">
        <v>13.719925948920736</v>
      </c>
      <c r="C26" s="110">
        <v>20.8</v>
      </c>
      <c r="D26" s="110">
        <v>8.2968383196198303</v>
      </c>
      <c r="E26" s="110">
        <v>15.6</v>
      </c>
      <c r="F26" s="110">
        <v>15.686385320580035</v>
      </c>
      <c r="G26" s="110">
        <v>22.8</v>
      </c>
      <c r="H26" s="40"/>
      <c r="I26" s="40"/>
      <c r="J26" s="40"/>
      <c r="K26" s="40"/>
      <c r="L26" s="6"/>
      <c r="M26" s="6"/>
      <c r="N26" s="6"/>
    </row>
    <row r="27" spans="1:16">
      <c r="A27" s="110">
        <v>2002</v>
      </c>
      <c r="H27" s="6"/>
      <c r="I27" s="6"/>
      <c r="J27" s="40"/>
      <c r="K27" s="40"/>
    </row>
    <row r="28" spans="1:16">
      <c r="A28" s="110">
        <v>2003</v>
      </c>
      <c r="H28" s="6"/>
      <c r="I28" s="6"/>
      <c r="J28" s="40"/>
      <c r="K28" s="40"/>
    </row>
    <row r="29" spans="1:16">
      <c r="A29" s="110">
        <v>2004</v>
      </c>
      <c r="B29" s="110">
        <v>12.654635402357858</v>
      </c>
      <c r="C29" s="110">
        <v>17.8</v>
      </c>
      <c r="D29" s="110">
        <v>10.249953376260596</v>
      </c>
      <c r="E29" s="110">
        <v>16.399999999999999</v>
      </c>
      <c r="F29" s="110">
        <v>20.585759605994308</v>
      </c>
      <c r="G29" s="110">
        <v>22.5</v>
      </c>
      <c r="H29" s="40"/>
      <c r="I29" s="40"/>
      <c r="J29" s="40"/>
      <c r="K29" s="40"/>
    </row>
    <row r="30" spans="1:16">
      <c r="A30" s="110">
        <v>2005</v>
      </c>
      <c r="H30" s="6"/>
      <c r="I30" s="6"/>
      <c r="J30" s="40"/>
      <c r="K30" s="40"/>
    </row>
    <row r="31" spans="1:16">
      <c r="A31" s="110">
        <v>2006</v>
      </c>
      <c r="H31" s="40"/>
      <c r="I31" s="40"/>
      <c r="J31" s="40"/>
      <c r="K31" s="40"/>
    </row>
    <row r="32" spans="1:16">
      <c r="A32" s="110">
        <v>2007</v>
      </c>
      <c r="B32" s="110">
        <v>9.1</v>
      </c>
      <c r="C32" s="110">
        <v>13.3</v>
      </c>
      <c r="D32" s="110">
        <v>9.1</v>
      </c>
      <c r="E32" s="110">
        <v>13.3</v>
      </c>
      <c r="F32" s="110">
        <v>17.5</v>
      </c>
      <c r="G32" s="110">
        <v>20</v>
      </c>
      <c r="H32" s="40"/>
      <c r="I32" s="40"/>
      <c r="J32" s="40"/>
      <c r="K32" s="40"/>
    </row>
    <row r="33" spans="1:11">
      <c r="A33" s="110">
        <v>2008</v>
      </c>
      <c r="B33" s="110">
        <v>8.15</v>
      </c>
      <c r="C33" s="110">
        <v>12.75</v>
      </c>
      <c r="D33" s="110">
        <v>8.35</v>
      </c>
      <c r="E33" s="110">
        <v>12.850000000000001</v>
      </c>
      <c r="F33" s="110">
        <v>17.3</v>
      </c>
      <c r="G33" s="110">
        <v>19.95</v>
      </c>
      <c r="J33" s="40"/>
      <c r="K33" s="40"/>
    </row>
    <row r="34" spans="1:11">
      <c r="A34" s="110">
        <v>2009</v>
      </c>
      <c r="B34" s="110">
        <v>6.5500000000000007</v>
      </c>
      <c r="C34" s="110">
        <v>12.05</v>
      </c>
      <c r="D34" s="110">
        <v>7.35</v>
      </c>
      <c r="E34" s="110">
        <v>13.2</v>
      </c>
      <c r="F34" s="110">
        <v>16.950000000000003</v>
      </c>
      <c r="G34" s="110">
        <v>20.549999999999997</v>
      </c>
    </row>
    <row r="35" spans="1:11">
      <c r="A35" s="110">
        <v>2010</v>
      </c>
      <c r="B35" s="110">
        <v>6.45</v>
      </c>
      <c r="C35" s="110">
        <v>12.100000000000001</v>
      </c>
      <c r="D35" s="110">
        <v>7.7</v>
      </c>
      <c r="E35" s="110">
        <v>14.3</v>
      </c>
      <c r="F35" s="110">
        <v>17.450000000000003</v>
      </c>
      <c r="G35" s="110">
        <v>21.049999999999997</v>
      </c>
    </row>
    <row r="36" spans="1:11">
      <c r="A36" s="110">
        <v>2011</v>
      </c>
      <c r="B36" s="110">
        <v>7.8</v>
      </c>
      <c r="C36" s="110">
        <v>12.7</v>
      </c>
      <c r="D36" s="110">
        <v>8.65</v>
      </c>
      <c r="E36" s="110">
        <v>14.45</v>
      </c>
      <c r="F36" s="110">
        <v>18.200000000000003</v>
      </c>
      <c r="G36" s="110">
        <v>21.049999999999997</v>
      </c>
    </row>
    <row r="37" spans="1:11" ht="18.75" customHeight="1">
      <c r="A37" s="110">
        <v>2012</v>
      </c>
      <c r="B37" s="110">
        <v>7.65</v>
      </c>
      <c r="C37" s="110">
        <v>12.85</v>
      </c>
      <c r="D37" s="110">
        <v>8.1</v>
      </c>
      <c r="E37" s="110">
        <v>14.2</v>
      </c>
      <c r="F37" s="110">
        <v>17.149999999999999</v>
      </c>
      <c r="G37" s="110">
        <v>20.65</v>
      </c>
    </row>
    <row r="38" spans="1:11">
      <c r="A38" s="110">
        <v>2013</v>
      </c>
      <c r="B38" s="110">
        <v>6.75</v>
      </c>
      <c r="C38" s="110">
        <v>12.3</v>
      </c>
      <c r="D38" s="110">
        <v>7.6999999999999993</v>
      </c>
      <c r="E38" s="110">
        <v>14.3</v>
      </c>
      <c r="F38" s="110">
        <v>16.600000000000001</v>
      </c>
      <c r="G38" s="110">
        <v>20.85</v>
      </c>
    </row>
    <row r="39" spans="1:11">
      <c r="A39" s="110">
        <v>2014</v>
      </c>
      <c r="B39" s="110">
        <v>6.6</v>
      </c>
      <c r="C39" s="110">
        <v>12</v>
      </c>
      <c r="D39" s="110">
        <v>8.6499999999999986</v>
      </c>
      <c r="E39" s="110">
        <v>14.65</v>
      </c>
      <c r="F39" s="110">
        <v>18.049999999999997</v>
      </c>
      <c r="G39" s="110">
        <v>21.450000000000003</v>
      </c>
    </row>
    <row r="40" spans="1:11">
      <c r="A40" s="110">
        <v>2015</v>
      </c>
      <c r="B40" s="110">
        <v>5.75</v>
      </c>
      <c r="C40" s="110">
        <v>11.2</v>
      </c>
      <c r="D40" s="110">
        <v>8.75</v>
      </c>
      <c r="E40" s="110">
        <v>14.65</v>
      </c>
      <c r="F40" s="110">
        <v>18.45</v>
      </c>
      <c r="G40" s="110">
        <v>21.4</v>
      </c>
    </row>
    <row r="41" spans="1:11">
      <c r="A41" s="110">
        <v>2016</v>
      </c>
      <c r="B41" s="110">
        <v>5.0999999999999996</v>
      </c>
      <c r="C41" s="110">
        <v>10.4</v>
      </c>
      <c r="D41" s="110">
        <v>8.4</v>
      </c>
      <c r="E41" s="110">
        <v>14.15</v>
      </c>
      <c r="F41" s="110">
        <v>18</v>
      </c>
      <c r="G41" s="110">
        <v>21.15</v>
      </c>
    </row>
    <row r="42" spans="1:11">
      <c r="A42" s="110">
        <v>2017</v>
      </c>
      <c r="B42" s="110">
        <v>5.05</v>
      </c>
      <c r="C42" s="110">
        <v>9.3000000000000007</v>
      </c>
      <c r="D42" s="110">
        <v>8.3500000000000014</v>
      </c>
      <c r="E42" s="110">
        <v>13.95</v>
      </c>
      <c r="F42" s="110">
        <v>18</v>
      </c>
      <c r="G42" s="110">
        <v>21.35</v>
      </c>
    </row>
    <row r="43" spans="1:11">
      <c r="A43" s="110">
        <v>2018</v>
      </c>
      <c r="B43" s="110">
        <v>5.0999999999999996</v>
      </c>
      <c r="C43" s="110">
        <v>8.6499999999999986</v>
      </c>
      <c r="D43" s="110">
        <v>8.8000000000000007</v>
      </c>
      <c r="E43" s="110">
        <v>14.45</v>
      </c>
      <c r="F43" s="110">
        <v>18.600000000000001</v>
      </c>
      <c r="G43" s="110">
        <v>22.2</v>
      </c>
    </row>
    <row r="44" spans="1:11">
      <c r="A44" s="110">
        <v>2019</v>
      </c>
      <c r="B44" s="110">
        <v>4.7</v>
      </c>
      <c r="C44" s="110">
        <v>8.4</v>
      </c>
      <c r="D44" s="110">
        <v>9.3000000000000007</v>
      </c>
      <c r="E44" s="110">
        <v>14.1</v>
      </c>
      <c r="F44" s="110">
        <v>19.3</v>
      </c>
      <c r="G44" s="110">
        <v>21.1</v>
      </c>
    </row>
    <row r="45" spans="1:11">
      <c r="A45" s="110">
        <v>2020</v>
      </c>
      <c r="B45" s="110">
        <v>4.5999999999999996</v>
      </c>
      <c r="C45" s="110">
        <v>8.1999999999999993</v>
      </c>
      <c r="D45" s="110">
        <v>9.3000000000000007</v>
      </c>
      <c r="E45" s="110">
        <v>14.3</v>
      </c>
      <c r="F45" s="110">
        <v>19.100000000000001</v>
      </c>
      <c r="G45" s="110">
        <v>21.7</v>
      </c>
    </row>
    <row r="46" spans="1:11" ht="15" customHeight="1">
      <c r="A46" s="110">
        <v>2021</v>
      </c>
      <c r="B46" s="110">
        <v>3.7</v>
      </c>
      <c r="C46" s="110">
        <v>6.9</v>
      </c>
      <c r="D46" s="110">
        <v>8.6999999999999993</v>
      </c>
      <c r="E46" s="110">
        <v>14.3</v>
      </c>
      <c r="F46" s="110">
        <v>18.2</v>
      </c>
      <c r="G46" s="110">
        <v>21.8</v>
      </c>
    </row>
    <row r="47" spans="1:11" ht="15" customHeight="1"/>
    <row r="48" spans="1:11" ht="15" customHeight="1"/>
    <row r="49" ht="15" customHeight="1"/>
    <row r="50" ht="15" customHeight="1"/>
    <row r="51" ht="15" customHeight="1"/>
  </sheetData>
  <hyperlinks>
    <hyperlink ref="A1" location="'List of Figures'!A1" display="Back to List of Figures" xr:uid="{CEFC57A6-9F38-4D4E-9FE9-1614597CF68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0DA6-EAE1-421D-90BF-BB9141803507}">
  <dimension ref="A1:T91"/>
  <sheetViews>
    <sheetView zoomScaleNormal="100" workbookViewId="0"/>
  </sheetViews>
  <sheetFormatPr defaultColWidth="9.140625" defaultRowHeight="15"/>
  <cols>
    <col min="1" max="1" width="17.28515625" style="124" customWidth="1"/>
    <col min="2" max="6" width="9.140625" style="124"/>
    <col min="7" max="7" width="10.28515625" style="124" bestFit="1" customWidth="1"/>
    <col min="8" max="9" width="9.140625" style="124"/>
    <col min="10" max="20" width="11.85546875" style="124" bestFit="1" customWidth="1"/>
    <col min="21" max="16384" width="9.140625" style="124"/>
  </cols>
  <sheetData>
    <row r="1" spans="1:20">
      <c r="A1" s="119" t="s">
        <v>8</v>
      </c>
    </row>
    <row r="2" spans="1:20" ht="15" customHeight="1">
      <c r="A2" s="19" t="s">
        <v>661</v>
      </c>
      <c r="B2" s="36" t="s">
        <v>762</v>
      </c>
      <c r="C2" s="19"/>
      <c r="D2" s="19"/>
      <c r="E2" s="19"/>
      <c r="F2" s="19"/>
      <c r="G2" s="19"/>
      <c r="H2" s="19"/>
      <c r="I2" s="19"/>
    </row>
    <row r="3" spans="1:20">
      <c r="A3" s="19" t="s">
        <v>0</v>
      </c>
      <c r="B3" s="19" t="s">
        <v>635</v>
      </c>
      <c r="C3" s="19"/>
      <c r="D3" s="19"/>
      <c r="E3" s="19"/>
      <c r="F3" s="19"/>
      <c r="G3" s="19"/>
      <c r="H3" s="19"/>
      <c r="I3" s="19"/>
    </row>
    <row r="5" spans="1:20" ht="15" customHeight="1">
      <c r="A5" s="95"/>
      <c r="B5" s="35"/>
      <c r="D5" s="35"/>
      <c r="E5" s="49"/>
      <c r="F5" s="35"/>
      <c r="H5" s="49"/>
      <c r="I5" s="50"/>
    </row>
    <row r="6" spans="1:20">
      <c r="B6" s="28">
        <v>2007</v>
      </c>
      <c r="C6" s="35">
        <v>2014</v>
      </c>
      <c r="D6" s="28">
        <v>2021</v>
      </c>
      <c r="E6" s="35"/>
      <c r="H6" s="28"/>
      <c r="I6" s="35"/>
    </row>
    <row r="7" spans="1:20">
      <c r="A7" s="41">
        <v>0</v>
      </c>
      <c r="B7" s="41">
        <v>14.4691101861762</v>
      </c>
      <c r="C7" s="41">
        <v>13.518099067992654</v>
      </c>
      <c r="D7" s="41">
        <v>7.4055362094989157</v>
      </c>
    </row>
    <row r="8" spans="1:20" ht="18.75" customHeight="1">
      <c r="A8" s="41">
        <v>2000</v>
      </c>
      <c r="B8" s="41">
        <v>12.361900797442324</v>
      </c>
      <c r="C8" s="41">
        <v>12.930909344005826</v>
      </c>
      <c r="D8" s="41">
        <v>6.4401329783124108</v>
      </c>
      <c r="J8"/>
      <c r="K8"/>
      <c r="L8"/>
      <c r="M8"/>
      <c r="N8"/>
      <c r="O8"/>
      <c r="P8"/>
      <c r="Q8"/>
      <c r="R8"/>
      <c r="S8"/>
      <c r="T8"/>
    </row>
    <row r="9" spans="1:20">
      <c r="A9" s="41">
        <v>4000</v>
      </c>
      <c r="B9" s="41">
        <v>23.846134355225459</v>
      </c>
      <c r="C9" s="41">
        <v>23.563547068662839</v>
      </c>
      <c r="D9" s="41">
        <v>16.694411780417067</v>
      </c>
      <c r="J9"/>
      <c r="K9"/>
      <c r="L9"/>
      <c r="M9"/>
      <c r="N9"/>
      <c r="O9"/>
      <c r="P9"/>
      <c r="Q9"/>
      <c r="R9"/>
      <c r="S9"/>
      <c r="T9"/>
    </row>
    <row r="10" spans="1:20">
      <c r="A10" s="41">
        <v>6000</v>
      </c>
      <c r="B10" s="41">
        <v>27.620886355378143</v>
      </c>
      <c r="C10" s="41">
        <v>28.336558812007887</v>
      </c>
      <c r="D10" s="41">
        <v>19.366783243562868</v>
      </c>
      <c r="G10" s="112"/>
      <c r="I10" s="6"/>
      <c r="J10"/>
      <c r="K10"/>
      <c r="L10"/>
      <c r="M10"/>
      <c r="N10"/>
      <c r="O10"/>
      <c r="P10"/>
      <c r="Q10"/>
      <c r="R10"/>
      <c r="S10"/>
      <c r="T10"/>
    </row>
    <row r="11" spans="1:20">
      <c r="A11" s="41">
        <v>8000</v>
      </c>
      <c r="B11" s="41">
        <v>47.725815921259475</v>
      </c>
      <c r="C11" s="41">
        <v>37.259305745850796</v>
      </c>
      <c r="D11" s="41">
        <v>26.460702602728638</v>
      </c>
      <c r="I11" s="6"/>
      <c r="J11"/>
      <c r="K11"/>
      <c r="L11"/>
      <c r="M11"/>
      <c r="N11"/>
      <c r="O11"/>
      <c r="P11"/>
      <c r="Q11"/>
      <c r="R11"/>
      <c r="S11"/>
      <c r="T11"/>
    </row>
    <row r="12" spans="1:20">
      <c r="A12" s="41">
        <v>10000</v>
      </c>
      <c r="B12" s="41">
        <v>66.471245822342496</v>
      </c>
      <c r="C12" s="41">
        <v>44.113303721112324</v>
      </c>
      <c r="D12" s="41">
        <v>25.915803907193279</v>
      </c>
      <c r="I12" s="6"/>
      <c r="J12"/>
      <c r="K12"/>
      <c r="L12"/>
      <c r="M12"/>
      <c r="N12"/>
      <c r="O12"/>
      <c r="P12"/>
      <c r="Q12"/>
      <c r="R12"/>
      <c r="S12"/>
      <c r="T12"/>
    </row>
    <row r="13" spans="1:20">
      <c r="A13" s="41">
        <v>12000</v>
      </c>
      <c r="B13" s="41">
        <v>82.602740929629931</v>
      </c>
      <c r="C13" s="41">
        <v>57.453299819386494</v>
      </c>
      <c r="D13" s="41">
        <v>33.749220503120227</v>
      </c>
      <c r="J13"/>
      <c r="K13"/>
      <c r="L13"/>
      <c r="M13"/>
      <c r="N13"/>
      <c r="O13"/>
      <c r="P13"/>
      <c r="Q13"/>
      <c r="R13"/>
      <c r="S13"/>
      <c r="T13"/>
    </row>
    <row r="14" spans="1:20">
      <c r="A14" s="41">
        <v>14000</v>
      </c>
      <c r="B14" s="41">
        <v>92.701245380339657</v>
      </c>
      <c r="C14" s="41">
        <v>85.002096533775017</v>
      </c>
      <c r="D14" s="41">
        <v>47.347661015767869</v>
      </c>
      <c r="I14" s="6"/>
      <c r="J14"/>
      <c r="K14"/>
      <c r="L14"/>
      <c r="M14"/>
      <c r="N14"/>
      <c r="O14"/>
      <c r="P14"/>
      <c r="Q14"/>
      <c r="R14"/>
      <c r="S14"/>
      <c r="T14"/>
    </row>
    <row r="15" spans="1:20">
      <c r="A15" s="41">
        <v>16000</v>
      </c>
      <c r="B15" s="41">
        <v>118.65249849211024</v>
      </c>
      <c r="C15" s="41">
        <v>99.195960728813191</v>
      </c>
      <c r="D15" s="41">
        <v>57.351089361677786</v>
      </c>
      <c r="J15"/>
      <c r="K15"/>
      <c r="L15"/>
      <c r="M15"/>
      <c r="N15"/>
      <c r="O15"/>
      <c r="P15"/>
      <c r="Q15"/>
      <c r="R15"/>
      <c r="S15"/>
      <c r="T15"/>
    </row>
    <row r="16" spans="1:20">
      <c r="A16" s="41">
        <v>18000</v>
      </c>
      <c r="B16" s="41">
        <v>280.12852069541134</v>
      </c>
      <c r="C16" s="41">
        <v>119.4192216684569</v>
      </c>
      <c r="D16" s="41">
        <v>90.647764905448966</v>
      </c>
      <c r="I16" s="39"/>
      <c r="J16"/>
      <c r="K16"/>
      <c r="L16"/>
      <c r="M16"/>
      <c r="N16"/>
      <c r="O16"/>
      <c r="P16"/>
      <c r="Q16"/>
      <c r="R16"/>
      <c r="S16"/>
      <c r="T16"/>
    </row>
    <row r="17" spans="1:20">
      <c r="A17" s="41">
        <v>20000</v>
      </c>
      <c r="B17" s="41">
        <v>184.84967565248206</v>
      </c>
      <c r="C17" s="41">
        <v>253.38405573497081</v>
      </c>
      <c r="D17" s="41">
        <v>96.553342153910577</v>
      </c>
      <c r="I17" s="40"/>
      <c r="J17"/>
      <c r="K17"/>
      <c r="L17"/>
      <c r="M17"/>
      <c r="N17"/>
      <c r="O17"/>
      <c r="P17"/>
      <c r="Q17"/>
      <c r="R17"/>
      <c r="S17"/>
      <c r="T17"/>
    </row>
    <row r="18" spans="1:20">
      <c r="A18" s="41">
        <v>22000</v>
      </c>
      <c r="B18" s="41">
        <v>171.25212991787569</v>
      </c>
      <c r="C18" s="41">
        <v>196.77204563323576</v>
      </c>
      <c r="D18" s="41">
        <v>118.93585281981065</v>
      </c>
      <c r="J18"/>
      <c r="K18"/>
      <c r="L18"/>
      <c r="M18"/>
      <c r="N18"/>
      <c r="O18"/>
      <c r="P18"/>
      <c r="Q18"/>
      <c r="R18"/>
      <c r="S18"/>
      <c r="T18"/>
    </row>
    <row r="19" spans="1:20">
      <c r="A19" s="41">
        <v>24000</v>
      </c>
      <c r="B19" s="41">
        <v>193.72610440522081</v>
      </c>
      <c r="C19" s="41">
        <v>175.46886685955883</v>
      </c>
      <c r="D19" s="41">
        <v>227.70133275032626</v>
      </c>
      <c r="I19" s="40"/>
      <c r="J19"/>
      <c r="K19"/>
      <c r="L19"/>
      <c r="M19"/>
      <c r="N19"/>
      <c r="O19"/>
      <c r="P19"/>
      <c r="Q19"/>
      <c r="R19"/>
      <c r="S19"/>
      <c r="T19"/>
    </row>
    <row r="20" spans="1:20">
      <c r="A20" s="41">
        <v>26000</v>
      </c>
      <c r="B20" s="41">
        <v>185.2534560061294</v>
      </c>
      <c r="C20" s="41">
        <v>173.40074774587731</v>
      </c>
      <c r="D20" s="41">
        <v>178.66359215944578</v>
      </c>
      <c r="I20" s="40"/>
      <c r="J20"/>
      <c r="K20"/>
      <c r="L20"/>
      <c r="M20"/>
      <c r="N20"/>
      <c r="O20"/>
      <c r="P20"/>
      <c r="Q20"/>
      <c r="R20"/>
      <c r="S20"/>
      <c r="T20"/>
    </row>
    <row r="21" spans="1:20">
      <c r="A21" s="41">
        <v>28000</v>
      </c>
      <c r="B21" s="41">
        <v>163.97105513966773</v>
      </c>
      <c r="C21" s="41">
        <v>184.58776306061648</v>
      </c>
      <c r="D21" s="41">
        <v>177.40284884402638</v>
      </c>
      <c r="I21" s="40"/>
      <c r="J21"/>
      <c r="K21"/>
      <c r="L21"/>
      <c r="M21"/>
      <c r="N21"/>
      <c r="O21"/>
      <c r="P21"/>
      <c r="Q21"/>
      <c r="R21"/>
      <c r="S21"/>
      <c r="T21"/>
    </row>
    <row r="22" spans="1:20">
      <c r="A22" s="41">
        <v>30000</v>
      </c>
      <c r="B22" s="41">
        <v>169.24080543181591</v>
      </c>
      <c r="C22" s="41">
        <v>158.60361037460271</v>
      </c>
      <c r="D22" s="41">
        <v>167.73581693670252</v>
      </c>
      <c r="J22"/>
      <c r="K22"/>
      <c r="L22"/>
      <c r="M22"/>
      <c r="N22"/>
      <c r="O22"/>
      <c r="P22"/>
      <c r="Q22"/>
      <c r="R22"/>
      <c r="S22"/>
      <c r="T22"/>
    </row>
    <row r="23" spans="1:20">
      <c r="A23" s="41">
        <v>32000</v>
      </c>
      <c r="B23" s="41">
        <v>164.62592148851445</v>
      </c>
      <c r="C23" s="41">
        <v>160.03413837038127</v>
      </c>
      <c r="D23" s="41">
        <v>162.83724108995318</v>
      </c>
      <c r="I23" s="6"/>
      <c r="J23"/>
      <c r="K23"/>
      <c r="L23"/>
      <c r="M23"/>
      <c r="N23"/>
      <c r="O23"/>
      <c r="P23"/>
      <c r="Q23"/>
      <c r="R23"/>
      <c r="S23"/>
      <c r="T23"/>
    </row>
    <row r="24" spans="1:20">
      <c r="A24" s="41">
        <v>34000</v>
      </c>
      <c r="B24" s="41">
        <v>148.63227101025251</v>
      </c>
      <c r="C24" s="41">
        <v>166.7770618454924</v>
      </c>
      <c r="D24" s="41">
        <v>163.15022567014856</v>
      </c>
      <c r="J24"/>
      <c r="K24"/>
      <c r="L24"/>
      <c r="M24"/>
      <c r="N24"/>
      <c r="O24"/>
      <c r="P24"/>
      <c r="Q24"/>
      <c r="R24"/>
      <c r="S24"/>
      <c r="T24"/>
    </row>
    <row r="25" spans="1:20">
      <c r="A25" s="41">
        <v>36000</v>
      </c>
      <c r="B25" s="41">
        <v>139.2612296382477</v>
      </c>
      <c r="C25" s="41">
        <v>158.04721897927229</v>
      </c>
      <c r="D25" s="41">
        <v>155.64799768838023</v>
      </c>
      <c r="I25" s="40"/>
      <c r="J25"/>
      <c r="K25"/>
      <c r="L25"/>
      <c r="M25"/>
      <c r="N25"/>
      <c r="O25"/>
      <c r="P25"/>
      <c r="Q25"/>
      <c r="R25"/>
      <c r="S25"/>
      <c r="T25"/>
    </row>
    <row r="26" spans="1:20">
      <c r="A26" s="41">
        <v>38000</v>
      </c>
      <c r="B26" s="41">
        <v>136.46411279171812</v>
      </c>
      <c r="C26" s="41">
        <v>130.14735469406082</v>
      </c>
      <c r="D26" s="41">
        <v>161.77331703769983</v>
      </c>
      <c r="I26" s="40"/>
      <c r="J26"/>
      <c r="K26"/>
      <c r="L26"/>
      <c r="M26"/>
      <c r="N26"/>
      <c r="O26"/>
      <c r="P26"/>
      <c r="Q26"/>
      <c r="R26"/>
      <c r="S26"/>
      <c r="T26"/>
    </row>
    <row r="27" spans="1:20">
      <c r="A27" s="41">
        <v>40000</v>
      </c>
      <c r="B27" s="41">
        <v>132.25141502953963</v>
      </c>
      <c r="C27" s="41">
        <v>135.68848190415414</v>
      </c>
      <c r="D27" s="41">
        <v>170.13550704447005</v>
      </c>
      <c r="I27" s="6"/>
      <c r="J27"/>
      <c r="K27"/>
      <c r="L27"/>
      <c r="M27"/>
      <c r="N27"/>
      <c r="O27"/>
      <c r="P27"/>
      <c r="Q27"/>
      <c r="R27"/>
      <c r="S27"/>
      <c r="T27"/>
    </row>
    <row r="28" spans="1:20">
      <c r="A28" s="41">
        <v>42000</v>
      </c>
      <c r="B28" s="41">
        <v>131.09439966376056</v>
      </c>
      <c r="C28" s="41">
        <v>137.88627492056528</v>
      </c>
      <c r="D28" s="41">
        <v>172.14937337877612</v>
      </c>
      <c r="I28" s="6"/>
      <c r="J28"/>
      <c r="K28"/>
      <c r="L28"/>
      <c r="M28"/>
      <c r="N28"/>
      <c r="O28"/>
      <c r="P28"/>
      <c r="Q28"/>
      <c r="R28"/>
      <c r="S28"/>
      <c r="T28"/>
    </row>
    <row r="29" spans="1:20">
      <c r="A29" s="41">
        <v>44000</v>
      </c>
      <c r="B29" s="41">
        <v>115.84172502411833</v>
      </c>
      <c r="C29" s="41">
        <v>131.7545173130969</v>
      </c>
      <c r="D29" s="41">
        <v>167.18579094371464</v>
      </c>
      <c r="I29" s="40"/>
      <c r="J29"/>
      <c r="K29"/>
      <c r="L29"/>
      <c r="M29"/>
      <c r="N29"/>
      <c r="O29"/>
      <c r="P29"/>
      <c r="Q29"/>
      <c r="R29"/>
      <c r="S29"/>
      <c r="T29"/>
    </row>
    <row r="30" spans="1:20">
      <c r="A30" s="41">
        <v>46000</v>
      </c>
      <c r="B30" s="41">
        <v>117.95503657263282</v>
      </c>
      <c r="C30" s="41">
        <v>120.28417681870395</v>
      </c>
      <c r="D30" s="41">
        <v>153.87917731653857</v>
      </c>
      <c r="I30" s="6"/>
      <c r="J30"/>
      <c r="K30"/>
      <c r="L30"/>
      <c r="M30"/>
      <c r="N30"/>
      <c r="O30"/>
      <c r="P30"/>
      <c r="Q30"/>
      <c r="R30"/>
      <c r="S30"/>
      <c r="T30"/>
    </row>
    <row r="31" spans="1:20">
      <c r="A31" s="41">
        <v>48000</v>
      </c>
      <c r="B31" s="41">
        <v>99.296729874883198</v>
      </c>
      <c r="C31" s="41">
        <v>104.87710366495328</v>
      </c>
      <c r="D31" s="41">
        <v>162.68913360559816</v>
      </c>
      <c r="I31" s="40"/>
      <c r="J31"/>
      <c r="K31"/>
      <c r="L31"/>
      <c r="M31"/>
      <c r="N31"/>
      <c r="O31"/>
      <c r="P31"/>
      <c r="Q31"/>
      <c r="R31"/>
      <c r="S31"/>
      <c r="T31"/>
    </row>
    <row r="32" spans="1:20">
      <c r="A32" s="41">
        <v>50000</v>
      </c>
      <c r="B32" s="41">
        <v>95.059412847559528</v>
      </c>
      <c r="C32" s="41">
        <v>95.434023697309584</v>
      </c>
      <c r="D32" s="41">
        <v>148.95425587314509</v>
      </c>
      <c r="I32" s="40"/>
      <c r="J32"/>
      <c r="K32"/>
      <c r="L32"/>
      <c r="M32"/>
      <c r="N32"/>
      <c r="O32"/>
      <c r="P32"/>
      <c r="Q32"/>
      <c r="R32"/>
      <c r="S32"/>
      <c r="T32"/>
    </row>
    <row r="33" spans="1:20">
      <c r="A33" s="41">
        <v>52000</v>
      </c>
      <c r="B33" s="41">
        <v>83.338867305928062</v>
      </c>
      <c r="C33" s="41">
        <v>106.41755917764918</v>
      </c>
      <c r="D33" s="41">
        <v>148.29062083299868</v>
      </c>
      <c r="J33"/>
      <c r="K33"/>
      <c r="L33"/>
      <c r="M33"/>
      <c r="N33"/>
      <c r="O33"/>
      <c r="P33"/>
      <c r="Q33"/>
      <c r="R33"/>
      <c r="S33"/>
      <c r="T33"/>
    </row>
    <row r="34" spans="1:20">
      <c r="A34" s="41">
        <v>54000</v>
      </c>
      <c r="B34" s="41">
        <v>79.682827893528284</v>
      </c>
      <c r="C34" s="41">
        <v>91.743752451663454</v>
      </c>
      <c r="D34" s="41">
        <v>128.80654795723987</v>
      </c>
      <c r="J34"/>
      <c r="K34"/>
      <c r="L34"/>
      <c r="M34"/>
      <c r="N34"/>
      <c r="O34"/>
      <c r="P34"/>
      <c r="Q34"/>
      <c r="R34"/>
      <c r="S34"/>
      <c r="T34"/>
    </row>
    <row r="35" spans="1:20">
      <c r="A35" s="41">
        <v>56000</v>
      </c>
      <c r="B35" s="41">
        <v>71.062203375578918</v>
      </c>
      <c r="C35" s="41">
        <v>84.835743562422081</v>
      </c>
      <c r="D35" s="41">
        <v>121.15722162548147</v>
      </c>
      <c r="J35"/>
      <c r="K35"/>
      <c r="L35"/>
      <c r="M35"/>
      <c r="N35"/>
      <c r="O35"/>
      <c r="P35"/>
      <c r="Q35"/>
      <c r="R35"/>
      <c r="S35"/>
      <c r="T35"/>
    </row>
    <row r="36" spans="1:20">
      <c r="A36" s="41">
        <v>58000</v>
      </c>
      <c r="B36" s="41">
        <v>67.504142646003189</v>
      </c>
      <c r="C36" s="41">
        <v>75.074728602131103</v>
      </c>
      <c r="D36" s="41">
        <v>118.57912171268858</v>
      </c>
      <c r="J36"/>
      <c r="K36"/>
      <c r="L36"/>
      <c r="M36"/>
      <c r="N36"/>
      <c r="O36"/>
      <c r="P36"/>
      <c r="Q36"/>
      <c r="R36"/>
      <c r="S36"/>
      <c r="T36"/>
    </row>
    <row r="37" spans="1:20" ht="18.75" customHeight="1">
      <c r="A37" s="41">
        <v>60000</v>
      </c>
      <c r="B37" s="41">
        <v>62.91664822475736</v>
      </c>
      <c r="C37" s="41">
        <v>87.681820399895926</v>
      </c>
      <c r="D37" s="41">
        <v>105.37052525170003</v>
      </c>
      <c r="J37"/>
      <c r="K37"/>
      <c r="L37"/>
      <c r="M37"/>
      <c r="N37"/>
      <c r="O37"/>
      <c r="P37"/>
      <c r="Q37"/>
      <c r="R37"/>
      <c r="S37"/>
      <c r="T37"/>
    </row>
    <row r="38" spans="1:20">
      <c r="A38" s="41">
        <v>62000</v>
      </c>
      <c r="B38" s="41">
        <v>52.293391400071663</v>
      </c>
      <c r="C38" s="41">
        <v>61.867466290917804</v>
      </c>
      <c r="D38" s="41">
        <v>89.08011327440127</v>
      </c>
      <c r="J38"/>
      <c r="K38"/>
      <c r="L38"/>
      <c r="M38"/>
      <c r="N38"/>
      <c r="O38"/>
      <c r="P38"/>
      <c r="Q38"/>
      <c r="R38"/>
      <c r="S38"/>
      <c r="T38"/>
    </row>
    <row r="39" spans="1:20">
      <c r="A39" s="41">
        <v>64000</v>
      </c>
      <c r="B39" s="41">
        <v>49.891515666715947</v>
      </c>
      <c r="C39" s="41">
        <v>73.645199916464065</v>
      </c>
      <c r="D39" s="41">
        <v>93.468526144347592</v>
      </c>
      <c r="J39"/>
      <c r="K39"/>
      <c r="L39"/>
      <c r="M39"/>
      <c r="N39"/>
      <c r="O39"/>
      <c r="P39"/>
      <c r="Q39"/>
      <c r="R39"/>
      <c r="S39"/>
      <c r="T39"/>
    </row>
    <row r="40" spans="1:20">
      <c r="A40" s="41">
        <v>66000</v>
      </c>
      <c r="B40" s="41">
        <v>40.653294221964273</v>
      </c>
      <c r="C40" s="41">
        <v>62.192464768336656</v>
      </c>
      <c r="D40" s="41">
        <v>98.494578821799465</v>
      </c>
      <c r="J40"/>
      <c r="K40"/>
      <c r="L40"/>
      <c r="M40"/>
      <c r="N40"/>
      <c r="O40"/>
      <c r="P40"/>
      <c r="Q40"/>
      <c r="R40"/>
      <c r="S40"/>
      <c r="T40"/>
    </row>
    <row r="41" spans="1:20">
      <c r="A41" s="41">
        <v>68000</v>
      </c>
      <c r="B41" s="41">
        <v>45.69912900863077</v>
      </c>
      <c r="C41" s="41">
        <v>54.249031936769889</v>
      </c>
      <c r="D41" s="41">
        <v>85.208856994698678</v>
      </c>
      <c r="J41"/>
      <c r="K41"/>
      <c r="L41"/>
      <c r="M41"/>
      <c r="N41"/>
      <c r="O41"/>
      <c r="P41"/>
      <c r="Q41"/>
      <c r="R41"/>
      <c r="S41"/>
      <c r="T41"/>
    </row>
    <row r="42" spans="1:20">
      <c r="A42" s="41">
        <v>70000</v>
      </c>
      <c r="B42" s="41">
        <v>37.010115523946183</v>
      </c>
      <c r="C42" s="41">
        <v>44.43124077616141</v>
      </c>
      <c r="D42" s="41">
        <v>73.53192811376816</v>
      </c>
      <c r="J42"/>
      <c r="K42"/>
      <c r="L42"/>
      <c r="M42"/>
      <c r="N42"/>
      <c r="O42"/>
      <c r="P42"/>
      <c r="Q42"/>
      <c r="R42"/>
      <c r="S42"/>
      <c r="T42"/>
    </row>
    <row r="43" spans="1:20">
      <c r="A43" s="41">
        <v>72000</v>
      </c>
      <c r="B43" s="41">
        <v>36.785699093246834</v>
      </c>
      <c r="C43" s="41">
        <v>39.567385210562904</v>
      </c>
      <c r="D43" s="41">
        <v>85.349522533653513</v>
      </c>
      <c r="J43"/>
      <c r="K43"/>
      <c r="L43"/>
      <c r="M43"/>
      <c r="N43"/>
      <c r="O43"/>
      <c r="P43"/>
      <c r="Q43"/>
      <c r="R43"/>
      <c r="S43"/>
      <c r="T43"/>
    </row>
    <row r="44" spans="1:20">
      <c r="A44" s="41">
        <v>74000</v>
      </c>
      <c r="B44" s="41">
        <v>32.613410674399262</v>
      </c>
      <c r="C44" s="41">
        <v>43.795250007557378</v>
      </c>
      <c r="D44" s="41">
        <v>65.626426049729744</v>
      </c>
      <c r="J44"/>
      <c r="K44"/>
      <c r="L44"/>
      <c r="M44"/>
      <c r="N44"/>
      <c r="O44"/>
      <c r="P44"/>
      <c r="Q44"/>
      <c r="R44"/>
      <c r="S44"/>
      <c r="T44"/>
    </row>
    <row r="45" spans="1:20">
      <c r="A45" s="41">
        <v>76000</v>
      </c>
      <c r="B45" s="41">
        <v>30.804317859874352</v>
      </c>
      <c r="C45" s="41">
        <v>36.381193137484686</v>
      </c>
      <c r="D45" s="41">
        <v>53.589868697826319</v>
      </c>
      <c r="J45"/>
      <c r="K45"/>
      <c r="L45"/>
      <c r="M45"/>
      <c r="N45"/>
      <c r="O45"/>
      <c r="P45"/>
      <c r="Q45"/>
      <c r="R45"/>
      <c r="S45"/>
      <c r="T45"/>
    </row>
    <row r="46" spans="1:20" ht="15" customHeight="1">
      <c r="A46" s="41">
        <v>78000</v>
      </c>
      <c r="B46" s="41">
        <v>23.424767698781103</v>
      </c>
      <c r="C46" s="41">
        <v>33.427580088315928</v>
      </c>
      <c r="D46" s="41">
        <v>57.642012135258881</v>
      </c>
      <c r="J46"/>
      <c r="K46"/>
      <c r="L46"/>
      <c r="M46"/>
      <c r="N46"/>
      <c r="O46"/>
      <c r="P46"/>
      <c r="Q46"/>
      <c r="R46"/>
      <c r="S46"/>
      <c r="T46"/>
    </row>
    <row r="47" spans="1:20" ht="15" customHeight="1">
      <c r="A47" s="41">
        <v>80000</v>
      </c>
      <c r="B47" s="41">
        <v>20.536593173753069</v>
      </c>
      <c r="C47" s="41">
        <v>33.728996638848535</v>
      </c>
      <c r="D47" s="41">
        <v>53.080627594849005</v>
      </c>
      <c r="J47"/>
      <c r="K47"/>
      <c r="L47"/>
      <c r="M47"/>
      <c r="N47"/>
      <c r="O47"/>
      <c r="P47"/>
      <c r="Q47"/>
      <c r="R47"/>
      <c r="S47"/>
      <c r="T47"/>
    </row>
    <row r="48" spans="1:20" ht="15" customHeight="1">
      <c r="A48" s="41">
        <v>82000</v>
      </c>
      <c r="B48" s="41">
        <v>17.440997749634054</v>
      </c>
      <c r="C48" s="41">
        <v>30.506774784729849</v>
      </c>
      <c r="D48" s="41">
        <v>55.624276700985924</v>
      </c>
      <c r="J48"/>
      <c r="K48"/>
      <c r="L48"/>
      <c r="M48"/>
      <c r="N48"/>
      <c r="O48"/>
      <c r="P48"/>
      <c r="Q48"/>
      <c r="R48"/>
      <c r="S48"/>
      <c r="T48"/>
    </row>
    <row r="49" spans="1:20" ht="15" customHeight="1">
      <c r="A49" s="41">
        <v>84000</v>
      </c>
      <c r="B49" s="41">
        <v>16.519096674619309</v>
      </c>
      <c r="C49" s="41">
        <v>28.359867900615349</v>
      </c>
      <c r="D49" s="41">
        <v>47.44491178762938</v>
      </c>
      <c r="J49"/>
      <c r="K49"/>
      <c r="L49"/>
      <c r="M49"/>
      <c r="N49"/>
      <c r="O49"/>
      <c r="P49"/>
      <c r="Q49"/>
      <c r="R49"/>
      <c r="S49"/>
      <c r="T49"/>
    </row>
    <row r="50" spans="1:20" ht="15" customHeight="1">
      <c r="A50" s="41">
        <v>86000</v>
      </c>
      <c r="B50" s="41">
        <v>15.67881021895875</v>
      </c>
      <c r="C50" s="41">
        <v>24.479070684057202</v>
      </c>
      <c r="D50" s="41">
        <v>43.06252607912355</v>
      </c>
      <c r="J50"/>
      <c r="K50"/>
      <c r="L50"/>
      <c r="M50"/>
      <c r="N50"/>
      <c r="O50"/>
      <c r="P50"/>
      <c r="Q50"/>
      <c r="R50"/>
      <c r="S50"/>
      <c r="T50"/>
    </row>
    <row r="51" spans="1:20" ht="15" customHeight="1">
      <c r="A51" s="41">
        <v>88000</v>
      </c>
      <c r="B51" s="41">
        <v>14.047976588317626</v>
      </c>
      <c r="C51" s="41">
        <v>23.608512141289857</v>
      </c>
      <c r="D51" s="41">
        <v>33.485804829673064</v>
      </c>
      <c r="J51"/>
      <c r="K51"/>
      <c r="L51"/>
      <c r="M51"/>
      <c r="N51"/>
      <c r="O51"/>
      <c r="P51"/>
      <c r="Q51"/>
      <c r="R51"/>
      <c r="S51"/>
      <c r="T51"/>
    </row>
    <row r="52" spans="1:20">
      <c r="A52" s="41">
        <v>90000</v>
      </c>
      <c r="B52" s="41">
        <v>14.622204983390711</v>
      </c>
      <c r="C52" s="41">
        <v>18.809312857637298</v>
      </c>
      <c r="D52" s="41">
        <v>29.108012835272962</v>
      </c>
      <c r="J52"/>
      <c r="K52"/>
      <c r="L52"/>
      <c r="M52"/>
      <c r="N52"/>
      <c r="O52"/>
      <c r="P52"/>
      <c r="Q52"/>
      <c r="R52"/>
      <c r="S52"/>
      <c r="T52"/>
    </row>
    <row r="53" spans="1:20">
      <c r="A53" s="41">
        <v>92000</v>
      </c>
      <c r="B53" s="41">
        <v>13.234585375912228</v>
      </c>
      <c r="C53" s="41">
        <v>17.399187415200931</v>
      </c>
      <c r="D53" s="41">
        <v>26.79599683362229</v>
      </c>
      <c r="J53"/>
      <c r="K53"/>
      <c r="L53"/>
      <c r="M53"/>
      <c r="N53"/>
      <c r="O53"/>
      <c r="P53"/>
      <c r="Q53"/>
      <c r="R53"/>
      <c r="S53"/>
      <c r="T53"/>
    </row>
    <row r="54" spans="1:20">
      <c r="A54" s="41">
        <v>94000</v>
      </c>
      <c r="B54" s="41">
        <v>9.4143218136760112</v>
      </c>
      <c r="C54" s="41">
        <v>17.986387380534261</v>
      </c>
      <c r="D54" s="41">
        <v>28.10959521582485</v>
      </c>
      <c r="J54"/>
      <c r="K54"/>
      <c r="L54"/>
      <c r="M54"/>
      <c r="N54"/>
      <c r="O54"/>
      <c r="P54"/>
      <c r="Q54"/>
      <c r="R54"/>
      <c r="S54"/>
      <c r="T54"/>
    </row>
    <row r="55" spans="1:20">
      <c r="A55" s="41">
        <v>96000</v>
      </c>
      <c r="B55" s="41">
        <v>9.1080908690556814</v>
      </c>
      <c r="C55" s="41">
        <v>17.392347758135013</v>
      </c>
      <c r="D55" s="41">
        <v>24.297846067769154</v>
      </c>
      <c r="J55"/>
      <c r="K55"/>
      <c r="L55"/>
      <c r="M55"/>
      <c r="N55"/>
      <c r="O55"/>
      <c r="P55"/>
      <c r="Q55"/>
      <c r="R55"/>
      <c r="S55"/>
      <c r="T55"/>
    </row>
    <row r="56" spans="1:20">
      <c r="A56" s="41">
        <v>98000</v>
      </c>
      <c r="B56" s="41">
        <v>8.6822881034143204</v>
      </c>
      <c r="C56" s="41">
        <v>12.239397751956503</v>
      </c>
      <c r="D56" s="41">
        <v>20.556976917625953</v>
      </c>
      <c r="J56"/>
      <c r="K56"/>
      <c r="L56"/>
      <c r="M56"/>
      <c r="N56"/>
      <c r="O56"/>
      <c r="P56"/>
      <c r="Q56"/>
      <c r="R56"/>
      <c r="S56"/>
      <c r="T56"/>
    </row>
    <row r="57" spans="1:20">
      <c r="A57" s="41">
        <v>100000</v>
      </c>
      <c r="B57" s="41">
        <v>7.0497254723149521</v>
      </c>
      <c r="C57" s="41">
        <v>11.536423506943771</v>
      </c>
      <c r="D57" s="41">
        <v>20.10389808674994</v>
      </c>
      <c r="J57"/>
      <c r="K57"/>
      <c r="L57"/>
      <c r="M57"/>
      <c r="N57"/>
      <c r="O57"/>
      <c r="P57"/>
      <c r="Q57"/>
      <c r="R57"/>
      <c r="S57"/>
      <c r="T57"/>
    </row>
    <row r="58" spans="1:20">
      <c r="A58" s="41">
        <v>102000</v>
      </c>
      <c r="B58" s="41">
        <v>6.1537048418977927</v>
      </c>
      <c r="C58" s="41">
        <v>12.320121337414543</v>
      </c>
      <c r="D58" s="41">
        <v>18.981222753424952</v>
      </c>
      <c r="J58"/>
      <c r="K58"/>
      <c r="L58"/>
      <c r="M58"/>
      <c r="N58"/>
      <c r="O58"/>
      <c r="P58"/>
      <c r="Q58"/>
      <c r="R58"/>
      <c r="S58"/>
      <c r="T58"/>
    </row>
    <row r="59" spans="1:20">
      <c r="A59" s="41">
        <v>104000</v>
      </c>
      <c r="B59" s="41">
        <v>6.153704841897472</v>
      </c>
      <c r="C59" s="41">
        <v>12.587340179119453</v>
      </c>
      <c r="D59" s="41">
        <v>19.051297843729706</v>
      </c>
      <c r="J59"/>
      <c r="K59"/>
      <c r="L59"/>
      <c r="M59"/>
      <c r="N59"/>
      <c r="O59"/>
      <c r="P59"/>
      <c r="Q59"/>
      <c r="R59"/>
      <c r="S59"/>
      <c r="T59"/>
    </row>
    <row r="60" spans="1:20">
      <c r="A60" s="41">
        <v>106000</v>
      </c>
      <c r="B60" s="41">
        <v>4.7035734534151885</v>
      </c>
      <c r="C60" s="41">
        <v>10.298097923133636</v>
      </c>
      <c r="D60" s="41">
        <v>18.423541197678723</v>
      </c>
      <c r="J60"/>
      <c r="K60"/>
      <c r="L60"/>
      <c r="M60"/>
      <c r="N60"/>
      <c r="O60"/>
      <c r="P60"/>
      <c r="Q60"/>
      <c r="R60"/>
      <c r="S60"/>
      <c r="T60"/>
    </row>
    <row r="61" spans="1:20">
      <c r="A61" s="41">
        <v>108000</v>
      </c>
      <c r="B61" s="41">
        <v>4.0687778595541273</v>
      </c>
      <c r="C61" s="41">
        <v>9.9310547369134774</v>
      </c>
      <c r="D61" s="41">
        <v>17.166115146833356</v>
      </c>
      <c r="J61"/>
      <c r="K61"/>
      <c r="L61"/>
      <c r="M61"/>
      <c r="N61"/>
      <c r="O61"/>
      <c r="P61"/>
      <c r="Q61"/>
      <c r="R61"/>
      <c r="S61"/>
      <c r="T61"/>
    </row>
    <row r="62" spans="1:20">
      <c r="A62" s="41">
        <v>110000</v>
      </c>
      <c r="B62" s="41">
        <v>4.0687778595536095</v>
      </c>
      <c r="C62" s="41">
        <v>10.659947158608935</v>
      </c>
      <c r="D62" s="41">
        <v>16.481386431810325</v>
      </c>
      <c r="J62"/>
      <c r="K62"/>
      <c r="L62"/>
      <c r="M62"/>
      <c r="N62"/>
      <c r="O62"/>
      <c r="P62"/>
      <c r="Q62"/>
      <c r="R62"/>
      <c r="S62"/>
      <c r="T62"/>
    </row>
    <row r="63" spans="1:20">
      <c r="A63" s="41">
        <v>112000</v>
      </c>
      <c r="B63" s="41">
        <v>3.9924731102886102</v>
      </c>
      <c r="C63" s="41">
        <v>11.011602359955527</v>
      </c>
      <c r="D63" s="41">
        <v>15.827777955965773</v>
      </c>
      <c r="J63"/>
      <c r="K63"/>
      <c r="L63"/>
      <c r="M63"/>
      <c r="N63"/>
      <c r="O63"/>
      <c r="P63"/>
      <c r="Q63"/>
      <c r="R63"/>
      <c r="S63"/>
      <c r="T63"/>
    </row>
    <row r="64" spans="1:20">
      <c r="A64" s="41">
        <v>114000</v>
      </c>
      <c r="B64" s="41">
        <v>3.897875406829522</v>
      </c>
      <c r="C64" s="41">
        <v>8.2737054210583736</v>
      </c>
      <c r="D64" s="41">
        <v>11.705757562104287</v>
      </c>
      <c r="J64"/>
      <c r="K64"/>
      <c r="L64"/>
      <c r="M64"/>
      <c r="N64"/>
      <c r="O64"/>
      <c r="P64"/>
      <c r="Q64"/>
      <c r="R64"/>
      <c r="S64"/>
      <c r="T64"/>
    </row>
    <row r="65" spans="1:20">
      <c r="A65" s="41">
        <v>116000</v>
      </c>
      <c r="B65" s="41">
        <v>3.6628822718462306</v>
      </c>
      <c r="C65" s="41">
        <v>7.5497514221296314</v>
      </c>
      <c r="D65" s="41">
        <v>11.19694313473846</v>
      </c>
      <c r="J65"/>
      <c r="K65"/>
      <c r="L65"/>
      <c r="M65"/>
      <c r="N65"/>
      <c r="O65"/>
      <c r="P65"/>
      <c r="Q65"/>
      <c r="R65"/>
      <c r="S65"/>
      <c r="T65"/>
    </row>
    <row r="66" spans="1:20">
      <c r="A66" s="41">
        <v>118000</v>
      </c>
      <c r="B66" s="41">
        <v>1.7079899961244382</v>
      </c>
      <c r="C66" s="41">
        <v>5.5467782880408976</v>
      </c>
      <c r="D66" s="41">
        <v>11.05131623014176</v>
      </c>
      <c r="J66"/>
      <c r="K66"/>
      <c r="L66"/>
      <c r="M66"/>
      <c r="N66"/>
      <c r="O66"/>
      <c r="P66"/>
      <c r="Q66"/>
      <c r="R66"/>
      <c r="S66"/>
      <c r="T66"/>
    </row>
    <row r="67" spans="1:20">
      <c r="A67" s="41">
        <v>120000</v>
      </c>
      <c r="B67" s="41">
        <v>1.58212981358441</v>
      </c>
      <c r="C67" s="41">
        <v>5.2255383101432233</v>
      </c>
      <c r="D67" s="41">
        <v>10.65625313013396</v>
      </c>
      <c r="J67"/>
      <c r="K67"/>
      <c r="L67"/>
      <c r="M67"/>
      <c r="N67"/>
      <c r="O67"/>
      <c r="P67"/>
      <c r="Q67"/>
      <c r="R67"/>
      <c r="S67"/>
      <c r="T67"/>
    </row>
    <row r="68" spans="1:20">
      <c r="A68" s="41">
        <v>122000</v>
      </c>
      <c r="B68" s="41">
        <v>1.5821298135844419</v>
      </c>
      <c r="C68" s="41">
        <v>4.7174898618418446</v>
      </c>
      <c r="D68" s="41">
        <v>10.6562531301342</v>
      </c>
      <c r="J68"/>
      <c r="K68"/>
      <c r="L68"/>
      <c r="M68"/>
      <c r="N68"/>
      <c r="O68"/>
      <c r="P68"/>
      <c r="Q68"/>
      <c r="R68"/>
      <c r="S68"/>
      <c r="T68"/>
    </row>
    <row r="69" spans="1:20">
      <c r="A69" s="41">
        <v>124000</v>
      </c>
      <c r="B69" s="41">
        <v>1.58212981358441</v>
      </c>
      <c r="C69" s="41">
        <v>4.5763343546940938</v>
      </c>
      <c r="D69" s="41">
        <v>9.2161145017995398</v>
      </c>
      <c r="J69"/>
      <c r="K69"/>
      <c r="L69"/>
      <c r="M69"/>
      <c r="N69"/>
      <c r="O69"/>
      <c r="P69"/>
      <c r="Q69"/>
      <c r="R69"/>
      <c r="S69"/>
      <c r="T69"/>
    </row>
    <row r="70" spans="1:20">
      <c r="A70" s="41">
        <v>126000</v>
      </c>
      <c r="B70" s="41">
        <v>1.5821298135844419</v>
      </c>
      <c r="C70" s="41">
        <v>4.5763343546940929</v>
      </c>
      <c r="D70" s="41">
        <v>6.83582194657179</v>
      </c>
      <c r="J70"/>
      <c r="K70"/>
      <c r="L70"/>
      <c r="M70"/>
      <c r="N70"/>
      <c r="O70"/>
      <c r="P70"/>
      <c r="Q70"/>
      <c r="R70"/>
      <c r="S70"/>
      <c r="T70"/>
    </row>
    <row r="71" spans="1:20">
      <c r="A71" s="41">
        <v>128000</v>
      </c>
      <c r="B71" s="41">
        <v>1.5821298135841511</v>
      </c>
      <c r="C71" s="41">
        <v>4.4562076651590186</v>
      </c>
      <c r="D71" s="41">
        <v>6.7539224011217938</v>
      </c>
      <c r="J71"/>
      <c r="K71"/>
      <c r="L71"/>
      <c r="M71"/>
      <c r="N71"/>
      <c r="O71"/>
      <c r="P71"/>
      <c r="Q71"/>
      <c r="R71"/>
      <c r="S71"/>
      <c r="T71"/>
    </row>
    <row r="72" spans="1:20">
      <c r="A72" s="41">
        <v>130000</v>
      </c>
      <c r="B72" s="41">
        <v>1.5821298135847011</v>
      </c>
      <c r="C72" s="41">
        <v>4.3343680721125031</v>
      </c>
      <c r="D72" s="41">
        <v>6.6715694387780387</v>
      </c>
      <c r="J72"/>
      <c r="K72"/>
      <c r="L72"/>
      <c r="M72"/>
      <c r="N72"/>
      <c r="O72"/>
      <c r="P72"/>
      <c r="Q72"/>
      <c r="R72"/>
      <c r="S72"/>
      <c r="T72"/>
    </row>
    <row r="73" spans="1:20">
      <c r="A73" s="41">
        <v>132000</v>
      </c>
      <c r="B73" s="41">
        <v>1.313959796722161</v>
      </c>
      <c r="C73" s="41">
        <v>4.1699866531982623</v>
      </c>
      <c r="D73" s="41">
        <v>6.6245667690108565</v>
      </c>
      <c r="J73"/>
      <c r="K73"/>
      <c r="L73"/>
      <c r="M73"/>
      <c r="N73"/>
      <c r="O73"/>
      <c r="P73"/>
      <c r="Q73"/>
      <c r="R73"/>
      <c r="S73"/>
      <c r="T73"/>
    </row>
    <row r="74" spans="1:20">
      <c r="A74" s="41">
        <v>134000</v>
      </c>
      <c r="B74" s="41">
        <v>1.0908344416811011</v>
      </c>
      <c r="C74" s="41">
        <v>4.0476808800298336</v>
      </c>
      <c r="D74" s="41">
        <v>6.8810971114131982</v>
      </c>
      <c r="J74"/>
      <c r="K74"/>
      <c r="L74"/>
      <c r="M74"/>
      <c r="N74"/>
      <c r="O74"/>
      <c r="P74"/>
      <c r="Q74"/>
      <c r="R74"/>
      <c r="S74"/>
      <c r="T74"/>
    </row>
    <row r="75" spans="1:20">
      <c r="A75" s="41">
        <v>136000</v>
      </c>
      <c r="B75" s="41">
        <v>1.0897805085204011</v>
      </c>
      <c r="C75" s="41">
        <v>4.0476808800298922</v>
      </c>
      <c r="D75" s="41">
        <v>6.8810971114131423</v>
      </c>
      <c r="J75"/>
      <c r="K75"/>
      <c r="L75"/>
      <c r="M75"/>
      <c r="N75"/>
      <c r="O75"/>
      <c r="P75"/>
      <c r="Q75"/>
      <c r="R75"/>
      <c r="S75"/>
      <c r="T75"/>
    </row>
    <row r="76" spans="1:20">
      <c r="A76" s="41">
        <v>138000</v>
      </c>
      <c r="B76" s="41">
        <v>0.99789459975247119</v>
      </c>
      <c r="C76" s="41">
        <v>3.6811319625547103</v>
      </c>
      <c r="D76" s="41">
        <v>6.8810971114132276</v>
      </c>
      <c r="J76"/>
      <c r="K76"/>
      <c r="L76"/>
      <c r="M76"/>
      <c r="N76"/>
      <c r="O76"/>
      <c r="P76"/>
      <c r="Q76"/>
      <c r="R76"/>
      <c r="S76"/>
      <c r="T76"/>
    </row>
    <row r="77" spans="1:20">
      <c r="A77" s="41">
        <v>140000</v>
      </c>
      <c r="B77" s="41">
        <v>0.99789459975229655</v>
      </c>
      <c r="C77" s="41">
        <v>3.5103797236746788</v>
      </c>
      <c r="D77" s="41">
        <v>6.6324952860810429</v>
      </c>
      <c r="J77"/>
      <c r="K77"/>
      <c r="L77"/>
      <c r="M77"/>
      <c r="N77"/>
      <c r="O77"/>
      <c r="P77"/>
      <c r="Q77"/>
      <c r="R77"/>
      <c r="S77"/>
      <c r="T77"/>
    </row>
    <row r="78" spans="1:20">
      <c r="A78" s="41">
        <v>142000</v>
      </c>
      <c r="B78" s="41">
        <v>0.99789459975247119</v>
      </c>
      <c r="C78" s="41">
        <v>3.5103797236747076</v>
      </c>
      <c r="D78" s="41">
        <v>5.0523506289894087</v>
      </c>
      <c r="J78"/>
      <c r="K78"/>
      <c r="L78"/>
      <c r="M78"/>
      <c r="N78"/>
      <c r="O78"/>
      <c r="P78"/>
      <c r="Q78"/>
      <c r="R78"/>
      <c r="S78"/>
      <c r="T78"/>
    </row>
    <row r="79" spans="1:20">
      <c r="A79" s="41">
        <v>144000</v>
      </c>
      <c r="B79" s="41">
        <v>0.99789459975229655</v>
      </c>
      <c r="C79" s="41">
        <v>2.7894365939933987</v>
      </c>
      <c r="D79" s="41">
        <v>4.0736705524958028</v>
      </c>
      <c r="J79"/>
      <c r="K79"/>
      <c r="L79"/>
      <c r="M79"/>
      <c r="N79"/>
      <c r="O79"/>
      <c r="P79"/>
      <c r="Q79"/>
      <c r="R79"/>
      <c r="S79"/>
      <c r="T79"/>
    </row>
    <row r="80" spans="1:20">
      <c r="A80" s="41">
        <v>146000</v>
      </c>
      <c r="B80" s="41">
        <v>0.99789459975252937</v>
      </c>
      <c r="C80" s="41">
        <v>0.94290954863378984</v>
      </c>
      <c r="D80" s="41">
        <v>3.7872572986823512</v>
      </c>
      <c r="J80"/>
      <c r="K80"/>
      <c r="L80"/>
      <c r="M80"/>
      <c r="N80"/>
      <c r="O80"/>
      <c r="P80"/>
      <c r="Q80"/>
      <c r="R80"/>
      <c r="S80"/>
      <c r="T80"/>
    </row>
    <row r="81" spans="1:20">
      <c r="A81" s="41">
        <v>148000</v>
      </c>
      <c r="B81" s="41">
        <v>0.99789459975223838</v>
      </c>
      <c r="C81" s="41">
        <v>0.82045658766041718</v>
      </c>
      <c r="D81" s="41">
        <v>3.7836545417858019</v>
      </c>
      <c r="J81"/>
      <c r="K81"/>
      <c r="L81"/>
      <c r="M81"/>
      <c r="N81"/>
      <c r="O81"/>
      <c r="P81"/>
      <c r="Q81"/>
      <c r="R81"/>
      <c r="S81"/>
      <c r="T81"/>
    </row>
    <row r="82" spans="1:20">
      <c r="A82" s="41">
        <v>150000</v>
      </c>
      <c r="B82" s="41">
        <v>0.99789459975250028</v>
      </c>
      <c r="C82" s="41">
        <v>0.82045658766038809</v>
      </c>
      <c r="D82" s="41">
        <v>3.6773186067694046</v>
      </c>
      <c r="J82"/>
      <c r="K82"/>
      <c r="L82"/>
      <c r="M82"/>
      <c r="N82"/>
      <c r="O82"/>
      <c r="P82"/>
      <c r="Q82"/>
      <c r="R82"/>
      <c r="S82"/>
      <c r="T82"/>
    </row>
    <row r="83" spans="1:20">
      <c r="A83" s="41">
        <v>152000</v>
      </c>
      <c r="B83" s="41">
        <v>0.99789459975223838</v>
      </c>
      <c r="C83" s="41">
        <v>0.82045658766062091</v>
      </c>
      <c r="D83" s="41">
        <v>3.6773186067701045</v>
      </c>
      <c r="J83"/>
      <c r="K83"/>
      <c r="L83"/>
      <c r="M83"/>
      <c r="N83"/>
      <c r="O83"/>
      <c r="P83"/>
      <c r="Q83"/>
      <c r="R83"/>
      <c r="S83"/>
      <c r="T83"/>
    </row>
    <row r="84" spans="1:20">
      <c r="A84" s="41">
        <v>154000</v>
      </c>
      <c r="B84" s="41">
        <v>0.99789459975232564</v>
      </c>
      <c r="C84" s="41">
        <v>0.82045658766044627</v>
      </c>
      <c r="D84" s="41">
        <v>3.6773186067694925</v>
      </c>
      <c r="J84"/>
      <c r="K84"/>
      <c r="L84"/>
      <c r="M84"/>
      <c r="N84"/>
      <c r="O84"/>
      <c r="P84"/>
      <c r="Q84"/>
      <c r="R84"/>
      <c r="S84"/>
      <c r="T84"/>
    </row>
    <row r="85" spans="1:20">
      <c r="A85" s="41">
        <v>156000</v>
      </c>
      <c r="B85" s="41">
        <v>0.51211399621187625</v>
      </c>
      <c r="C85" s="41">
        <v>0.82045658766041718</v>
      </c>
      <c r="D85" s="41">
        <v>2.3571471865591054</v>
      </c>
      <c r="J85"/>
      <c r="K85"/>
      <c r="L85"/>
      <c r="M85"/>
      <c r="N85"/>
      <c r="O85"/>
      <c r="P85"/>
      <c r="Q85"/>
      <c r="R85"/>
      <c r="S85"/>
      <c r="T85"/>
    </row>
    <row r="86" spans="1:20">
      <c r="A86" s="41">
        <v>158000</v>
      </c>
      <c r="B86" s="41">
        <v>8.3985949038295066E-2</v>
      </c>
      <c r="C86" s="41">
        <v>0.82045658766064999</v>
      </c>
      <c r="D86" s="41">
        <v>2.3127109911597787</v>
      </c>
      <c r="J86"/>
      <c r="K86"/>
      <c r="L86"/>
      <c r="M86"/>
      <c r="N86"/>
      <c r="O86"/>
      <c r="P86"/>
      <c r="Q86"/>
      <c r="R86"/>
      <c r="S86"/>
      <c r="T86"/>
    </row>
    <row r="87" spans="1:20">
      <c r="A87" s="41">
        <v>160000</v>
      </c>
      <c r="J87"/>
      <c r="K87"/>
      <c r="L87"/>
      <c r="M87"/>
      <c r="N87"/>
      <c r="O87"/>
      <c r="P87"/>
      <c r="Q87"/>
      <c r="R87"/>
      <c r="S87"/>
      <c r="T87"/>
    </row>
    <row r="88" spans="1:20">
      <c r="J88"/>
      <c r="K88"/>
      <c r="L88"/>
      <c r="M88"/>
      <c r="N88"/>
      <c r="O88"/>
      <c r="P88"/>
      <c r="Q88"/>
      <c r="R88"/>
      <c r="S88"/>
      <c r="T88"/>
    </row>
    <row r="89" spans="1:20">
      <c r="J89"/>
      <c r="K89"/>
      <c r="L89"/>
      <c r="M89"/>
      <c r="N89"/>
      <c r="O89"/>
      <c r="P89"/>
      <c r="Q89"/>
      <c r="R89"/>
      <c r="S89"/>
      <c r="T89"/>
    </row>
    <row r="90" spans="1:20">
      <c r="J90"/>
      <c r="K90"/>
      <c r="L90"/>
      <c r="M90"/>
      <c r="N90"/>
      <c r="O90"/>
      <c r="P90"/>
      <c r="Q90"/>
      <c r="R90"/>
      <c r="S90"/>
      <c r="T90"/>
    </row>
    <row r="91" spans="1:20">
      <c r="J91"/>
      <c r="K91"/>
      <c r="L91"/>
      <c r="M91"/>
      <c r="N91"/>
      <c r="O91"/>
      <c r="P91"/>
      <c r="Q91"/>
      <c r="R91"/>
      <c r="S91"/>
      <c r="T91"/>
    </row>
  </sheetData>
  <hyperlinks>
    <hyperlink ref="A1" location="'List of Figures'!A1" display="Back to List of Figures" xr:uid="{5CED7089-BF07-48F8-835F-6C6B74B02FC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8337-4756-4406-81E6-1E7B959DB2BA}">
  <dimension ref="A1:P51"/>
  <sheetViews>
    <sheetView zoomScaleNormal="100" workbookViewId="0"/>
  </sheetViews>
  <sheetFormatPr defaultColWidth="9.140625" defaultRowHeight="15"/>
  <cols>
    <col min="1" max="1" width="17.28515625" style="110" customWidth="1"/>
    <col min="2" max="16384" width="9.140625" style="110"/>
  </cols>
  <sheetData>
    <row r="1" spans="1:16">
      <c r="A1" s="7" t="s">
        <v>8</v>
      </c>
    </row>
    <row r="2" spans="1:16" ht="15" customHeight="1">
      <c r="A2" s="19" t="s">
        <v>662</v>
      </c>
      <c r="B2" s="36" t="s">
        <v>663</v>
      </c>
      <c r="C2" s="19"/>
      <c r="D2" s="19"/>
      <c r="E2" s="19"/>
      <c r="F2" s="19"/>
      <c r="G2" s="19"/>
      <c r="H2" s="19"/>
      <c r="I2" s="19"/>
      <c r="J2" s="19"/>
      <c r="K2" s="19"/>
      <c r="L2" s="19"/>
      <c r="M2" s="19"/>
      <c r="N2" s="19"/>
    </row>
    <row r="3" spans="1:16">
      <c r="A3" s="19" t="s">
        <v>0</v>
      </c>
      <c r="B3" s="19" t="s">
        <v>589</v>
      </c>
      <c r="C3" s="19"/>
      <c r="D3" s="19"/>
      <c r="E3" s="19"/>
      <c r="F3" s="19"/>
      <c r="G3" s="19"/>
      <c r="H3" s="19"/>
      <c r="I3" s="19"/>
      <c r="J3" s="19"/>
      <c r="K3" s="19"/>
      <c r="L3" s="19"/>
      <c r="M3" s="19"/>
      <c r="N3" s="19"/>
    </row>
    <row r="5" spans="1:16" ht="15" customHeight="1">
      <c r="B5" s="35" t="s">
        <v>172</v>
      </c>
      <c r="D5" s="35" t="s">
        <v>175</v>
      </c>
      <c r="E5" s="49"/>
      <c r="F5" s="35" t="s">
        <v>176</v>
      </c>
      <c r="H5" s="49"/>
      <c r="I5" s="50"/>
      <c r="J5" s="50"/>
      <c r="K5" s="38"/>
      <c r="L5" s="38"/>
      <c r="M5" s="38"/>
      <c r="N5" s="38"/>
      <c r="O5" s="38"/>
    </row>
    <row r="6" spans="1:16">
      <c r="B6" s="28" t="s">
        <v>173</v>
      </c>
      <c r="C6" s="35" t="s">
        <v>174</v>
      </c>
      <c r="D6" s="28" t="s">
        <v>173</v>
      </c>
      <c r="E6" s="35" t="s">
        <v>174</v>
      </c>
      <c r="F6" s="28" t="s">
        <v>173</v>
      </c>
      <c r="G6" s="35" t="s">
        <v>174</v>
      </c>
      <c r="I6" s="40"/>
      <c r="J6" s="40"/>
      <c r="K6" s="40"/>
      <c r="L6" s="40"/>
      <c r="M6" s="40"/>
      <c r="N6" s="40"/>
      <c r="O6" s="40"/>
    </row>
    <row r="7" spans="1:16">
      <c r="A7" s="110">
        <v>1982</v>
      </c>
      <c r="B7" s="110">
        <v>11.194232394738233</v>
      </c>
      <c r="C7" s="110">
        <v>12.7</v>
      </c>
      <c r="D7" s="110">
        <v>7.4735524856040998</v>
      </c>
      <c r="E7" s="110">
        <v>9.1999999999999993</v>
      </c>
      <c r="F7" s="110">
        <v>14.23840403613503</v>
      </c>
      <c r="G7" s="110">
        <v>15.2</v>
      </c>
      <c r="J7" s="40"/>
      <c r="K7" s="40"/>
      <c r="L7" s="40"/>
      <c r="M7" s="40"/>
      <c r="N7" s="40"/>
      <c r="O7" s="40"/>
    </row>
    <row r="8" spans="1:16" ht="18.75" customHeight="1">
      <c r="A8" s="110">
        <v>1983</v>
      </c>
      <c r="H8" s="6"/>
      <c r="I8" s="6"/>
      <c r="J8" s="40"/>
      <c r="K8" s="40"/>
      <c r="L8" s="40"/>
      <c r="M8" s="40"/>
      <c r="N8" s="40"/>
      <c r="O8" s="40"/>
    </row>
    <row r="9" spans="1:16">
      <c r="A9" s="110">
        <v>1984</v>
      </c>
      <c r="B9" s="110">
        <v>12.175482261025209</v>
      </c>
      <c r="C9" s="110">
        <v>13.9</v>
      </c>
      <c r="D9" s="110">
        <v>7.0075646226507544</v>
      </c>
      <c r="E9" s="110">
        <v>8.9</v>
      </c>
      <c r="F9" s="110">
        <v>13.076214553079742</v>
      </c>
      <c r="G9" s="110">
        <v>15.3</v>
      </c>
      <c r="H9" s="40"/>
      <c r="I9" s="40"/>
      <c r="J9" s="40"/>
      <c r="K9" s="40"/>
      <c r="L9" s="40"/>
      <c r="M9" s="40"/>
      <c r="N9" s="40"/>
      <c r="O9" s="40"/>
    </row>
    <row r="10" spans="1:16">
      <c r="A10" s="110">
        <v>1985</v>
      </c>
      <c r="H10" s="6"/>
      <c r="I10" s="6"/>
      <c r="J10" s="40"/>
      <c r="K10" s="40"/>
      <c r="L10" s="40"/>
      <c r="M10" s="40"/>
      <c r="N10" s="40"/>
      <c r="O10" s="40"/>
    </row>
    <row r="11" spans="1:16">
      <c r="A11" s="110">
        <v>1986</v>
      </c>
      <c r="B11" s="110">
        <v>13.130051887776387</v>
      </c>
      <c r="C11" s="110">
        <v>11.2</v>
      </c>
      <c r="D11" s="110">
        <v>6.2216442428035039</v>
      </c>
      <c r="E11" s="110">
        <v>8.1</v>
      </c>
      <c r="F11" s="110">
        <v>12.517534939507719</v>
      </c>
      <c r="G11" s="110">
        <v>14.7</v>
      </c>
      <c r="H11" s="6"/>
      <c r="I11" s="6"/>
      <c r="J11" s="40"/>
      <c r="K11" s="40"/>
      <c r="L11" s="40"/>
      <c r="M11" s="40"/>
      <c r="N11" s="40"/>
      <c r="O11" s="40"/>
    </row>
    <row r="12" spans="1:16">
      <c r="A12" s="110">
        <v>1987</v>
      </c>
      <c r="H12" s="6"/>
      <c r="I12" s="6"/>
      <c r="J12" s="40"/>
      <c r="K12" s="40"/>
      <c r="L12" s="6"/>
      <c r="M12" s="6"/>
      <c r="N12" s="6"/>
    </row>
    <row r="13" spans="1:16">
      <c r="A13" s="110">
        <v>1988</v>
      </c>
      <c r="B13" s="110">
        <v>11.292931545013568</v>
      </c>
      <c r="C13" s="110">
        <v>12.7</v>
      </c>
      <c r="D13" s="110">
        <v>5.6114320704387843</v>
      </c>
      <c r="E13" s="110">
        <v>8.6999999999999993</v>
      </c>
      <c r="F13" s="110">
        <v>12.050950985907168</v>
      </c>
      <c r="G13" s="110">
        <v>15.1</v>
      </c>
      <c r="J13" s="40"/>
      <c r="K13" s="40"/>
      <c r="L13" s="6"/>
      <c r="M13" s="6"/>
      <c r="N13" s="6"/>
    </row>
    <row r="14" spans="1:16">
      <c r="A14" s="110">
        <v>1989</v>
      </c>
      <c r="E14" s="110">
        <v>8.3000000000000007</v>
      </c>
      <c r="G14" s="110">
        <v>14.1</v>
      </c>
      <c r="H14" s="6"/>
      <c r="I14" s="6"/>
      <c r="J14" s="40"/>
      <c r="K14" s="40"/>
      <c r="L14" s="6"/>
      <c r="M14" s="6"/>
      <c r="N14" s="6"/>
    </row>
    <row r="15" spans="1:16">
      <c r="A15" s="110">
        <v>1990</v>
      </c>
      <c r="B15" s="110">
        <v>12.466630937534132</v>
      </c>
      <c r="C15" s="110">
        <v>13.5</v>
      </c>
      <c r="D15" s="110">
        <v>4.5019659489513666</v>
      </c>
      <c r="E15" s="110">
        <v>9.1</v>
      </c>
      <c r="F15" s="110">
        <v>12.186661010965118</v>
      </c>
      <c r="G15" s="110">
        <v>14.7</v>
      </c>
      <c r="J15" s="40"/>
      <c r="K15" s="40"/>
      <c r="L15" s="39"/>
      <c r="M15" s="39"/>
      <c r="N15" s="39"/>
      <c r="O15" s="39"/>
      <c r="P15" s="39"/>
    </row>
    <row r="16" spans="1:16">
      <c r="A16" s="110">
        <v>1991</v>
      </c>
      <c r="E16" s="110">
        <v>12.8</v>
      </c>
      <c r="G16" s="110">
        <v>20.399999999999999</v>
      </c>
      <c r="H16" s="39"/>
      <c r="I16" s="39"/>
      <c r="J16" s="40"/>
      <c r="K16" s="40"/>
      <c r="L16" s="40"/>
      <c r="M16" s="40"/>
      <c r="N16" s="40"/>
      <c r="O16" s="40"/>
      <c r="P16" s="40"/>
    </row>
    <row r="17" spans="1:16">
      <c r="A17" s="110">
        <v>1992</v>
      </c>
      <c r="B17" s="110">
        <v>21.340403340658906</v>
      </c>
      <c r="C17" s="110">
        <v>24.5</v>
      </c>
      <c r="D17" s="110">
        <v>7.3430326259716336</v>
      </c>
      <c r="E17" s="110">
        <v>14</v>
      </c>
      <c r="F17" s="110">
        <v>14.175740093692655</v>
      </c>
      <c r="G17" s="110">
        <v>20.7</v>
      </c>
      <c r="H17" s="40"/>
      <c r="I17" s="40"/>
      <c r="J17" s="40"/>
      <c r="K17" s="40"/>
      <c r="L17" s="40"/>
      <c r="M17" s="40"/>
      <c r="N17" s="40"/>
      <c r="O17" s="40"/>
      <c r="P17" s="40"/>
    </row>
    <row r="18" spans="1:16">
      <c r="A18" s="110">
        <v>1993</v>
      </c>
      <c r="E18" s="110">
        <v>15.7</v>
      </c>
      <c r="G18" s="110">
        <v>22.4</v>
      </c>
      <c r="J18" s="40"/>
      <c r="K18" s="40"/>
      <c r="L18" s="40"/>
      <c r="M18" s="40"/>
      <c r="N18" s="40"/>
      <c r="O18" s="40"/>
      <c r="P18" s="40"/>
    </row>
    <row r="19" spans="1:16">
      <c r="A19" s="110">
        <v>1994</v>
      </c>
      <c r="B19" s="110">
        <v>23.451141148795475</v>
      </c>
      <c r="C19" s="110">
        <v>25.9</v>
      </c>
      <c r="D19" s="110">
        <v>7.3435206804912774</v>
      </c>
      <c r="E19" s="110">
        <v>15.1</v>
      </c>
      <c r="F19" s="110">
        <v>14.721979554085134</v>
      </c>
      <c r="G19" s="110">
        <v>22</v>
      </c>
      <c r="H19" s="40"/>
      <c r="I19" s="40"/>
      <c r="J19" s="40"/>
      <c r="K19" s="40"/>
      <c r="L19" s="40"/>
      <c r="M19" s="40"/>
      <c r="N19" s="40"/>
      <c r="O19" s="40"/>
      <c r="P19" s="40"/>
    </row>
    <row r="20" spans="1:16">
      <c r="A20" s="110">
        <v>1995</v>
      </c>
      <c r="E20" s="110">
        <v>15.2</v>
      </c>
      <c r="G20" s="110">
        <v>21.3</v>
      </c>
      <c r="H20" s="40"/>
      <c r="I20" s="40"/>
      <c r="J20" s="40"/>
      <c r="K20" s="40"/>
      <c r="L20" s="40"/>
      <c r="M20" s="40"/>
      <c r="N20" s="40"/>
      <c r="O20" s="40"/>
      <c r="P20" s="40"/>
    </row>
    <row r="21" spans="1:16">
      <c r="A21" s="110">
        <v>1996</v>
      </c>
      <c r="B21" s="110">
        <v>18.253247692889385</v>
      </c>
      <c r="C21" s="110">
        <v>22.3</v>
      </c>
      <c r="D21" s="110">
        <v>7.7387398531477993</v>
      </c>
      <c r="E21" s="110">
        <v>14.4</v>
      </c>
      <c r="F21" s="110">
        <v>13.371876590004153</v>
      </c>
      <c r="G21" s="110">
        <v>20.5</v>
      </c>
      <c r="H21" s="40"/>
      <c r="I21" s="40"/>
      <c r="J21" s="40"/>
      <c r="K21" s="40"/>
      <c r="L21" s="6"/>
      <c r="M21" s="6"/>
      <c r="N21" s="6"/>
    </row>
    <row r="22" spans="1:16">
      <c r="A22" s="110">
        <v>1997</v>
      </c>
      <c r="J22" s="40"/>
      <c r="K22" s="40"/>
      <c r="L22" s="6"/>
      <c r="M22" s="6"/>
      <c r="N22" s="6"/>
    </row>
    <row r="23" spans="1:16">
      <c r="A23" s="110">
        <v>1998</v>
      </c>
      <c r="B23" s="110">
        <v>13.217512966548425</v>
      </c>
      <c r="C23" s="110">
        <v>20.2</v>
      </c>
      <c r="D23" s="110">
        <v>6.9743778176627709</v>
      </c>
      <c r="E23" s="110">
        <v>14.3</v>
      </c>
      <c r="F23" s="110">
        <v>13.236959256066367</v>
      </c>
      <c r="G23" s="110">
        <v>21</v>
      </c>
      <c r="H23" s="6"/>
      <c r="I23" s="6"/>
      <c r="J23" s="40"/>
      <c r="K23" s="40"/>
      <c r="L23" s="6"/>
      <c r="M23" s="6"/>
      <c r="N23" s="6"/>
    </row>
    <row r="24" spans="1:16">
      <c r="A24" s="110">
        <v>1999</v>
      </c>
      <c r="J24" s="40"/>
      <c r="K24" s="40"/>
      <c r="L24" s="6"/>
      <c r="M24" s="6"/>
      <c r="N24" s="6"/>
    </row>
    <row r="25" spans="1:16">
      <c r="A25" s="110">
        <v>2000</v>
      </c>
      <c r="H25" s="40"/>
      <c r="I25" s="40"/>
      <c r="J25" s="40"/>
      <c r="K25" s="40"/>
      <c r="L25" s="6"/>
      <c r="M25" s="6"/>
      <c r="N25" s="6"/>
    </row>
    <row r="26" spans="1:16">
      <c r="A26" s="110">
        <v>2001</v>
      </c>
      <c r="B26" s="110">
        <v>13.719925948920736</v>
      </c>
      <c r="C26" s="110">
        <v>20.8</v>
      </c>
      <c r="D26" s="110">
        <v>8.2968383196198303</v>
      </c>
      <c r="E26" s="110">
        <v>15.6</v>
      </c>
      <c r="F26" s="110">
        <v>15.686385320580035</v>
      </c>
      <c r="G26" s="110">
        <v>22.8</v>
      </c>
      <c r="H26" s="40"/>
      <c r="I26" s="40"/>
      <c r="J26" s="40"/>
      <c r="K26" s="40"/>
      <c r="L26" s="6"/>
      <c r="M26" s="6"/>
      <c r="N26" s="6"/>
    </row>
    <row r="27" spans="1:16">
      <c r="A27" s="110">
        <v>2002</v>
      </c>
      <c r="H27" s="6"/>
      <c r="I27" s="6"/>
      <c r="J27" s="40"/>
      <c r="K27" s="40"/>
    </row>
    <row r="28" spans="1:16">
      <c r="A28" s="110">
        <v>2003</v>
      </c>
      <c r="H28" s="6"/>
      <c r="I28" s="6"/>
      <c r="J28" s="40"/>
      <c r="K28" s="40"/>
    </row>
    <row r="29" spans="1:16">
      <c r="A29" s="110">
        <v>2004</v>
      </c>
      <c r="B29" s="110">
        <v>12.654635402357858</v>
      </c>
      <c r="C29" s="110">
        <v>17.8</v>
      </c>
      <c r="D29" s="110">
        <v>10.249953376260596</v>
      </c>
      <c r="E29" s="110">
        <v>16.399999999999999</v>
      </c>
      <c r="F29" s="110">
        <v>20.585759605994308</v>
      </c>
      <c r="G29" s="110">
        <v>22.5</v>
      </c>
      <c r="H29" s="40"/>
      <c r="I29" s="40"/>
      <c r="J29" s="40"/>
      <c r="K29" s="40"/>
    </row>
    <row r="30" spans="1:16">
      <c r="A30" s="110">
        <v>2005</v>
      </c>
      <c r="H30" s="6"/>
      <c r="I30" s="6"/>
      <c r="J30" s="40"/>
      <c r="K30" s="40"/>
    </row>
    <row r="31" spans="1:16">
      <c r="A31" s="110">
        <v>2006</v>
      </c>
      <c r="H31" s="40"/>
      <c r="I31" s="40"/>
      <c r="J31" s="40"/>
      <c r="K31" s="40"/>
    </row>
    <row r="32" spans="1:16">
      <c r="A32" s="110">
        <v>2007</v>
      </c>
      <c r="B32" s="110">
        <v>9.1</v>
      </c>
      <c r="C32" s="110">
        <v>13.3</v>
      </c>
      <c r="D32" s="110">
        <v>9.1</v>
      </c>
      <c r="E32" s="110">
        <v>13.3</v>
      </c>
      <c r="F32" s="110">
        <v>17.5</v>
      </c>
      <c r="G32" s="110">
        <v>20</v>
      </c>
      <c r="H32" s="40"/>
      <c r="I32" s="40"/>
      <c r="J32" s="40"/>
      <c r="K32" s="40"/>
    </row>
    <row r="33" spans="1:11">
      <c r="A33" s="110">
        <v>2008</v>
      </c>
      <c r="B33" s="110">
        <v>8.15</v>
      </c>
      <c r="C33" s="110">
        <v>12.75</v>
      </c>
      <c r="D33" s="110">
        <v>8.35</v>
      </c>
      <c r="E33" s="110">
        <v>12.850000000000001</v>
      </c>
      <c r="F33" s="110">
        <v>17.3</v>
      </c>
      <c r="G33" s="110">
        <v>19.95</v>
      </c>
      <c r="J33" s="40"/>
      <c r="K33" s="40"/>
    </row>
    <row r="34" spans="1:11">
      <c r="A34" s="110">
        <v>2009</v>
      </c>
      <c r="B34" s="110">
        <v>6.5500000000000007</v>
      </c>
      <c r="C34" s="110">
        <v>12.05</v>
      </c>
      <c r="D34" s="110">
        <v>7.35</v>
      </c>
      <c r="E34" s="110">
        <v>13.2</v>
      </c>
      <c r="F34" s="110">
        <v>16.950000000000003</v>
      </c>
      <c r="G34" s="110">
        <v>20.549999999999997</v>
      </c>
    </row>
    <row r="35" spans="1:11">
      <c r="A35" s="110">
        <v>2010</v>
      </c>
      <c r="B35" s="110">
        <v>6.45</v>
      </c>
      <c r="C35" s="110">
        <v>12.100000000000001</v>
      </c>
      <c r="D35" s="110">
        <v>7.7</v>
      </c>
      <c r="E35" s="110">
        <v>14.3</v>
      </c>
      <c r="F35" s="110">
        <v>17.450000000000003</v>
      </c>
      <c r="G35" s="110">
        <v>21.049999999999997</v>
      </c>
    </row>
    <row r="36" spans="1:11">
      <c r="A36" s="110">
        <v>2011</v>
      </c>
      <c r="B36" s="110">
        <v>7.8</v>
      </c>
      <c r="C36" s="110">
        <v>12.7</v>
      </c>
      <c r="D36" s="110">
        <v>8.65</v>
      </c>
      <c r="E36" s="110">
        <v>14.45</v>
      </c>
      <c r="F36" s="110">
        <v>18.200000000000003</v>
      </c>
      <c r="G36" s="110">
        <v>21.049999999999997</v>
      </c>
    </row>
    <row r="37" spans="1:11" ht="18.75" customHeight="1">
      <c r="A37" s="110">
        <v>2012</v>
      </c>
      <c r="B37" s="110">
        <v>7.65</v>
      </c>
      <c r="C37" s="110">
        <v>12.85</v>
      </c>
      <c r="D37" s="110">
        <v>8.1</v>
      </c>
      <c r="E37" s="110">
        <v>14.2</v>
      </c>
      <c r="F37" s="110">
        <v>17.149999999999999</v>
      </c>
      <c r="G37" s="110">
        <v>20.65</v>
      </c>
    </row>
    <row r="38" spans="1:11">
      <c r="A38" s="110">
        <v>2013</v>
      </c>
      <c r="B38" s="110">
        <v>6.75</v>
      </c>
      <c r="C38" s="110">
        <v>12.3</v>
      </c>
      <c r="D38" s="110">
        <v>7.6999999999999993</v>
      </c>
      <c r="E38" s="110">
        <v>14.3</v>
      </c>
      <c r="F38" s="110">
        <v>16.600000000000001</v>
      </c>
      <c r="G38" s="110">
        <v>20.85</v>
      </c>
    </row>
    <row r="39" spans="1:11">
      <c r="A39" s="110">
        <v>2014</v>
      </c>
      <c r="B39" s="110">
        <v>6.6</v>
      </c>
      <c r="C39" s="110">
        <v>12</v>
      </c>
      <c r="D39" s="110">
        <v>8.6499999999999986</v>
      </c>
      <c r="E39" s="110">
        <v>14.65</v>
      </c>
      <c r="F39" s="110">
        <v>18.049999999999997</v>
      </c>
      <c r="G39" s="110">
        <v>21.450000000000003</v>
      </c>
    </row>
    <row r="40" spans="1:11">
      <c r="A40" s="110">
        <v>2015</v>
      </c>
      <c r="B40" s="110">
        <v>5.75</v>
      </c>
      <c r="C40" s="110">
        <v>11.2</v>
      </c>
      <c r="D40" s="110">
        <v>8.75</v>
      </c>
      <c r="E40" s="110">
        <v>14.65</v>
      </c>
      <c r="F40" s="110">
        <v>18.45</v>
      </c>
      <c r="G40" s="110">
        <v>21.4</v>
      </c>
    </row>
    <row r="41" spans="1:11">
      <c r="A41" s="110">
        <v>2016</v>
      </c>
      <c r="B41" s="110">
        <v>5.0999999999999996</v>
      </c>
      <c r="C41" s="110">
        <v>10.4</v>
      </c>
      <c r="D41" s="110">
        <v>8.4</v>
      </c>
      <c r="E41" s="110">
        <v>14.15</v>
      </c>
      <c r="F41" s="110">
        <v>18</v>
      </c>
      <c r="G41" s="110">
        <v>21.15</v>
      </c>
    </row>
    <row r="42" spans="1:11">
      <c r="A42" s="110">
        <v>2017</v>
      </c>
      <c r="B42" s="110">
        <v>5.05</v>
      </c>
      <c r="C42" s="110">
        <v>9.3000000000000007</v>
      </c>
      <c r="D42" s="110">
        <v>8.3500000000000014</v>
      </c>
      <c r="E42" s="110">
        <v>13.95</v>
      </c>
      <c r="F42" s="110">
        <v>18</v>
      </c>
      <c r="G42" s="110">
        <v>21.35</v>
      </c>
    </row>
    <row r="43" spans="1:11">
      <c r="A43" s="110">
        <v>2018</v>
      </c>
      <c r="B43" s="110">
        <v>5.0999999999999996</v>
      </c>
      <c r="C43" s="110">
        <v>8.6499999999999986</v>
      </c>
      <c r="D43" s="110">
        <v>8.8000000000000007</v>
      </c>
      <c r="E43" s="110">
        <v>14.45</v>
      </c>
      <c r="F43" s="110">
        <v>18.600000000000001</v>
      </c>
      <c r="G43" s="110">
        <v>22.2</v>
      </c>
    </row>
    <row r="44" spans="1:11">
      <c r="A44" s="110">
        <v>2019</v>
      </c>
      <c r="B44" s="110">
        <v>4.7</v>
      </c>
      <c r="C44" s="110">
        <v>8.4</v>
      </c>
      <c r="D44" s="110">
        <v>9.3000000000000007</v>
      </c>
      <c r="E44" s="110">
        <v>14.1</v>
      </c>
      <c r="F44" s="110">
        <v>19.3</v>
      </c>
      <c r="G44" s="110">
        <v>21.1</v>
      </c>
    </row>
    <row r="45" spans="1:11">
      <c r="A45" s="110">
        <v>2020</v>
      </c>
      <c r="B45" s="110">
        <v>4.5999999999999996</v>
      </c>
      <c r="C45" s="110">
        <v>8.1999999999999993</v>
      </c>
      <c r="D45" s="110">
        <v>9.3000000000000007</v>
      </c>
      <c r="E45" s="110">
        <v>14.3</v>
      </c>
      <c r="F45" s="110">
        <v>19.100000000000001</v>
      </c>
      <c r="G45" s="110">
        <v>21.7</v>
      </c>
    </row>
    <row r="46" spans="1:11" ht="15" customHeight="1">
      <c r="A46" s="110">
        <v>2021</v>
      </c>
      <c r="B46" s="110">
        <v>3.7</v>
      </c>
      <c r="C46" s="110">
        <v>6.9</v>
      </c>
      <c r="D46" s="110">
        <v>8.6999999999999993</v>
      </c>
      <c r="E46" s="110">
        <v>14.3</v>
      </c>
      <c r="F46" s="110">
        <v>18.2</v>
      </c>
      <c r="G46" s="110">
        <v>21.8</v>
      </c>
    </row>
    <row r="47" spans="1:11" ht="15" customHeight="1"/>
    <row r="48" spans="1:11" ht="15" customHeight="1"/>
    <row r="49" ht="15" customHeight="1"/>
    <row r="50" ht="15" customHeight="1"/>
    <row r="51" ht="15" customHeight="1"/>
  </sheetData>
  <hyperlinks>
    <hyperlink ref="A1" location="'List of Figures'!A1" display="Back to List of Figures" xr:uid="{87E1B9DE-0923-498A-B8B3-FEC1D7FD880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0E634-BBFA-4F0E-ADE6-166BEB2F34B4}">
  <dimension ref="A1:Q76"/>
  <sheetViews>
    <sheetView zoomScaleNormal="100" workbookViewId="0"/>
  </sheetViews>
  <sheetFormatPr defaultColWidth="9.140625" defaultRowHeight="15"/>
  <cols>
    <col min="1" max="1" width="17.28515625" style="68" customWidth="1"/>
    <col min="2" max="16384" width="9.140625" style="68"/>
  </cols>
  <sheetData>
    <row r="1" spans="1:17">
      <c r="A1" s="7" t="s">
        <v>8</v>
      </c>
    </row>
    <row r="2" spans="1:17" ht="15" customHeight="1">
      <c r="A2" s="19" t="s">
        <v>653</v>
      </c>
      <c r="B2" s="36" t="s">
        <v>806</v>
      </c>
      <c r="C2" s="19"/>
      <c r="D2" s="19"/>
      <c r="E2" s="19"/>
      <c r="F2" s="19"/>
      <c r="G2" s="19"/>
      <c r="H2" s="19"/>
      <c r="I2" s="19"/>
      <c r="J2" s="19"/>
      <c r="K2" s="19"/>
      <c r="L2" s="19"/>
      <c r="M2" s="19"/>
      <c r="N2" s="19"/>
    </row>
    <row r="3" spans="1:17">
      <c r="A3" s="19" t="s">
        <v>0</v>
      </c>
      <c r="B3" s="19" t="s">
        <v>323</v>
      </c>
      <c r="C3" s="19"/>
      <c r="D3" s="19"/>
      <c r="E3" s="19"/>
      <c r="F3" s="19"/>
      <c r="G3" s="19"/>
      <c r="H3" s="19"/>
      <c r="I3" s="19"/>
      <c r="J3" s="19"/>
      <c r="K3" s="19"/>
      <c r="L3" s="19"/>
      <c r="M3" s="19"/>
      <c r="N3" s="19"/>
    </row>
    <row r="5" spans="1:17" ht="15" customHeight="1">
      <c r="B5" s="35" t="s">
        <v>324</v>
      </c>
      <c r="C5" s="68" t="s">
        <v>325</v>
      </c>
      <c r="D5" s="35" t="s">
        <v>326</v>
      </c>
      <c r="E5" s="49" t="s">
        <v>327</v>
      </c>
      <c r="F5" s="35" t="s">
        <v>328</v>
      </c>
      <c r="G5" s="68" t="s">
        <v>329</v>
      </c>
      <c r="H5" s="49" t="s">
        <v>330</v>
      </c>
      <c r="I5" s="50" t="s">
        <v>331</v>
      </c>
      <c r="J5" s="50"/>
      <c r="K5" s="38"/>
      <c r="L5" s="38"/>
      <c r="M5" s="38"/>
      <c r="N5" s="38"/>
      <c r="O5" s="38"/>
    </row>
    <row r="6" spans="1:17">
      <c r="A6" s="68">
        <v>1952</v>
      </c>
      <c r="B6" s="40"/>
      <c r="C6" s="40"/>
      <c r="D6" s="40">
        <v>35.131366989292268</v>
      </c>
      <c r="E6" s="40">
        <v>70.262733978584535</v>
      </c>
      <c r="F6" s="40">
        <v>35.131366989292268</v>
      </c>
      <c r="G6" s="40">
        <v>70.262733978584535</v>
      </c>
      <c r="H6" s="6">
        <v>35.131366989292268</v>
      </c>
      <c r="I6" s="6">
        <v>70.262733978584535</v>
      </c>
      <c r="J6" s="40"/>
      <c r="K6" s="40"/>
      <c r="L6" s="40"/>
      <c r="M6" s="40"/>
      <c r="N6" s="40"/>
      <c r="O6" s="40"/>
      <c r="Q6" s="41"/>
    </row>
    <row r="7" spans="1:17">
      <c r="A7" s="68">
        <v>1953</v>
      </c>
      <c r="B7" s="40"/>
      <c r="C7" s="40"/>
      <c r="D7" s="40">
        <v>33.654786174398019</v>
      </c>
      <c r="E7" s="40">
        <v>67.309572348796038</v>
      </c>
      <c r="F7" s="40">
        <v>33.654786174398019</v>
      </c>
      <c r="G7" s="40">
        <v>67.309572348796038</v>
      </c>
      <c r="H7" s="6">
        <v>33.654786174398019</v>
      </c>
      <c r="I7" s="6">
        <v>67.309572348796038</v>
      </c>
      <c r="J7" s="40"/>
      <c r="K7" s="40"/>
      <c r="L7" s="40"/>
      <c r="M7" s="40"/>
      <c r="N7" s="40"/>
      <c r="O7" s="40"/>
      <c r="Q7" s="41"/>
    </row>
    <row r="8" spans="1:17">
      <c r="A8" s="68">
        <v>1954</v>
      </c>
      <c r="B8" s="40"/>
      <c r="C8" s="40"/>
      <c r="D8" s="40">
        <v>35.955735028011183</v>
      </c>
      <c r="E8" s="40">
        <v>71.911470056022367</v>
      </c>
      <c r="F8" s="40">
        <v>35.955735028011183</v>
      </c>
      <c r="G8" s="40">
        <v>71.911470056022367</v>
      </c>
      <c r="H8" s="68">
        <v>35.955735028011183</v>
      </c>
      <c r="I8" s="68">
        <v>71.911470056022367</v>
      </c>
      <c r="J8" s="40"/>
      <c r="K8" s="40"/>
      <c r="L8" s="40"/>
      <c r="M8" s="40"/>
      <c r="N8" s="40"/>
      <c r="O8" s="40"/>
      <c r="Q8" s="41"/>
    </row>
    <row r="9" spans="1:17">
      <c r="A9" s="68">
        <v>1955</v>
      </c>
      <c r="B9" s="40"/>
      <c r="C9" s="40"/>
      <c r="D9" s="40">
        <v>35.361360110790145</v>
      </c>
      <c r="E9" s="40">
        <v>70.722720221580289</v>
      </c>
      <c r="F9" s="40">
        <v>35.361360110790145</v>
      </c>
      <c r="G9" s="40">
        <v>70.722720221580289</v>
      </c>
      <c r="H9" s="6">
        <v>35.361360110790145</v>
      </c>
      <c r="I9" s="6">
        <v>70.722720221580289</v>
      </c>
      <c r="J9" s="40"/>
      <c r="K9" s="40"/>
      <c r="L9" s="40"/>
      <c r="M9" s="40"/>
      <c r="N9" s="40"/>
      <c r="O9" s="40"/>
      <c r="Q9" s="41"/>
    </row>
    <row r="10" spans="1:17">
      <c r="A10" s="68">
        <v>1956</v>
      </c>
      <c r="B10" s="40"/>
      <c r="C10" s="40"/>
      <c r="D10" s="40">
        <v>36.134004581716717</v>
      </c>
      <c r="E10" s="40">
        <v>67.450141885871219</v>
      </c>
      <c r="F10" s="40">
        <v>36.134004581716717</v>
      </c>
      <c r="G10" s="40">
        <v>67.450141885871219</v>
      </c>
      <c r="H10" s="68">
        <v>36.134004581716717</v>
      </c>
      <c r="I10" s="68">
        <v>67.450141885871219</v>
      </c>
      <c r="J10" s="40"/>
      <c r="K10" s="40"/>
      <c r="L10" s="40"/>
      <c r="M10" s="40"/>
      <c r="N10" s="40"/>
      <c r="O10" s="40"/>
      <c r="Q10" s="41"/>
    </row>
    <row r="11" spans="1:17">
      <c r="A11" s="68">
        <v>1957</v>
      </c>
      <c r="B11" s="40"/>
      <c r="C11" s="40"/>
      <c r="D11" s="40">
        <v>36.555798742551708</v>
      </c>
      <c r="E11" s="40">
        <v>68.484281188577867</v>
      </c>
      <c r="F11" s="40">
        <v>36.555798742551708</v>
      </c>
      <c r="G11" s="40">
        <v>68.484281188577867</v>
      </c>
      <c r="H11" s="39">
        <v>36.555798742551708</v>
      </c>
      <c r="I11" s="39">
        <v>68.484281188577867</v>
      </c>
      <c r="J11" s="40"/>
      <c r="K11" s="40"/>
      <c r="L11" s="40"/>
      <c r="M11" s="40"/>
      <c r="N11" s="40"/>
      <c r="O11" s="40"/>
      <c r="Q11" s="41"/>
    </row>
    <row r="12" spans="1:17">
      <c r="A12" s="68">
        <v>1958</v>
      </c>
      <c r="B12" s="40"/>
      <c r="C12" s="40"/>
      <c r="D12" s="40">
        <v>35.947206266658249</v>
      </c>
      <c r="E12" s="40">
        <v>67.537175410085197</v>
      </c>
      <c r="F12" s="40">
        <v>35.947206266658249</v>
      </c>
      <c r="G12" s="40">
        <v>67.537175410085197</v>
      </c>
      <c r="H12" s="40">
        <v>35.947206266658249</v>
      </c>
      <c r="I12" s="40">
        <v>67.537175410085197</v>
      </c>
      <c r="J12" s="40"/>
      <c r="K12" s="40"/>
      <c r="L12" s="6"/>
      <c r="M12" s="6"/>
      <c r="N12" s="6"/>
      <c r="Q12" s="41"/>
    </row>
    <row r="13" spans="1:17">
      <c r="A13" s="68">
        <v>1959</v>
      </c>
      <c r="B13" s="40"/>
      <c r="C13" s="40"/>
      <c r="D13" s="40">
        <v>39.94406729464329</v>
      </c>
      <c r="E13" s="40">
        <v>71.01167519047695</v>
      </c>
      <c r="F13" s="40">
        <v>39.94406729464329</v>
      </c>
      <c r="G13" s="40">
        <v>71.01167519047695</v>
      </c>
      <c r="H13" s="68">
        <v>39.94406729464329</v>
      </c>
      <c r="I13" s="68">
        <v>71.01167519047695</v>
      </c>
      <c r="J13" s="40"/>
      <c r="K13" s="40"/>
      <c r="L13" s="6"/>
      <c r="M13" s="6"/>
      <c r="N13" s="6"/>
      <c r="Q13" s="41"/>
    </row>
    <row r="14" spans="1:17">
      <c r="A14" s="68">
        <v>1960</v>
      </c>
      <c r="B14" s="40"/>
      <c r="C14" s="40"/>
      <c r="D14" s="40">
        <v>39.893287587031921</v>
      </c>
      <c r="E14" s="40">
        <v>71.387988313636072</v>
      </c>
      <c r="F14" s="40">
        <v>39.893287587031921</v>
      </c>
      <c r="G14" s="40">
        <v>71.387988313636072</v>
      </c>
      <c r="H14" s="40">
        <v>39.893287587031921</v>
      </c>
      <c r="I14" s="40">
        <v>71.387988313636072</v>
      </c>
      <c r="J14" s="40"/>
      <c r="K14" s="40"/>
      <c r="L14" s="6"/>
      <c r="M14" s="6"/>
      <c r="N14" s="6"/>
      <c r="Q14" s="41"/>
    </row>
    <row r="15" spans="1:17">
      <c r="A15" s="68">
        <v>1961</v>
      </c>
      <c r="B15" s="40"/>
      <c r="C15" s="40"/>
      <c r="D15" s="40">
        <v>37.759662738423657</v>
      </c>
      <c r="E15" s="40">
        <v>67.569922795073921</v>
      </c>
      <c r="F15" s="40">
        <v>37.759662738423657</v>
      </c>
      <c r="G15" s="40">
        <v>67.569922795073921</v>
      </c>
      <c r="H15" s="40">
        <v>37.759662738423657</v>
      </c>
      <c r="I15" s="40">
        <v>67.569922795073921</v>
      </c>
      <c r="J15" s="40"/>
      <c r="K15" s="40"/>
      <c r="L15" s="39"/>
      <c r="M15" s="39"/>
      <c r="N15" s="39"/>
      <c r="O15" s="39"/>
      <c r="P15" s="39"/>
      <c r="Q15" s="41"/>
    </row>
    <row r="16" spans="1:17">
      <c r="A16" s="68">
        <v>1962</v>
      </c>
      <c r="B16" s="40"/>
      <c r="C16" s="40"/>
      <c r="D16" s="40">
        <v>37.226648673359577</v>
      </c>
      <c r="E16" s="40">
        <v>66.616108152327655</v>
      </c>
      <c r="F16" s="40">
        <v>37.226648673359577</v>
      </c>
      <c r="G16" s="40">
        <v>66.616108152327655</v>
      </c>
      <c r="H16" s="40">
        <v>37.226648673359577</v>
      </c>
      <c r="I16" s="40">
        <v>66.616108152327655</v>
      </c>
      <c r="J16" s="40"/>
      <c r="K16" s="40"/>
      <c r="L16" s="40"/>
      <c r="M16" s="40"/>
      <c r="N16" s="40"/>
      <c r="O16" s="40"/>
      <c r="P16" s="40"/>
      <c r="Q16" s="41"/>
    </row>
    <row r="17" spans="1:17">
      <c r="A17" s="68">
        <v>1963</v>
      </c>
      <c r="B17" s="40"/>
      <c r="C17" s="40"/>
      <c r="D17" s="40">
        <v>36.625460554636248</v>
      </c>
      <c r="E17" s="40">
        <v>65.738006123706086</v>
      </c>
      <c r="F17" s="40">
        <v>36.625460554636248</v>
      </c>
      <c r="G17" s="40">
        <v>65.738006123706086</v>
      </c>
      <c r="H17" s="68">
        <v>36.625460554636248</v>
      </c>
      <c r="I17" s="68">
        <v>65.738006123706086</v>
      </c>
      <c r="J17" s="40"/>
      <c r="K17" s="40"/>
      <c r="L17" s="40"/>
      <c r="M17" s="40"/>
      <c r="N17" s="40"/>
      <c r="O17" s="40"/>
      <c r="P17" s="40"/>
      <c r="Q17" s="41"/>
    </row>
    <row r="18" spans="1:17">
      <c r="A18" s="68">
        <v>1964</v>
      </c>
      <c r="B18" s="40"/>
      <c r="C18" s="40"/>
      <c r="D18" s="40">
        <v>36.60769798824996</v>
      </c>
      <c r="E18" s="40">
        <v>65.893856378849932</v>
      </c>
      <c r="F18" s="40">
        <v>36.60769798824996</v>
      </c>
      <c r="G18" s="40">
        <v>65.893856378849932</v>
      </c>
      <c r="H18" s="6">
        <v>36.60769798824996</v>
      </c>
      <c r="I18" s="6">
        <v>65.893856378849932</v>
      </c>
      <c r="J18" s="40"/>
      <c r="K18" s="40"/>
      <c r="L18" s="40"/>
      <c r="M18" s="40"/>
      <c r="N18" s="40"/>
      <c r="O18" s="40"/>
      <c r="P18" s="40"/>
      <c r="Q18" s="41"/>
    </row>
    <row r="19" spans="1:17">
      <c r="A19" s="68">
        <v>1965</v>
      </c>
      <c r="B19" s="40"/>
      <c r="C19" s="40"/>
      <c r="D19" s="40">
        <v>36.042815961784385</v>
      </c>
      <c r="E19" s="40">
        <v>65.285100610024543</v>
      </c>
      <c r="F19" s="40">
        <v>36.042815961784385</v>
      </c>
      <c r="G19" s="40">
        <v>65.285100610024543</v>
      </c>
      <c r="H19" s="68">
        <v>36.042815961784385</v>
      </c>
      <c r="I19" s="68">
        <v>65.285100610024543</v>
      </c>
      <c r="J19" s="40"/>
      <c r="K19" s="40"/>
      <c r="L19" s="40"/>
      <c r="M19" s="40"/>
      <c r="N19" s="40"/>
      <c r="O19" s="40"/>
      <c r="P19" s="40"/>
      <c r="Q19" s="41"/>
    </row>
    <row r="20" spans="1:17">
      <c r="A20" s="68">
        <v>1966</v>
      </c>
      <c r="B20" s="40"/>
      <c r="C20" s="40"/>
      <c r="D20" s="40">
        <v>35.039442557603266</v>
      </c>
      <c r="E20" s="40">
        <v>63.46766953830025</v>
      </c>
      <c r="F20" s="40">
        <v>35.039442557603266</v>
      </c>
      <c r="G20" s="40">
        <v>63.46766953830025</v>
      </c>
      <c r="H20" s="40">
        <v>35.039442557603266</v>
      </c>
      <c r="I20" s="40">
        <v>63.46766953830025</v>
      </c>
      <c r="J20" s="40"/>
      <c r="K20" s="40"/>
      <c r="L20" s="40"/>
      <c r="M20" s="40"/>
      <c r="N20" s="40"/>
      <c r="O20" s="40"/>
      <c r="P20" s="40"/>
      <c r="Q20" s="41"/>
    </row>
    <row r="21" spans="1:17">
      <c r="A21" s="68">
        <v>1967</v>
      </c>
      <c r="B21" s="40"/>
      <c r="C21" s="40"/>
      <c r="D21" s="40">
        <v>36.635022834421555</v>
      </c>
      <c r="E21" s="40">
        <v>67.034297101281979</v>
      </c>
      <c r="F21" s="40">
        <v>36.635022834421555</v>
      </c>
      <c r="G21" s="40">
        <v>67.034297101281979</v>
      </c>
      <c r="H21" s="40">
        <v>36.635022834421555</v>
      </c>
      <c r="I21" s="40">
        <v>67.034297101281979</v>
      </c>
      <c r="J21" s="40"/>
      <c r="K21" s="40"/>
      <c r="L21" s="6"/>
      <c r="M21" s="6"/>
      <c r="N21" s="6"/>
      <c r="Q21" s="41"/>
    </row>
    <row r="22" spans="1:17">
      <c r="A22" s="68">
        <v>1968</v>
      </c>
      <c r="B22" s="40"/>
      <c r="C22" s="40"/>
      <c r="D22" s="40">
        <v>35.027713093795171</v>
      </c>
      <c r="E22" s="40">
        <v>64.093262256731592</v>
      </c>
      <c r="F22" s="40">
        <v>35.027713093795171</v>
      </c>
      <c r="G22" s="40">
        <v>64.093262256731592</v>
      </c>
      <c r="H22" s="6">
        <v>35.027713093795171</v>
      </c>
      <c r="I22" s="6">
        <v>64.093262256731592</v>
      </c>
      <c r="J22" s="40"/>
      <c r="K22" s="40"/>
      <c r="L22" s="6"/>
      <c r="M22" s="6"/>
      <c r="N22" s="6"/>
      <c r="Q22" s="41"/>
    </row>
    <row r="23" spans="1:17">
      <c r="A23" s="68">
        <v>1969</v>
      </c>
      <c r="B23" s="40"/>
      <c r="C23" s="40"/>
      <c r="D23" s="40">
        <v>34.477716719781398</v>
      </c>
      <c r="E23" s="40">
        <v>63.326418464904606</v>
      </c>
      <c r="F23" s="40">
        <v>34.477716719781398</v>
      </c>
      <c r="G23" s="40">
        <v>63.326418464904606</v>
      </c>
      <c r="H23" s="6">
        <v>34.477716719781398</v>
      </c>
      <c r="I23" s="6">
        <v>63.326418464904606</v>
      </c>
      <c r="J23" s="40"/>
      <c r="K23" s="40"/>
      <c r="L23" s="6"/>
      <c r="M23" s="6"/>
      <c r="N23" s="6"/>
      <c r="Q23" s="41"/>
    </row>
    <row r="24" spans="1:17">
      <c r="A24" s="68">
        <v>1970</v>
      </c>
      <c r="B24" s="40"/>
      <c r="C24" s="40"/>
      <c r="D24" s="40">
        <v>34.879233196096884</v>
      </c>
      <c r="E24" s="40">
        <v>63.177478996703798</v>
      </c>
      <c r="F24" s="40">
        <v>34.879233196096884</v>
      </c>
      <c r="G24" s="40">
        <v>63.177478996703798</v>
      </c>
      <c r="H24" s="40">
        <v>34.879233196096884</v>
      </c>
      <c r="I24" s="40">
        <v>63.177478996703798</v>
      </c>
      <c r="J24" s="40"/>
      <c r="K24" s="40"/>
      <c r="L24" s="6"/>
      <c r="M24" s="6"/>
      <c r="N24" s="6"/>
      <c r="Q24" s="41"/>
    </row>
    <row r="25" spans="1:17">
      <c r="A25" s="68">
        <v>1971</v>
      </c>
      <c r="B25" s="40"/>
      <c r="C25" s="40"/>
      <c r="D25" s="40">
        <v>33.262306934388526</v>
      </c>
      <c r="E25" s="40">
        <v>60.886934727355275</v>
      </c>
      <c r="F25" s="40">
        <v>33.262306934388526</v>
      </c>
      <c r="G25" s="40">
        <v>60.886934727355275</v>
      </c>
      <c r="H25" s="6">
        <v>33.262306934388526</v>
      </c>
      <c r="I25" s="6">
        <v>60.886934727355275</v>
      </c>
      <c r="J25" s="40"/>
      <c r="K25" s="40"/>
      <c r="L25" s="6"/>
      <c r="M25" s="6"/>
      <c r="N25" s="6"/>
      <c r="Q25" s="41"/>
    </row>
    <row r="26" spans="1:17">
      <c r="A26" s="68">
        <v>1972</v>
      </c>
      <c r="B26" s="40"/>
      <c r="C26" s="40"/>
      <c r="D26" s="40">
        <v>34.483910362693898</v>
      </c>
      <c r="E26" s="40">
        <v>62.514691300790105</v>
      </c>
      <c r="F26" s="40">
        <v>34.483910362693898</v>
      </c>
      <c r="G26" s="40">
        <v>62.514691300790105</v>
      </c>
      <c r="H26" s="40">
        <v>34.483910362693898</v>
      </c>
      <c r="I26" s="40">
        <v>62.514691300790105</v>
      </c>
      <c r="J26" s="40"/>
      <c r="K26" s="40"/>
      <c r="L26" s="6"/>
      <c r="M26" s="6"/>
      <c r="N26" s="6"/>
      <c r="Q26" s="41"/>
    </row>
    <row r="27" spans="1:17">
      <c r="A27" s="68">
        <v>1973</v>
      </c>
      <c r="B27" s="40">
        <v>63.632106326807516</v>
      </c>
      <c r="C27" s="40">
        <v>74.540467411403071</v>
      </c>
      <c r="D27" s="40">
        <v>38.179263796084506</v>
      </c>
      <c r="E27" s="40">
        <v>63.632106326807516</v>
      </c>
      <c r="F27" s="40">
        <v>38.179263796084506</v>
      </c>
      <c r="G27" s="40">
        <v>63.632106326807516</v>
      </c>
      <c r="H27" s="40">
        <v>38.179263796084506</v>
      </c>
      <c r="I27" s="40">
        <v>63.632106326807516</v>
      </c>
      <c r="J27" s="40"/>
      <c r="K27" s="40"/>
      <c r="Q27" s="41"/>
    </row>
    <row r="28" spans="1:17">
      <c r="A28" s="68">
        <v>1974</v>
      </c>
      <c r="B28" s="40">
        <v>66.201711367126762</v>
      </c>
      <c r="C28" s="40">
        <v>75.961177416334664</v>
      </c>
      <c r="D28" s="40">
        <v>39.851153034265501</v>
      </c>
      <c r="E28" s="40">
        <v>66.201711367126762</v>
      </c>
      <c r="F28" s="40">
        <v>39.851153034265501</v>
      </c>
      <c r="G28" s="40">
        <v>66.201711367126762</v>
      </c>
      <c r="H28" s="68">
        <v>39.851153034265501</v>
      </c>
      <c r="I28" s="68">
        <v>66.201711367126762</v>
      </c>
      <c r="J28" s="40"/>
      <c r="K28" s="40"/>
      <c r="Q28" s="41"/>
    </row>
    <row r="29" spans="1:17">
      <c r="A29" s="68">
        <v>1975</v>
      </c>
      <c r="B29" s="40">
        <v>66.406887856450041</v>
      </c>
      <c r="C29" s="40">
        <v>74.725078402143168</v>
      </c>
      <c r="D29" s="40">
        <v>39.857996364779517</v>
      </c>
      <c r="E29" s="40">
        <v>66.406887856450041</v>
      </c>
      <c r="F29" s="40">
        <v>39.857996364779517</v>
      </c>
      <c r="G29" s="40">
        <v>66.406887856450041</v>
      </c>
      <c r="H29" s="68">
        <v>39.857996364779517</v>
      </c>
      <c r="I29" s="68">
        <v>66.406887856450041</v>
      </c>
      <c r="J29" s="40"/>
      <c r="K29" s="40"/>
      <c r="Q29" s="41"/>
    </row>
    <row r="30" spans="1:17">
      <c r="A30" s="68">
        <v>1976</v>
      </c>
      <c r="B30" s="40">
        <v>69.203897386694464</v>
      </c>
      <c r="C30" s="40">
        <v>76.709743090240494</v>
      </c>
      <c r="D30" s="40">
        <v>41.53234622628807</v>
      </c>
      <c r="E30" s="40">
        <v>69.203897386694464</v>
      </c>
      <c r="F30" s="40">
        <v>41.53234622628807</v>
      </c>
      <c r="G30" s="40">
        <v>69.203897386694464</v>
      </c>
      <c r="H30" s="68">
        <v>41.53234622628807</v>
      </c>
      <c r="I30" s="68">
        <v>69.203897386694464</v>
      </c>
      <c r="J30" s="40"/>
      <c r="K30" s="40"/>
      <c r="Q30" s="41"/>
    </row>
    <row r="31" spans="1:17">
      <c r="A31" s="68">
        <v>1977</v>
      </c>
      <c r="B31" s="40">
        <v>70.408775179417646</v>
      </c>
      <c r="C31" s="40">
        <v>77.009597852488071</v>
      </c>
      <c r="D31" s="40">
        <v>42.245265107650589</v>
      </c>
      <c r="E31" s="40">
        <v>70.408775179417646</v>
      </c>
      <c r="F31" s="40">
        <v>42.245265107650589</v>
      </c>
      <c r="G31" s="40">
        <v>70.408775179417646</v>
      </c>
      <c r="H31" s="68">
        <v>42.245265107650589</v>
      </c>
      <c r="I31" s="68">
        <v>70.408775179417646</v>
      </c>
      <c r="J31" s="40"/>
      <c r="K31" s="40"/>
      <c r="Q31" s="41"/>
    </row>
    <row r="32" spans="1:17">
      <c r="A32" s="68">
        <v>1978</v>
      </c>
      <c r="B32" s="40">
        <v>73.367914840725334</v>
      </c>
      <c r="C32" s="40">
        <v>79.332785965987554</v>
      </c>
      <c r="D32" s="40">
        <v>44.020748904435209</v>
      </c>
      <c r="E32" s="40">
        <v>73.367914840725334</v>
      </c>
      <c r="F32" s="40">
        <v>44.020748904435209</v>
      </c>
      <c r="G32" s="40">
        <v>73.367914840725334</v>
      </c>
      <c r="H32" s="68">
        <v>44.020748904435209</v>
      </c>
      <c r="I32" s="68">
        <v>73.367914840725334</v>
      </c>
      <c r="J32" s="40"/>
      <c r="K32" s="40"/>
      <c r="Q32" s="41"/>
    </row>
    <row r="33" spans="1:17">
      <c r="A33" s="68">
        <v>1979</v>
      </c>
      <c r="B33" s="40">
        <v>69.338939057516811</v>
      </c>
      <c r="C33" s="40">
        <v>74.457463102116961</v>
      </c>
      <c r="D33" s="40">
        <v>41.605069609191624</v>
      </c>
      <c r="E33" s="40">
        <v>69.338939057516811</v>
      </c>
      <c r="F33" s="40">
        <v>41.605069609191624</v>
      </c>
      <c r="G33" s="40">
        <v>69.338939057516811</v>
      </c>
      <c r="H33" s="68">
        <v>41.605069609191624</v>
      </c>
      <c r="I33" s="68">
        <v>69.338939057516811</v>
      </c>
      <c r="J33" s="40"/>
      <c r="K33" s="40"/>
      <c r="Q33" s="41"/>
    </row>
    <row r="34" spans="1:17">
      <c r="A34" s="68">
        <v>1980</v>
      </c>
      <c r="B34" s="40">
        <v>69.785394590393352</v>
      </c>
      <c r="C34" s="40">
        <v>77.154496447879438</v>
      </c>
      <c r="D34" s="40">
        <v>41.871236754236001</v>
      </c>
      <c r="E34" s="40">
        <v>69.785394590393352</v>
      </c>
      <c r="F34" s="40">
        <v>41.871236754236001</v>
      </c>
      <c r="G34" s="40">
        <v>69.785394590393352</v>
      </c>
      <c r="H34" s="68">
        <v>35.799907424871783</v>
      </c>
      <c r="I34" s="68">
        <v>60.556161367881039</v>
      </c>
      <c r="Q34" s="41"/>
    </row>
    <row r="35" spans="1:17">
      <c r="A35" s="68">
        <v>1981</v>
      </c>
      <c r="B35" s="40">
        <v>67.801332885367501</v>
      </c>
      <c r="C35" s="40">
        <v>73.965090420400898</v>
      </c>
      <c r="D35" s="40">
        <v>40.680799731220503</v>
      </c>
      <c r="E35" s="40">
        <v>67.801332885367501</v>
      </c>
      <c r="F35" s="40">
        <v>40.680799731220503</v>
      </c>
      <c r="G35" s="40">
        <v>67.801332885367501</v>
      </c>
      <c r="H35" s="68">
        <v>34.782083770193523</v>
      </c>
      <c r="I35" s="68">
        <v>58.069708007939752</v>
      </c>
      <c r="Q35" s="41"/>
    </row>
    <row r="36" spans="1:17">
      <c r="A36" s="68">
        <v>1982</v>
      </c>
      <c r="B36" s="40">
        <v>68.895917556661573</v>
      </c>
      <c r="C36" s="40">
        <v>74.850153046316493</v>
      </c>
      <c r="D36" s="40">
        <v>41.338633122267787</v>
      </c>
      <c r="E36" s="40">
        <v>68.895917556661573</v>
      </c>
      <c r="F36" s="40">
        <v>41.338633122267787</v>
      </c>
      <c r="G36" s="40">
        <v>68.895917556661573</v>
      </c>
      <c r="H36" s="68">
        <v>35.344531319538966</v>
      </c>
      <c r="I36" s="68">
        <v>58.144983266949005</v>
      </c>
      <c r="Q36" s="41"/>
    </row>
    <row r="37" spans="1:17" ht="18.75" customHeight="1">
      <c r="A37" s="68">
        <v>1983</v>
      </c>
      <c r="B37" s="40">
        <v>72.687001997479129</v>
      </c>
      <c r="C37" s="40">
        <v>78.630338219676929</v>
      </c>
      <c r="D37" s="40">
        <v>43.614182310561546</v>
      </c>
      <c r="E37" s="40">
        <v>72.687001997479129</v>
      </c>
      <c r="F37" s="40">
        <v>43.614182310561546</v>
      </c>
      <c r="G37" s="40">
        <v>72.687001997479129</v>
      </c>
      <c r="H37" s="68">
        <v>37.368726497068693</v>
      </c>
      <c r="I37" s="68">
        <v>59.591851187903302</v>
      </c>
      <c r="Q37" s="41"/>
    </row>
    <row r="38" spans="1:17">
      <c r="A38" s="68">
        <v>1984</v>
      </c>
      <c r="B38" s="40">
        <v>71.709027641467998</v>
      </c>
      <c r="C38" s="40">
        <v>77.368777258000591</v>
      </c>
      <c r="D38" s="40">
        <v>43.023530001675297</v>
      </c>
      <c r="E38" s="40">
        <v>71.709027641467998</v>
      </c>
      <c r="F38" s="40">
        <v>43.023530001675297</v>
      </c>
      <c r="G38" s="40">
        <v>71.709027641467998</v>
      </c>
      <c r="H38" s="68">
        <v>36.859119377668542</v>
      </c>
      <c r="I38" s="68">
        <v>58.366167920492408</v>
      </c>
      <c r="Q38" s="41"/>
    </row>
    <row r="39" spans="1:17">
      <c r="A39" s="68">
        <v>1985</v>
      </c>
      <c r="B39" s="68">
        <v>74.511269564922031</v>
      </c>
      <c r="C39" s="68">
        <v>81.677537375926804</v>
      </c>
      <c r="D39" s="68">
        <v>44.708553305905966</v>
      </c>
      <c r="E39" s="68">
        <v>74.511269564922031</v>
      </c>
      <c r="F39" s="68">
        <v>44.708553305905966</v>
      </c>
      <c r="G39" s="68">
        <v>74.511269564922031</v>
      </c>
      <c r="H39" s="68">
        <v>39.620503160092582</v>
      </c>
      <c r="I39" s="68">
        <v>61.293984371000114</v>
      </c>
      <c r="Q39" s="41"/>
    </row>
    <row r="40" spans="1:17">
      <c r="A40" s="68">
        <v>1986</v>
      </c>
      <c r="B40" s="68">
        <v>75.743343710457026</v>
      </c>
      <c r="C40" s="68">
        <v>82.063188826056276</v>
      </c>
      <c r="D40" s="68">
        <v>45.443636284355875</v>
      </c>
      <c r="E40" s="68">
        <v>75.743343710457026</v>
      </c>
      <c r="F40" s="68">
        <v>45.443636284355875</v>
      </c>
      <c r="G40" s="68">
        <v>75.743343710457026</v>
      </c>
      <c r="H40" s="68">
        <v>40.265313192761731</v>
      </c>
      <c r="I40" s="68">
        <v>60.777160496078558</v>
      </c>
      <c r="Q40" s="41"/>
    </row>
    <row r="41" spans="1:17">
      <c r="A41" s="68">
        <v>1987</v>
      </c>
      <c r="B41" s="68">
        <v>74.993756263526848</v>
      </c>
      <c r="C41" s="68">
        <v>82.472734676027258</v>
      </c>
      <c r="D41" s="68">
        <v>44.588309481070631</v>
      </c>
      <c r="E41" s="68">
        <v>74.313849135117707</v>
      </c>
      <c r="F41" s="68">
        <v>44.588309481070631</v>
      </c>
      <c r="G41" s="68">
        <v>74.313849135117707</v>
      </c>
      <c r="H41" s="68">
        <v>39.451611125939664</v>
      </c>
      <c r="I41" s="68">
        <v>59.410284880389632</v>
      </c>
      <c r="Q41" s="41"/>
    </row>
    <row r="42" spans="1:17">
      <c r="A42" s="68">
        <v>1988</v>
      </c>
      <c r="B42" s="68">
        <v>73.33035648215953</v>
      </c>
      <c r="C42" s="68">
        <v>79.955142301014277</v>
      </c>
      <c r="D42" s="68">
        <v>43.99460036975816</v>
      </c>
      <c r="E42" s="68">
        <v>73.324333949596948</v>
      </c>
      <c r="F42" s="68">
        <v>43.99460036975816</v>
      </c>
      <c r="G42" s="68">
        <v>73.324333949596948</v>
      </c>
      <c r="H42" s="68">
        <v>38.923627952052975</v>
      </c>
      <c r="I42" s="68">
        <v>58.611286899176783</v>
      </c>
      <c r="Q42" s="41"/>
    </row>
    <row r="43" spans="1:17">
      <c r="A43" s="68">
        <v>1989</v>
      </c>
      <c r="B43" s="68">
        <v>68.856170648231824</v>
      </c>
      <c r="C43" s="68">
        <v>74.895222451218189</v>
      </c>
      <c r="D43" s="68">
        <v>41.581616687107946</v>
      </c>
      <c r="E43" s="68">
        <v>69.300864462815369</v>
      </c>
      <c r="F43" s="68">
        <v>41.581616687107946</v>
      </c>
      <c r="G43" s="68">
        <v>69.300864462815369</v>
      </c>
      <c r="H43" s="68">
        <v>36.788805574374223</v>
      </c>
      <c r="I43" s="68">
        <v>55.394575174665853</v>
      </c>
      <c r="Q43" s="41"/>
    </row>
    <row r="44" spans="1:17">
      <c r="A44" s="68">
        <v>1990</v>
      </c>
      <c r="B44" s="68">
        <v>66.01666657969848</v>
      </c>
      <c r="C44" s="68">
        <v>73.778575565771391</v>
      </c>
      <c r="D44" s="68">
        <v>40.468897574109924</v>
      </c>
      <c r="E44" s="68">
        <v>67.449032305195644</v>
      </c>
      <c r="F44" s="68">
        <v>40.468897574109924</v>
      </c>
      <c r="G44" s="68">
        <v>67.449032305195644</v>
      </c>
      <c r="H44" s="68">
        <v>35.806534092391502</v>
      </c>
      <c r="I44" s="68">
        <v>55.129121638897736</v>
      </c>
      <c r="Q44" s="41"/>
    </row>
    <row r="45" spans="1:17">
      <c r="A45" s="68">
        <v>1991</v>
      </c>
      <c r="B45" s="68">
        <v>63.913786279352884</v>
      </c>
      <c r="C45" s="68">
        <v>73.365331142251634</v>
      </c>
      <c r="D45" s="68">
        <v>40.6469035105738</v>
      </c>
      <c r="E45" s="68">
        <v>67.746509216070365</v>
      </c>
      <c r="F45" s="68">
        <v>40.6469035105738</v>
      </c>
      <c r="G45" s="68">
        <v>67.746509216070365</v>
      </c>
      <c r="H45" s="68">
        <v>35.964969413367932</v>
      </c>
      <c r="I45" s="68">
        <v>55.917674113338371</v>
      </c>
      <c r="Q45" s="41"/>
    </row>
    <row r="46" spans="1:17" ht="15" customHeight="1">
      <c r="A46" s="68">
        <v>1992</v>
      </c>
      <c r="B46" s="68">
        <v>55.26449271496972</v>
      </c>
      <c r="C46" s="68">
        <v>64.69628654032104</v>
      </c>
      <c r="D46" s="68">
        <v>39.341975992326539</v>
      </c>
      <c r="E46" s="68">
        <v>65.571576404318932</v>
      </c>
      <c r="F46" s="68">
        <v>32.785788202159466</v>
      </c>
      <c r="G46" s="68">
        <v>59.611846527014684</v>
      </c>
      <c r="H46" s="68">
        <v>31.474065718993636</v>
      </c>
      <c r="I46" s="68">
        <v>52.454351572660684</v>
      </c>
      <c r="Q46" s="41"/>
    </row>
    <row r="47" spans="1:17" ht="15" customHeight="1">
      <c r="A47" s="68">
        <v>1993</v>
      </c>
      <c r="B47" s="68">
        <v>55.708017164052457</v>
      </c>
      <c r="C47" s="68">
        <v>65.179761933622629</v>
      </c>
      <c r="D47" s="68">
        <v>39.729447986617856</v>
      </c>
      <c r="E47" s="68">
        <v>66.217362845159883</v>
      </c>
      <c r="F47" s="68">
        <v>33.108681422579942</v>
      </c>
      <c r="G47" s="68">
        <v>60.200247278721903</v>
      </c>
      <c r="H47" s="68">
        <v>31.785012970011397</v>
      </c>
      <c r="I47" s="68">
        <v>52.970981114693693</v>
      </c>
      <c r="Q47" s="41"/>
    </row>
    <row r="48" spans="1:17" ht="15" customHeight="1">
      <c r="A48" s="68">
        <v>1994</v>
      </c>
      <c r="B48" s="68">
        <v>55.721619806160646</v>
      </c>
      <c r="C48" s="68">
        <v>65.147298723730941</v>
      </c>
      <c r="D48" s="68">
        <v>39.833029459744751</v>
      </c>
      <c r="E48" s="68">
        <v>66.3899817675847</v>
      </c>
      <c r="F48" s="68">
        <v>33.19499088379235</v>
      </c>
      <c r="G48" s="68">
        <v>60.358890701468198</v>
      </c>
      <c r="H48" s="68">
        <v>31.868342769407931</v>
      </c>
      <c r="I48" s="68">
        <v>53.109106611649558</v>
      </c>
      <c r="Q48" s="41"/>
    </row>
    <row r="49" spans="1:17" ht="15" customHeight="1">
      <c r="A49" s="68">
        <v>1995</v>
      </c>
      <c r="B49" s="68">
        <v>54.934287451475612</v>
      </c>
      <c r="C49" s="68">
        <v>64.648519713764557</v>
      </c>
      <c r="D49" s="68">
        <v>39.36906599317151</v>
      </c>
      <c r="E49" s="68">
        <v>65.61433048033301</v>
      </c>
      <c r="F49" s="68">
        <v>32.807165240166505</v>
      </c>
      <c r="G49" s="68">
        <v>59.655769140825967</v>
      </c>
      <c r="H49" s="68">
        <v>31.497591319395728</v>
      </c>
      <c r="I49" s="68">
        <v>52.490528974322999</v>
      </c>
      <c r="Q49" s="41"/>
    </row>
    <row r="50" spans="1:17" ht="15" customHeight="1">
      <c r="A50" s="68">
        <v>1996</v>
      </c>
      <c r="B50" s="68">
        <v>54.555154487048512</v>
      </c>
      <c r="C50" s="68">
        <v>64.777861018411315</v>
      </c>
      <c r="D50" s="68">
        <v>39.28806556334991</v>
      </c>
      <c r="E50" s="68">
        <v>65.481622738314144</v>
      </c>
      <c r="F50" s="68">
        <v>32.740811369157072</v>
      </c>
      <c r="G50" s="68">
        <v>59.533701105586957</v>
      </c>
      <c r="H50" s="68">
        <v>31.433176689595676</v>
      </c>
      <c r="I50" s="68">
        <v>52.382573951735573</v>
      </c>
      <c r="Q50" s="41"/>
    </row>
    <row r="51" spans="1:17" ht="15" customHeight="1">
      <c r="A51" s="68">
        <v>1997</v>
      </c>
      <c r="B51" s="68">
        <v>52.008706861937071</v>
      </c>
      <c r="C51" s="68">
        <v>61.636974576808463</v>
      </c>
      <c r="D51" s="68">
        <v>37.640271349774942</v>
      </c>
      <c r="E51" s="68">
        <v>62.735898898962375</v>
      </c>
      <c r="F51" s="68">
        <v>31.367949449481188</v>
      </c>
      <c r="G51" s="68">
        <v>57.038398951795266</v>
      </c>
      <c r="H51" s="68">
        <v>30.114753059024917</v>
      </c>
      <c r="I51" s="68">
        <v>50.187028466366577</v>
      </c>
      <c r="Q51" s="41"/>
    </row>
    <row r="52" spans="1:17">
      <c r="A52" s="68">
        <v>1998</v>
      </c>
      <c r="B52" s="68">
        <v>50.808277708862491</v>
      </c>
      <c r="C52" s="68">
        <v>60.889597731702992</v>
      </c>
      <c r="D52" s="68">
        <v>36.263216964971349</v>
      </c>
      <c r="E52" s="68">
        <v>60.436725933801952</v>
      </c>
      <c r="F52" s="68">
        <v>30.218362966900976</v>
      </c>
      <c r="G52" s="68">
        <v>54.951070155748511</v>
      </c>
      <c r="H52" s="68">
        <v>29.011361175103865</v>
      </c>
      <c r="I52" s="68">
        <v>48.35095595329512</v>
      </c>
      <c r="Q52" s="41"/>
    </row>
    <row r="53" spans="1:17">
      <c r="A53" s="68">
        <v>1999</v>
      </c>
      <c r="B53" s="68">
        <v>50.324713202411047</v>
      </c>
      <c r="C53" s="68">
        <v>60.293602955473482</v>
      </c>
      <c r="D53" s="68">
        <v>35.942057165078751</v>
      </c>
      <c r="E53" s="68">
        <v>59.902780478320047</v>
      </c>
      <c r="F53" s="68">
        <v>29.840559984444877</v>
      </c>
      <c r="G53" s="68">
        <v>47.921446626482606</v>
      </c>
      <c r="H53" s="68">
        <v>28.755590122496596</v>
      </c>
      <c r="I53" s="68">
        <v>47.921446626482606</v>
      </c>
      <c r="Q53" s="41"/>
    </row>
    <row r="54" spans="1:17">
      <c r="A54" s="68">
        <v>2000</v>
      </c>
      <c r="B54" s="68">
        <v>49.241204221215973</v>
      </c>
      <c r="C54" s="68">
        <v>58.973873174058852</v>
      </c>
      <c r="D54" s="68">
        <v>35.200166726663007</v>
      </c>
      <c r="E54" s="68">
        <v>58.668839165608837</v>
      </c>
      <c r="F54" s="68">
        <v>29.076751103616836</v>
      </c>
      <c r="G54" s="68">
        <v>46.933555635550682</v>
      </c>
      <c r="H54" s="68">
        <v>28.161649078266805</v>
      </c>
      <c r="I54" s="68">
        <v>46.933555635550682</v>
      </c>
      <c r="Q54" s="41"/>
    </row>
    <row r="55" spans="1:17">
      <c r="A55" s="68">
        <v>2001</v>
      </c>
      <c r="B55" s="68">
        <v>48.511415194953088</v>
      </c>
      <c r="C55" s="68">
        <v>57.936407512517853</v>
      </c>
      <c r="D55" s="68">
        <v>34.919831528714226</v>
      </c>
      <c r="E55" s="68">
        <v>58.202129390285791</v>
      </c>
      <c r="F55" s="68">
        <v>27.938757433885868</v>
      </c>
      <c r="G55" s="68">
        <v>46.560980459500009</v>
      </c>
      <c r="H55" s="68">
        <v>27.938757433885868</v>
      </c>
      <c r="I55" s="68">
        <v>46.560980459500009</v>
      </c>
      <c r="Q55" s="41"/>
    </row>
    <row r="56" spans="1:17">
      <c r="A56" s="68">
        <v>2002</v>
      </c>
      <c r="B56" s="68">
        <v>48.000845829882458</v>
      </c>
      <c r="C56" s="68">
        <v>57.253872314930653</v>
      </c>
      <c r="D56" s="68">
        <v>34.661403725175767</v>
      </c>
      <c r="E56" s="68">
        <v>57.77018097235193</v>
      </c>
      <c r="F56" s="68">
        <v>27.730885125729088</v>
      </c>
      <c r="G56" s="68">
        <v>46.214030203175376</v>
      </c>
      <c r="H56" s="68">
        <v>27.730885125729088</v>
      </c>
      <c r="I56" s="68">
        <v>46.214030203175376</v>
      </c>
      <c r="Q56" s="41"/>
    </row>
    <row r="57" spans="1:17">
      <c r="A57" s="68">
        <v>2003</v>
      </c>
      <c r="B57" s="68">
        <v>47.434390912651772</v>
      </c>
      <c r="C57" s="68">
        <v>56.472351368381617</v>
      </c>
      <c r="D57" s="68">
        <v>34.409645940836874</v>
      </c>
      <c r="E57" s="68">
        <v>57.351112927672482</v>
      </c>
      <c r="F57" s="68">
        <v>27.529419778947194</v>
      </c>
      <c r="G57" s="68">
        <v>45.879527921115816</v>
      </c>
      <c r="H57" s="68">
        <v>27.529419778947194</v>
      </c>
      <c r="I57" s="68">
        <v>45.879527921115816</v>
      </c>
      <c r="Q57" s="41"/>
    </row>
    <row r="58" spans="1:17">
      <c r="A58" s="68">
        <v>2004</v>
      </c>
      <c r="B58" s="68">
        <v>46.916002860326266</v>
      </c>
      <c r="C58" s="68">
        <v>55.796318161408877</v>
      </c>
      <c r="D58" s="68">
        <v>34.121031713036096</v>
      </c>
      <c r="E58" s="68">
        <v>56.870603495584781</v>
      </c>
      <c r="F58" s="68">
        <v>27.29948613905842</v>
      </c>
      <c r="G58" s="68">
        <v>45.495817604310446</v>
      </c>
      <c r="H58" s="68">
        <v>27.29948613905842</v>
      </c>
      <c r="I58" s="68">
        <v>45.495817604310446</v>
      </c>
      <c r="Q58" s="41"/>
    </row>
    <row r="59" spans="1:17">
      <c r="A59" s="68">
        <v>2005</v>
      </c>
      <c r="B59" s="68">
        <v>50.496963448620278</v>
      </c>
      <c r="C59" s="68">
        <v>58.068205615606438</v>
      </c>
      <c r="D59" s="68">
        <v>33.94493934951754</v>
      </c>
      <c r="E59" s="68">
        <v>56.578120721040015</v>
      </c>
      <c r="F59" s="68">
        <v>27.158206743238242</v>
      </c>
      <c r="G59" s="68">
        <v>45.259919132690044</v>
      </c>
      <c r="H59" s="68">
        <v>27.158206743238242</v>
      </c>
      <c r="I59" s="68">
        <v>45.259919132690044</v>
      </c>
      <c r="Q59" s="41"/>
    </row>
    <row r="60" spans="1:17">
      <c r="A60" s="68">
        <v>2006</v>
      </c>
      <c r="B60" s="68">
        <v>49.688191510762437</v>
      </c>
      <c r="C60" s="68">
        <v>56.961143865187324</v>
      </c>
      <c r="D60" s="68">
        <v>33.638178357550714</v>
      </c>
      <c r="E60" s="68">
        <v>56.066725469260177</v>
      </c>
      <c r="F60" s="68">
        <v>26.913018584714422</v>
      </c>
      <c r="G60" s="68">
        <v>44.850904476734286</v>
      </c>
      <c r="H60" s="68">
        <v>26.913018584714422</v>
      </c>
      <c r="I60" s="68">
        <v>44.850904476734286</v>
      </c>
      <c r="Q60" s="41"/>
    </row>
    <row r="61" spans="1:17">
      <c r="A61" s="68">
        <v>2007</v>
      </c>
      <c r="B61" s="68">
        <v>50.569117867305671</v>
      </c>
      <c r="C61" s="68">
        <v>59.105885876890817</v>
      </c>
      <c r="D61" s="68">
        <v>33.413209525235885</v>
      </c>
      <c r="E61" s="68">
        <v>55.689680994458584</v>
      </c>
      <c r="F61" s="68">
        <v>26.732065298786878</v>
      </c>
      <c r="G61" s="68">
        <v>44.549947581249064</v>
      </c>
      <c r="H61" s="68">
        <v>26.732065298786878</v>
      </c>
      <c r="I61" s="68">
        <v>44.549947581249064</v>
      </c>
      <c r="Q61" s="41"/>
    </row>
    <row r="62" spans="1:17">
      <c r="A62" s="68">
        <v>2008</v>
      </c>
      <c r="B62" s="68">
        <v>48.4441766955742</v>
      </c>
      <c r="C62" s="68">
        <v>56.429942418426101</v>
      </c>
      <c r="D62" s="68">
        <v>32.249884416548745</v>
      </c>
      <c r="E62" s="68">
        <v>53.751208372444914</v>
      </c>
      <c r="F62" s="68">
        <v>25.802429353993581</v>
      </c>
      <c r="G62" s="68">
        <v>42.99984588873167</v>
      </c>
      <c r="H62" s="68">
        <v>25.802429353993581</v>
      </c>
      <c r="I62" s="68">
        <v>42.99984588873167</v>
      </c>
      <c r="Q62" s="41"/>
    </row>
    <row r="63" spans="1:17">
      <c r="A63" s="68">
        <v>2009</v>
      </c>
      <c r="B63" s="68">
        <v>48.141343703902365</v>
      </c>
      <c r="C63" s="68">
        <v>56.184792812122836</v>
      </c>
      <c r="D63" s="68">
        <v>31.912297170443875</v>
      </c>
      <c r="E63" s="68">
        <v>53.187608958026004</v>
      </c>
      <c r="F63" s="68">
        <v>25.531715166957216</v>
      </c>
      <c r="G63" s="68">
        <v>42.550623575164273</v>
      </c>
      <c r="H63" s="68">
        <v>25.531715166957216</v>
      </c>
      <c r="I63" s="68">
        <v>42.550623575164273</v>
      </c>
      <c r="Q63" s="41"/>
    </row>
    <row r="64" spans="1:17">
      <c r="A64" s="68">
        <v>2010</v>
      </c>
      <c r="B64" s="68">
        <v>45.760902331189726</v>
      </c>
      <c r="C64" s="68">
        <v>53.294563906752423</v>
      </c>
      <c r="D64" s="68">
        <v>30.475030144694536</v>
      </c>
      <c r="E64" s="68">
        <v>50.793810289389071</v>
      </c>
      <c r="F64" s="68">
        <v>24.38203376205788</v>
      </c>
      <c r="G64" s="68">
        <v>40.635048231511256</v>
      </c>
      <c r="H64" s="68">
        <v>24.38203376205788</v>
      </c>
      <c r="I64" s="68">
        <v>40.635048231511256</v>
      </c>
      <c r="Q64" s="41"/>
    </row>
    <row r="65" spans="1:17">
      <c r="A65" s="68">
        <v>2011</v>
      </c>
      <c r="B65" s="68">
        <v>46.015179106119305</v>
      </c>
      <c r="C65" s="68">
        <v>53.493516492917642</v>
      </c>
      <c r="D65" s="68">
        <v>30.765188272246185</v>
      </c>
      <c r="E65" s="68">
        <v>51.276535937328134</v>
      </c>
      <c r="F65" s="68">
        <v>24.614106058198796</v>
      </c>
      <c r="G65" s="68">
        <v>41.022695330163899</v>
      </c>
      <c r="H65" s="68">
        <v>24.614106058198796</v>
      </c>
      <c r="I65" s="68">
        <v>41.022695330163899</v>
      </c>
      <c r="Q65" s="41"/>
    </row>
    <row r="66" spans="1:17">
      <c r="A66" s="68">
        <v>2012</v>
      </c>
      <c r="B66" s="68">
        <v>46.055078683834054</v>
      </c>
      <c r="C66" s="68">
        <v>53.737482117310449</v>
      </c>
      <c r="D66" s="68">
        <v>30.542441583214121</v>
      </c>
      <c r="E66" s="68">
        <v>50.903671912255618</v>
      </c>
      <c r="F66" s="68">
        <v>24.434907010014314</v>
      </c>
      <c r="G66" s="68">
        <v>40.724845016690523</v>
      </c>
      <c r="H66" s="68">
        <v>24.434907010014314</v>
      </c>
      <c r="I66" s="68">
        <v>40.724845016690523</v>
      </c>
      <c r="Q66" s="41"/>
    </row>
    <row r="67" spans="1:17">
      <c r="A67" s="68">
        <v>2013</v>
      </c>
      <c r="B67" s="68">
        <v>45.049332559489272</v>
      </c>
      <c r="C67" s="68">
        <v>52.52930934416716</v>
      </c>
      <c r="D67" s="68">
        <v>29.918746372605924</v>
      </c>
      <c r="E67" s="68">
        <v>49.864190365641321</v>
      </c>
      <c r="F67" s="68">
        <v>23.936157864190371</v>
      </c>
      <c r="G67" s="68">
        <v>39.89320951828207</v>
      </c>
      <c r="H67" s="68">
        <v>23.936157864190371</v>
      </c>
      <c r="I67" s="68">
        <v>39.89320951828207</v>
      </c>
      <c r="Q67" s="41"/>
    </row>
    <row r="68" spans="1:17">
      <c r="A68" s="68">
        <v>2014</v>
      </c>
      <c r="B68" s="68">
        <v>44.643019761406059</v>
      </c>
      <c r="C68" s="68">
        <v>51.978417266187051</v>
      </c>
      <c r="D68" s="68">
        <v>29.745697113195522</v>
      </c>
      <c r="E68" s="68">
        <v>49.574264638921768</v>
      </c>
      <c r="F68" s="68">
        <v>23.797923686367362</v>
      </c>
      <c r="G68" s="68">
        <v>39.661688370822326</v>
      </c>
      <c r="H68" s="68">
        <v>23.797923686367362</v>
      </c>
      <c r="I68" s="68">
        <v>39.661688370822326</v>
      </c>
      <c r="Q68" s="41"/>
    </row>
    <row r="69" spans="1:17">
      <c r="A69" s="68">
        <v>2015</v>
      </c>
      <c r="B69" s="68">
        <v>43.954093309367778</v>
      </c>
      <c r="C69" s="68">
        <v>51.148225469728594</v>
      </c>
      <c r="D69" s="68">
        <v>29.321335670347082</v>
      </c>
      <c r="E69" s="68">
        <v>48.867404240116997</v>
      </c>
      <c r="F69" s="68">
        <v>23.459078070400675</v>
      </c>
      <c r="G69" s="68">
        <v>39.096602770924271</v>
      </c>
      <c r="H69" s="68">
        <v>23.459078070400675</v>
      </c>
      <c r="I69" s="68">
        <v>39.096602770924271</v>
      </c>
      <c r="Q69" s="41"/>
    </row>
    <row r="70" spans="1:17">
      <c r="A70" s="68">
        <v>2016</v>
      </c>
      <c r="B70" s="68">
        <v>45.912694496529497</v>
      </c>
      <c r="C70" s="68">
        <v>52.978716405144901</v>
      </c>
      <c r="D70" s="68">
        <v>28.799192955908637</v>
      </c>
      <c r="E70" s="68">
        <v>47.997192890116999</v>
      </c>
      <c r="F70" s="68">
        <v>23.041328113863393</v>
      </c>
      <c r="G70" s="68">
        <v>38.400385977608913</v>
      </c>
      <c r="H70" s="68">
        <v>23.041328113863393</v>
      </c>
      <c r="I70" s="68">
        <v>38.400385977608913</v>
      </c>
      <c r="Q70" s="41"/>
    </row>
    <row r="71" spans="1:17">
      <c r="A71" s="68">
        <v>2017</v>
      </c>
      <c r="B71" s="68">
        <v>44.860150631526402</v>
      </c>
      <c r="C71" s="68">
        <v>51.705493057989955</v>
      </c>
      <c r="D71" s="68">
        <v>28.207824766032484</v>
      </c>
      <c r="E71" s="68">
        <v>47.010208525871874</v>
      </c>
      <c r="F71" s="68">
        <v>22.568171919649021</v>
      </c>
      <c r="G71" s="68">
        <v>37.611141209088885</v>
      </c>
      <c r="H71" s="68">
        <v>22.568171919649021</v>
      </c>
      <c r="I71" s="68">
        <v>37.611141209088885</v>
      </c>
      <c r="Q71" s="41"/>
    </row>
    <row r="72" spans="1:17">
      <c r="A72" s="68">
        <v>2018</v>
      </c>
      <c r="B72" s="68">
        <v>44.071087062030792</v>
      </c>
      <c r="C72" s="68">
        <v>50.725430869794188</v>
      </c>
      <c r="D72" s="68">
        <v>27.793554249837356</v>
      </c>
      <c r="E72" s="68">
        <v>46.32018091884467</v>
      </c>
      <c r="F72" s="68">
        <v>22.236908683484959</v>
      </c>
      <c r="G72" s="68">
        <v>37.059449188859858</v>
      </c>
      <c r="H72" s="68">
        <v>22.236908683484959</v>
      </c>
      <c r="I72" s="68">
        <v>37.059449188859858</v>
      </c>
      <c r="Q72" s="41"/>
    </row>
    <row r="73" spans="1:17">
      <c r="A73" s="68">
        <v>2019</v>
      </c>
      <c r="B73" s="68">
        <v>45.414238281054082</v>
      </c>
      <c r="C73" s="68">
        <v>54.567705564304987</v>
      </c>
      <c r="D73" s="68">
        <v>27.455386251241357</v>
      </c>
      <c r="E73" s="68">
        <v>45.756302099529535</v>
      </c>
      <c r="F73" s="68">
        <v>21.966315240397638</v>
      </c>
      <c r="G73" s="68">
        <v>36.607850414789993</v>
      </c>
      <c r="H73" s="68">
        <v>21.966315240397638</v>
      </c>
      <c r="I73" s="68">
        <v>36.607850414789993</v>
      </c>
      <c r="Q73" s="41"/>
    </row>
    <row r="74" spans="1:17">
      <c r="A74" s="68">
        <v>2020</v>
      </c>
      <c r="B74" s="68">
        <v>47.53424790910065</v>
      </c>
      <c r="C74" s="68">
        <v>56.418744584108197</v>
      </c>
      <c r="D74" s="68">
        <v>29.90448557547197</v>
      </c>
      <c r="E74" s="68">
        <v>48.216771982435468</v>
      </c>
      <c r="F74" s="68">
        <v>24.413136397713888</v>
      </c>
      <c r="G74" s="68">
        <v>39.062576065896195</v>
      </c>
      <c r="H74" s="68">
        <v>24.413136397713888</v>
      </c>
      <c r="I74" s="68">
        <v>39.062576065896195</v>
      </c>
      <c r="Q74" s="41"/>
    </row>
    <row r="75" spans="1:17">
      <c r="A75" s="68">
        <v>2021</v>
      </c>
      <c r="B75" s="68">
        <v>46.39088183699797</v>
      </c>
      <c r="C75" s="68">
        <v>54.860266750819079</v>
      </c>
      <c r="D75" s="68">
        <v>29.38992584067346</v>
      </c>
      <c r="E75" s="68">
        <v>47.38586053591483</v>
      </c>
      <c r="F75" s="68">
        <v>23.992723290112394</v>
      </c>
      <c r="G75" s="68">
        <v>38.39021356772259</v>
      </c>
      <c r="H75" s="68">
        <v>23.992723290112394</v>
      </c>
      <c r="I75" s="68">
        <v>38.39021356772259</v>
      </c>
      <c r="Q75" s="41"/>
    </row>
    <row r="76" spans="1:17">
      <c r="A76" s="68">
        <v>2022</v>
      </c>
      <c r="B76" s="68">
        <v>50.610504957015458</v>
      </c>
      <c r="C76" s="68">
        <v>59.873093284445453</v>
      </c>
      <c r="D76" s="68">
        <v>31.949166117864831</v>
      </c>
      <c r="E76" s="68">
        <v>54.286883932862253</v>
      </c>
      <c r="F76" s="68">
        <v>28.033390883363293</v>
      </c>
      <c r="G76" s="68">
        <v>47.701261947564205</v>
      </c>
      <c r="H76" s="68">
        <v>28.033390883363293</v>
      </c>
      <c r="I76" s="68">
        <v>47.701261947564205</v>
      </c>
      <c r="Q76" s="41"/>
    </row>
  </sheetData>
  <hyperlinks>
    <hyperlink ref="A1" location="'List of Figures'!A1" display="Back to List of Figures" xr:uid="{05DF03D2-8436-4B05-8C46-127640F6B32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3E2A-6759-4A1D-958B-C27FA17F13D9}">
  <dimension ref="A1:Q52"/>
  <sheetViews>
    <sheetView zoomScaleNormal="100" workbookViewId="0"/>
  </sheetViews>
  <sheetFormatPr defaultColWidth="9.140625" defaultRowHeight="15"/>
  <cols>
    <col min="1" max="1" width="17.28515625" style="32" customWidth="1"/>
    <col min="2" max="16384" width="9.140625" style="32"/>
  </cols>
  <sheetData>
    <row r="1" spans="1:17">
      <c r="A1" s="7" t="s">
        <v>8</v>
      </c>
    </row>
    <row r="2" spans="1:17" ht="15" customHeight="1">
      <c r="A2" s="19" t="s">
        <v>652</v>
      </c>
      <c r="B2" s="25" t="s">
        <v>651</v>
      </c>
      <c r="C2" s="19"/>
      <c r="D2" s="19"/>
      <c r="E2" s="19"/>
      <c r="F2" s="19"/>
      <c r="G2" s="19"/>
      <c r="H2" s="19"/>
      <c r="I2" s="19"/>
      <c r="J2" s="19"/>
      <c r="K2" s="19"/>
      <c r="L2" s="19"/>
      <c r="M2" s="19"/>
      <c r="N2" s="19"/>
      <c r="O2" s="19"/>
      <c r="P2" s="19"/>
      <c r="Q2" s="19"/>
    </row>
    <row r="3" spans="1:17">
      <c r="A3" s="19" t="s">
        <v>0</v>
      </c>
      <c r="B3" s="19" t="s">
        <v>105</v>
      </c>
      <c r="C3" s="19"/>
      <c r="D3" s="19"/>
      <c r="E3" s="19"/>
      <c r="F3" s="19"/>
      <c r="G3" s="19"/>
      <c r="H3" s="19"/>
      <c r="I3" s="19"/>
      <c r="J3" s="19"/>
      <c r="K3" s="19"/>
      <c r="L3" s="19"/>
      <c r="M3" s="19"/>
      <c r="N3" s="19"/>
      <c r="O3" s="19"/>
      <c r="P3" s="19"/>
      <c r="Q3" s="19"/>
    </row>
    <row r="6" spans="1:17" ht="15" customHeight="1">
      <c r="B6" s="28" t="s">
        <v>100</v>
      </c>
      <c r="C6" s="32" t="s">
        <v>102</v>
      </c>
      <c r="D6" s="32" t="s">
        <v>103</v>
      </c>
      <c r="E6" s="32" t="s">
        <v>104</v>
      </c>
    </row>
    <row r="7" spans="1:17">
      <c r="A7" s="32" t="s">
        <v>101</v>
      </c>
      <c r="B7" s="28" t="s">
        <v>97</v>
      </c>
      <c r="C7" s="33">
        <v>47</v>
      </c>
      <c r="D7" s="33">
        <v>18</v>
      </c>
      <c r="E7" s="33">
        <v>7</v>
      </c>
    </row>
    <row r="8" spans="1:17">
      <c r="B8" s="28" t="s">
        <v>98</v>
      </c>
      <c r="C8" s="33">
        <v>19</v>
      </c>
      <c r="D8" s="33">
        <v>11</v>
      </c>
      <c r="E8" s="33">
        <v>4</v>
      </c>
    </row>
    <row r="9" spans="1:17">
      <c r="B9" s="28" t="s">
        <v>99</v>
      </c>
      <c r="C9" s="33">
        <v>9</v>
      </c>
      <c r="D9" s="33">
        <v>1</v>
      </c>
      <c r="E9" s="33">
        <v>2</v>
      </c>
    </row>
    <row r="10" spans="1:17">
      <c r="A10" s="28"/>
      <c r="B10" s="33"/>
    </row>
    <row r="11" spans="1:17">
      <c r="A11" s="28"/>
      <c r="B11" s="33"/>
    </row>
    <row r="12" spans="1:17">
      <c r="A12" s="28"/>
      <c r="B12" s="33"/>
    </row>
    <row r="13" spans="1:17">
      <c r="A13" s="28"/>
      <c r="B13" s="33"/>
      <c r="D13" s="6"/>
      <c r="E13" s="6"/>
    </row>
    <row r="14" spans="1:17">
      <c r="A14" s="28"/>
      <c r="B14" s="33"/>
      <c r="D14" s="6"/>
      <c r="E14" s="6"/>
    </row>
    <row r="15" spans="1:17">
      <c r="A15" s="28"/>
      <c r="B15" s="33"/>
      <c r="D15" s="6"/>
      <c r="E15" s="6"/>
    </row>
    <row r="16" spans="1:17">
      <c r="A16" s="28"/>
      <c r="B16" s="33"/>
      <c r="D16" s="6"/>
      <c r="E16" s="6"/>
    </row>
    <row r="17" spans="2:5">
      <c r="D17" s="6"/>
      <c r="E17" s="6"/>
    </row>
    <row r="18" spans="2:5">
      <c r="D18" s="6"/>
      <c r="E18" s="6"/>
    </row>
    <row r="19" spans="2:5">
      <c r="B19" s="6"/>
      <c r="D19" s="6"/>
      <c r="E19" s="6"/>
    </row>
    <row r="20" spans="2:5">
      <c r="B20" s="6"/>
      <c r="D20" s="6"/>
      <c r="E20" s="6"/>
    </row>
    <row r="21" spans="2:5">
      <c r="D21" s="6"/>
      <c r="E21" s="6"/>
    </row>
    <row r="22" spans="2:5">
      <c r="B22" s="6"/>
      <c r="D22" s="6"/>
      <c r="E22" s="6"/>
    </row>
    <row r="23" spans="2:5">
      <c r="D23" s="6"/>
      <c r="E23" s="6"/>
    </row>
    <row r="24" spans="2:5">
      <c r="B24" s="6"/>
      <c r="D24" s="6"/>
      <c r="E24" s="6"/>
    </row>
    <row r="25" spans="2:5">
      <c r="B25" s="6"/>
      <c r="D25" s="6"/>
      <c r="E25" s="6"/>
    </row>
    <row r="26" spans="2:5">
      <c r="B26" s="6"/>
      <c r="D26" s="6"/>
      <c r="E26" s="6"/>
    </row>
    <row r="27" spans="2:5">
      <c r="B27" s="6"/>
      <c r="D27" s="6"/>
      <c r="E27" s="6"/>
    </row>
    <row r="29" spans="2:5">
      <c r="B29" s="6"/>
    </row>
    <row r="30" spans="2:5">
      <c r="B30" s="6"/>
    </row>
    <row r="31" spans="2:5">
      <c r="B31" s="6"/>
    </row>
    <row r="32" spans="2:5">
      <c r="B32" s="6"/>
    </row>
    <row r="33" spans="2:2">
      <c r="B33" s="6"/>
    </row>
    <row r="34" spans="2:2">
      <c r="B34" s="6"/>
    </row>
    <row r="35" spans="2:2">
      <c r="B35" s="6"/>
    </row>
    <row r="36" spans="2:2">
      <c r="B36" s="6"/>
    </row>
    <row r="37" spans="2:2">
      <c r="B37" s="6"/>
    </row>
    <row r="38" spans="2:2">
      <c r="B38" s="6"/>
    </row>
    <row r="39" spans="2:2">
      <c r="B39" s="6"/>
    </row>
    <row r="40" spans="2:2">
      <c r="B40" s="6"/>
    </row>
    <row r="41" spans="2:2">
      <c r="B41" s="6"/>
    </row>
    <row r="42" spans="2:2">
      <c r="B42" s="6"/>
    </row>
    <row r="47" spans="2:2" ht="15" customHeight="1"/>
    <row r="48" spans="2:2" ht="15" customHeight="1"/>
    <row r="49" ht="15" customHeight="1"/>
    <row r="50" ht="15" customHeight="1"/>
    <row r="51" ht="15" customHeight="1"/>
    <row r="52" ht="15" customHeight="1"/>
  </sheetData>
  <hyperlinks>
    <hyperlink ref="A1" location="'List of Figures'!A1" display="Back to List of Figures" xr:uid="{825BA4D7-1748-42F9-8CE6-0BB9862F8A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455C-43E3-43BF-872E-74C829710458}">
  <sheetPr codeName="Sheet1"/>
  <dimension ref="A1:C188"/>
  <sheetViews>
    <sheetView zoomScaleNormal="100" workbookViewId="0"/>
  </sheetViews>
  <sheetFormatPr defaultRowHeight="15"/>
  <cols>
    <col min="1" max="1" width="47.42578125" style="69" customWidth="1"/>
    <col min="2" max="2" width="13.28515625" style="69" customWidth="1"/>
    <col min="3" max="3" width="100.28515625" style="69" customWidth="1"/>
  </cols>
  <sheetData>
    <row r="1" spans="1:3">
      <c r="A1" s="72" t="s">
        <v>180</v>
      </c>
      <c r="B1" s="72" t="s">
        <v>590</v>
      </c>
      <c r="C1" s="72" t="s">
        <v>2</v>
      </c>
    </row>
    <row r="2" spans="1:3">
      <c r="A2" s="69" t="s">
        <v>764</v>
      </c>
      <c r="B2" s="71">
        <v>2</v>
      </c>
      <c r="C2" s="69" t="s">
        <v>179</v>
      </c>
    </row>
    <row r="3" spans="1:3">
      <c r="B3" s="71">
        <v>3</v>
      </c>
      <c r="C3" s="69" t="s">
        <v>181</v>
      </c>
    </row>
    <row r="4" spans="1:3" s="4" customFormat="1">
      <c r="A4" s="69"/>
      <c r="B4" s="71">
        <v>4</v>
      </c>
      <c r="C4" s="69" t="s">
        <v>182</v>
      </c>
    </row>
    <row r="5" spans="1:3">
      <c r="B5" s="71">
        <v>5</v>
      </c>
      <c r="C5" s="69" t="s">
        <v>183</v>
      </c>
    </row>
    <row r="6" spans="1:3" s="67" customFormat="1">
      <c r="A6" s="69"/>
      <c r="B6" s="71">
        <v>6</v>
      </c>
      <c r="C6" s="70" t="s">
        <v>805</v>
      </c>
    </row>
    <row r="7" spans="1:3" s="80" customFormat="1">
      <c r="A7" s="69"/>
      <c r="B7" s="71" t="s">
        <v>198</v>
      </c>
      <c r="C7" s="70" t="s">
        <v>358</v>
      </c>
    </row>
    <row r="8" spans="1:3" s="67" customFormat="1">
      <c r="A8" s="69"/>
      <c r="B8" s="71">
        <v>7</v>
      </c>
      <c r="C8" s="38" t="s">
        <v>291</v>
      </c>
    </row>
    <row r="9" spans="1:3" s="67" customFormat="1">
      <c r="A9" s="69"/>
      <c r="B9" s="71">
        <v>8</v>
      </c>
      <c r="C9" s="38" t="s">
        <v>269</v>
      </c>
    </row>
    <row r="10" spans="1:3" s="67" customFormat="1">
      <c r="A10" s="69"/>
      <c r="B10" s="139">
        <v>9</v>
      </c>
      <c r="C10" s="38" t="s">
        <v>649</v>
      </c>
    </row>
    <row r="11" spans="1:3" s="4" customFormat="1">
      <c r="A11" s="69"/>
      <c r="B11" s="139">
        <v>10</v>
      </c>
      <c r="C11" s="38" t="s">
        <v>760</v>
      </c>
    </row>
    <row r="12" spans="1:3" s="11" customFormat="1">
      <c r="A12" s="69"/>
      <c r="B12" s="139">
        <v>11</v>
      </c>
      <c r="C12" s="38" t="s">
        <v>761</v>
      </c>
    </row>
    <row r="13" spans="1:3" s="4" customFormat="1">
      <c r="A13" s="69"/>
      <c r="B13" s="139">
        <v>12</v>
      </c>
      <c r="C13" s="38" t="s">
        <v>184</v>
      </c>
    </row>
    <row r="14" spans="1:3">
      <c r="B14" s="139">
        <v>13</v>
      </c>
      <c r="C14" s="38" t="s">
        <v>185</v>
      </c>
    </row>
    <row r="15" spans="1:3" s="127" customFormat="1">
      <c r="A15" s="69"/>
      <c r="B15" s="139">
        <v>14</v>
      </c>
      <c r="C15" s="38" t="s">
        <v>762</v>
      </c>
    </row>
    <row r="16" spans="1:3">
      <c r="B16" s="139">
        <v>15</v>
      </c>
      <c r="C16" s="38" t="s">
        <v>186</v>
      </c>
    </row>
    <row r="17" spans="1:3" s="68" customFormat="1">
      <c r="A17" s="69"/>
      <c r="B17" s="139">
        <v>16</v>
      </c>
      <c r="C17" s="38" t="s">
        <v>806</v>
      </c>
    </row>
    <row r="18" spans="1:3" s="127" customFormat="1">
      <c r="A18" s="69"/>
      <c r="B18" s="139">
        <v>19</v>
      </c>
      <c r="C18" s="38" t="s">
        <v>763</v>
      </c>
    </row>
    <row r="19" spans="1:3" s="127" customFormat="1">
      <c r="A19" s="69"/>
      <c r="B19" s="139">
        <v>20</v>
      </c>
      <c r="C19" s="38" t="s">
        <v>671</v>
      </c>
    </row>
    <row r="20" spans="1:3" s="127" customFormat="1">
      <c r="A20" s="69"/>
      <c r="B20" s="139">
        <v>21</v>
      </c>
      <c r="C20" s="38" t="s">
        <v>673</v>
      </c>
    </row>
    <row r="21" spans="1:3" s="67" customFormat="1">
      <c r="A21" s="69"/>
      <c r="B21" s="139">
        <v>23</v>
      </c>
      <c r="C21" s="38" t="s">
        <v>189</v>
      </c>
    </row>
    <row r="22" spans="1:3" s="67" customFormat="1">
      <c r="A22" s="69"/>
      <c r="B22" s="139">
        <v>24</v>
      </c>
      <c r="C22" s="38" t="s">
        <v>367</v>
      </c>
    </row>
    <row r="23" spans="1:3" s="67" customFormat="1">
      <c r="A23" s="69"/>
      <c r="B23" s="139">
        <v>25</v>
      </c>
      <c r="C23" s="70" t="s">
        <v>664</v>
      </c>
    </row>
    <row r="24" spans="1:3" s="67" customFormat="1">
      <c r="A24" s="69"/>
      <c r="B24" s="139">
        <v>26</v>
      </c>
      <c r="C24" s="38" t="s">
        <v>666</v>
      </c>
    </row>
    <row r="25" spans="1:3" s="67" customFormat="1">
      <c r="A25" s="69"/>
      <c r="B25" s="139">
        <v>27</v>
      </c>
      <c r="C25" s="38" t="s">
        <v>190</v>
      </c>
    </row>
    <row r="26" spans="1:3" s="67" customFormat="1">
      <c r="A26" s="69"/>
      <c r="B26" s="139">
        <v>28</v>
      </c>
      <c r="C26" s="38" t="s">
        <v>191</v>
      </c>
    </row>
    <row r="27" spans="1:3" s="67" customFormat="1">
      <c r="A27" s="69"/>
      <c r="B27" s="139">
        <v>29</v>
      </c>
      <c r="C27" s="38" t="s">
        <v>192</v>
      </c>
    </row>
    <row r="28" spans="1:3">
      <c r="A28" s="69" t="s">
        <v>187</v>
      </c>
      <c r="B28" s="139">
        <v>30</v>
      </c>
      <c r="C28" s="38" t="s">
        <v>808</v>
      </c>
    </row>
    <row r="29" spans="1:3">
      <c r="B29" s="139">
        <v>31</v>
      </c>
      <c r="C29" s="82" t="s">
        <v>809</v>
      </c>
    </row>
    <row r="30" spans="1:3">
      <c r="B30" s="139">
        <v>32</v>
      </c>
      <c r="C30" s="82" t="s">
        <v>332</v>
      </c>
    </row>
    <row r="31" spans="1:3" s="4" customFormat="1">
      <c r="A31" s="69"/>
      <c r="B31" s="139">
        <v>33</v>
      </c>
      <c r="C31" s="82" t="s">
        <v>333</v>
      </c>
    </row>
    <row r="32" spans="1:3" s="48" customFormat="1">
      <c r="A32" s="69"/>
      <c r="B32" s="139">
        <v>34</v>
      </c>
      <c r="C32" s="69" t="s">
        <v>227</v>
      </c>
    </row>
    <row r="33" spans="1:3" s="80" customFormat="1">
      <c r="A33" s="69"/>
      <c r="B33" s="139">
        <v>35</v>
      </c>
      <c r="C33" s="69" t="s">
        <v>228</v>
      </c>
    </row>
    <row r="34" spans="1:3" s="48" customFormat="1">
      <c r="B34" s="139">
        <v>36</v>
      </c>
      <c r="C34" s="69" t="s">
        <v>229</v>
      </c>
    </row>
    <row r="35" spans="1:3" s="67" customFormat="1">
      <c r="A35" s="69"/>
      <c r="B35" s="139">
        <v>37</v>
      </c>
      <c r="C35" s="69" t="s">
        <v>226</v>
      </c>
    </row>
    <row r="36" spans="1:3" s="67" customFormat="1">
      <c r="A36" s="69" t="s">
        <v>188</v>
      </c>
      <c r="B36" s="140">
        <v>38</v>
      </c>
      <c r="C36" s="38" t="s">
        <v>296</v>
      </c>
    </row>
    <row r="37" spans="1:3" s="67" customFormat="1">
      <c r="A37" s="69"/>
      <c r="B37" s="139">
        <v>39</v>
      </c>
      <c r="C37" s="82" t="s">
        <v>765</v>
      </c>
    </row>
    <row r="38" spans="1:3" s="67" customFormat="1">
      <c r="A38" s="69"/>
      <c r="B38" s="139">
        <v>40</v>
      </c>
      <c r="C38" s="82" t="s">
        <v>810</v>
      </c>
    </row>
    <row r="39" spans="1:3" s="48" customFormat="1">
      <c r="A39" s="69"/>
      <c r="B39" s="119">
        <v>41</v>
      </c>
      <c r="C39" s="69" t="s">
        <v>811</v>
      </c>
    </row>
    <row r="40" spans="1:3" s="96" customFormat="1">
      <c r="A40" s="69"/>
      <c r="B40" s="71">
        <v>43</v>
      </c>
      <c r="C40" s="38" t="s">
        <v>334</v>
      </c>
    </row>
    <row r="41" spans="1:3" s="80" customFormat="1">
      <c r="A41" s="69"/>
      <c r="B41" s="71">
        <v>44</v>
      </c>
      <c r="C41" s="38" t="s">
        <v>278</v>
      </c>
    </row>
    <row r="42" spans="1:3" s="80" customFormat="1">
      <c r="A42" s="69"/>
      <c r="B42" s="139">
        <v>45</v>
      </c>
      <c r="C42" s="38" t="s">
        <v>336</v>
      </c>
    </row>
    <row r="43" spans="1:3" s="80" customFormat="1">
      <c r="A43" s="69"/>
      <c r="B43" s="139">
        <v>46</v>
      </c>
      <c r="C43" s="38" t="s">
        <v>335</v>
      </c>
    </row>
    <row r="44" spans="1:3" s="80" customFormat="1">
      <c r="A44" s="69"/>
      <c r="B44" s="71">
        <v>47</v>
      </c>
      <c r="C44" s="38" t="s">
        <v>813</v>
      </c>
    </row>
    <row r="45" spans="1:3">
      <c r="A45" s="69" t="s">
        <v>417</v>
      </c>
      <c r="B45" s="71">
        <v>49</v>
      </c>
      <c r="C45" s="38" t="s">
        <v>814</v>
      </c>
    </row>
    <row r="46" spans="1:3" s="81" customFormat="1">
      <c r="A46" s="69"/>
      <c r="B46" s="71">
        <v>50</v>
      </c>
      <c r="C46" s="81" t="s">
        <v>815</v>
      </c>
    </row>
    <row r="47" spans="1:3" s="81" customFormat="1">
      <c r="A47" s="69"/>
      <c r="B47" s="139">
        <v>51</v>
      </c>
      <c r="C47" s="38" t="s">
        <v>197</v>
      </c>
    </row>
    <row r="48" spans="1:3" s="81" customFormat="1">
      <c r="A48" s="69"/>
      <c r="B48" s="139">
        <v>52</v>
      </c>
      <c r="C48" s="69" t="s">
        <v>195</v>
      </c>
    </row>
    <row r="49" spans="1:3" s="81" customFormat="1">
      <c r="A49" s="69"/>
      <c r="B49" s="139">
        <v>53</v>
      </c>
      <c r="C49" s="38" t="s">
        <v>418</v>
      </c>
    </row>
    <row r="50" spans="1:3" s="81" customFormat="1">
      <c r="A50" s="69"/>
      <c r="B50" s="139">
        <v>54</v>
      </c>
      <c r="C50" s="38" t="s">
        <v>196</v>
      </c>
    </row>
    <row r="51" spans="1:3" s="81" customFormat="1">
      <c r="A51" s="69"/>
      <c r="B51" s="139">
        <v>55</v>
      </c>
      <c r="C51" s="38" t="s">
        <v>426</v>
      </c>
    </row>
    <row r="52" spans="1:3" s="81" customFormat="1">
      <c r="A52" s="69"/>
      <c r="B52" s="139">
        <v>56</v>
      </c>
      <c r="C52" s="38" t="s">
        <v>419</v>
      </c>
    </row>
    <row r="53" spans="1:3" s="96" customFormat="1">
      <c r="A53" s="69"/>
      <c r="B53" s="139">
        <v>57</v>
      </c>
      <c r="C53" s="38" t="s">
        <v>85</v>
      </c>
    </row>
    <row r="54" spans="1:3" s="96" customFormat="1">
      <c r="A54" s="69"/>
      <c r="B54" s="139">
        <v>58</v>
      </c>
      <c r="C54" s="38" t="s">
        <v>420</v>
      </c>
    </row>
    <row r="55" spans="1:3" s="96" customFormat="1">
      <c r="A55" s="69" t="s">
        <v>423</v>
      </c>
      <c r="B55" s="139">
        <v>59</v>
      </c>
      <c r="C55" s="38" t="s">
        <v>193</v>
      </c>
    </row>
    <row r="56" spans="1:3" s="96" customFormat="1">
      <c r="A56" s="69"/>
      <c r="B56" s="139">
        <v>60</v>
      </c>
      <c r="C56" s="38" t="s">
        <v>194</v>
      </c>
    </row>
    <row r="57" spans="1:3" s="96" customFormat="1">
      <c r="A57" s="69"/>
      <c r="B57" s="139">
        <v>61</v>
      </c>
      <c r="C57" s="38" t="s">
        <v>817</v>
      </c>
    </row>
    <row r="58" spans="1:3" s="96" customFormat="1">
      <c r="A58" s="69"/>
      <c r="B58" s="139">
        <v>62</v>
      </c>
      <c r="C58" s="38" t="s">
        <v>818</v>
      </c>
    </row>
    <row r="59" spans="1:3" s="96" customFormat="1">
      <c r="A59" s="69"/>
      <c r="B59" s="139">
        <v>63</v>
      </c>
      <c r="C59" s="38" t="s">
        <v>422</v>
      </c>
    </row>
    <row r="60" spans="1:3" s="81" customFormat="1">
      <c r="A60" s="69"/>
      <c r="B60" s="139">
        <v>64</v>
      </c>
      <c r="C60" s="38" t="s">
        <v>424</v>
      </c>
    </row>
    <row r="61" spans="1:3" s="96" customFormat="1">
      <c r="A61" s="69"/>
      <c r="B61" s="139">
        <v>65</v>
      </c>
      <c r="C61" s="38" t="s">
        <v>732</v>
      </c>
    </row>
    <row r="62" spans="1:3" s="96" customFormat="1">
      <c r="A62" s="69"/>
      <c r="B62" s="119" t="s">
        <v>199</v>
      </c>
      <c r="C62" s="38" t="s">
        <v>587</v>
      </c>
    </row>
    <row r="63" spans="1:3" s="96" customFormat="1">
      <c r="B63" s="119" t="s">
        <v>200</v>
      </c>
      <c r="C63" s="38" t="s">
        <v>202</v>
      </c>
    </row>
    <row r="64" spans="1:3" s="96" customFormat="1">
      <c r="A64" s="69" t="s">
        <v>201</v>
      </c>
      <c r="B64" s="139">
        <v>66</v>
      </c>
      <c r="C64" s="38" t="s">
        <v>425</v>
      </c>
    </row>
    <row r="65" spans="1:3" s="96" customFormat="1">
      <c r="A65" s="69"/>
      <c r="B65" s="139">
        <v>67</v>
      </c>
      <c r="C65" s="38" t="s">
        <v>203</v>
      </c>
    </row>
    <row r="66" spans="1:3">
      <c r="B66" s="139" t="s">
        <v>204</v>
      </c>
      <c r="C66" s="38" t="s">
        <v>205</v>
      </c>
    </row>
    <row r="67" spans="1:3" s="96" customFormat="1">
      <c r="A67" s="69"/>
      <c r="B67" s="139">
        <v>68</v>
      </c>
      <c r="C67" s="38" t="s">
        <v>427</v>
      </c>
    </row>
    <row r="68" spans="1:3" s="96" customFormat="1">
      <c r="A68" s="69" t="s">
        <v>429</v>
      </c>
      <c r="B68" s="139">
        <v>69</v>
      </c>
      <c r="C68" s="38" t="s">
        <v>430</v>
      </c>
    </row>
    <row r="69" spans="1:3">
      <c r="B69" s="139">
        <v>70</v>
      </c>
      <c r="C69" s="38" t="s">
        <v>431</v>
      </c>
    </row>
    <row r="70" spans="1:3" s="95" customFormat="1">
      <c r="A70" s="38"/>
      <c r="B70" s="139">
        <v>71</v>
      </c>
      <c r="C70" s="38" t="s">
        <v>432</v>
      </c>
    </row>
    <row r="71" spans="1:3" s="95" customFormat="1">
      <c r="A71" s="38"/>
      <c r="B71" s="139">
        <v>72</v>
      </c>
      <c r="C71" s="70" t="s">
        <v>748</v>
      </c>
    </row>
    <row r="72" spans="1:3" s="95" customFormat="1">
      <c r="A72" s="38"/>
      <c r="B72" s="139">
        <v>73</v>
      </c>
      <c r="C72" s="70" t="s">
        <v>433</v>
      </c>
    </row>
    <row r="81" spans="1:3" s="8" customFormat="1">
      <c r="A81" s="69"/>
      <c r="B81" s="69"/>
      <c r="C81" s="69"/>
    </row>
    <row r="82" spans="1:3" s="5" customFormat="1">
      <c r="A82" s="69"/>
      <c r="B82" s="69"/>
      <c r="C82" s="69"/>
    </row>
    <row r="83" spans="1:3" s="5" customFormat="1">
      <c r="A83" s="69"/>
      <c r="B83" s="69"/>
      <c r="C83" s="69"/>
    </row>
    <row r="84" spans="1:3" s="5" customFormat="1">
      <c r="A84" s="69"/>
      <c r="B84" s="69"/>
      <c r="C84" s="69"/>
    </row>
    <row r="85" spans="1:3" s="12" customFormat="1">
      <c r="A85" s="69"/>
      <c r="B85" s="69"/>
      <c r="C85" s="69"/>
    </row>
    <row r="86" spans="1:3" s="5" customFormat="1">
      <c r="A86" s="69"/>
      <c r="B86" s="69"/>
      <c r="C86" s="69"/>
    </row>
    <row r="92" spans="1:3" s="1" customFormat="1">
      <c r="A92" s="69"/>
      <c r="B92" s="69"/>
      <c r="C92" s="69"/>
    </row>
    <row r="93" spans="1:3" s="1" customFormat="1">
      <c r="A93" s="69"/>
      <c r="B93" s="69"/>
      <c r="C93" s="69"/>
    </row>
    <row r="94" spans="1:3" s="1" customFormat="1">
      <c r="A94" s="69"/>
      <c r="B94" s="69"/>
      <c r="C94" s="69"/>
    </row>
    <row r="95" spans="1:3" s="1" customFormat="1">
      <c r="A95" s="69"/>
      <c r="B95" s="69"/>
      <c r="C95" s="69"/>
    </row>
    <row r="96" spans="1:3" s="1" customFormat="1">
      <c r="A96" s="69"/>
      <c r="B96" s="69"/>
      <c r="C96" s="69"/>
    </row>
    <row r="97" spans="1:3" s="8" customFormat="1">
      <c r="A97" s="69"/>
      <c r="B97" s="69"/>
      <c r="C97" s="69"/>
    </row>
    <row r="98" spans="1:3" s="8" customFormat="1">
      <c r="A98" s="69"/>
      <c r="B98" s="69"/>
      <c r="C98" s="69"/>
    </row>
    <row r="99" spans="1:3" s="8" customFormat="1">
      <c r="A99" s="69"/>
      <c r="B99" s="69"/>
      <c r="C99" s="69"/>
    </row>
    <row r="100" spans="1:3" s="8" customFormat="1">
      <c r="A100" s="69"/>
      <c r="B100" s="69"/>
      <c r="C100" s="69"/>
    </row>
    <row r="101" spans="1:3" s="8" customFormat="1">
      <c r="A101" s="69"/>
      <c r="B101" s="69"/>
      <c r="C101" s="69"/>
    </row>
    <row r="102" spans="1:3" s="8" customFormat="1">
      <c r="A102" s="69"/>
      <c r="B102" s="69"/>
      <c r="C102" s="69"/>
    </row>
    <row r="103" spans="1:3" s="10" customFormat="1">
      <c r="A103" s="69"/>
      <c r="B103" s="69"/>
      <c r="C103" s="69"/>
    </row>
    <row r="104" spans="1:3" s="8" customFormat="1">
      <c r="A104" s="69"/>
      <c r="B104" s="69"/>
      <c r="C104" s="69"/>
    </row>
    <row r="105" spans="1:3" s="8" customFormat="1">
      <c r="A105" s="69"/>
      <c r="B105" s="69"/>
      <c r="C105" s="69"/>
    </row>
    <row r="106" spans="1:3" s="8" customFormat="1">
      <c r="A106" s="69"/>
      <c r="B106" s="69"/>
      <c r="C106" s="69"/>
    </row>
    <row r="107" spans="1:3" s="8" customFormat="1">
      <c r="A107" s="69"/>
      <c r="B107" s="69"/>
      <c r="C107" s="69"/>
    </row>
    <row r="126" spans="1:3" s="5" customFormat="1">
      <c r="A126" s="69"/>
      <c r="B126" s="69"/>
      <c r="C126" s="69"/>
    </row>
    <row r="127" spans="1:3" s="5" customFormat="1">
      <c r="A127" s="69"/>
      <c r="B127" s="69"/>
      <c r="C127" s="69"/>
    </row>
    <row r="128" spans="1:3" s="5" customFormat="1">
      <c r="A128" s="69"/>
      <c r="B128" s="69"/>
      <c r="C128" s="69"/>
    </row>
    <row r="129" spans="1:3" s="5" customFormat="1">
      <c r="A129" s="69"/>
      <c r="B129" s="69"/>
      <c r="C129" s="69"/>
    </row>
    <row r="130" spans="1:3" s="5" customFormat="1">
      <c r="A130" s="69"/>
      <c r="B130" s="69"/>
      <c r="C130" s="69"/>
    </row>
    <row r="131" spans="1:3" s="5" customFormat="1">
      <c r="A131" s="69"/>
      <c r="B131" s="69"/>
      <c r="C131" s="69"/>
    </row>
    <row r="132" spans="1:3" s="5" customFormat="1">
      <c r="A132" s="69"/>
      <c r="B132" s="69"/>
      <c r="C132" s="69"/>
    </row>
    <row r="133" spans="1:3" s="5" customFormat="1">
      <c r="A133" s="69"/>
      <c r="B133" s="69"/>
      <c r="C133" s="69"/>
    </row>
    <row r="134" spans="1:3" s="5" customFormat="1">
      <c r="A134" s="69"/>
      <c r="B134" s="69"/>
      <c r="C134" s="69"/>
    </row>
    <row r="135" spans="1:3" s="5" customFormat="1">
      <c r="A135" s="69"/>
      <c r="B135" s="69"/>
      <c r="C135" s="69"/>
    </row>
    <row r="136" spans="1:3" s="5" customFormat="1">
      <c r="A136" s="69"/>
      <c r="B136" s="69"/>
      <c r="C136" s="69"/>
    </row>
    <row r="137" spans="1:3" s="8" customFormat="1">
      <c r="A137" s="69"/>
      <c r="B137" s="69"/>
      <c r="C137" s="69"/>
    </row>
    <row r="138" spans="1:3" s="8" customFormat="1">
      <c r="A138" s="69"/>
      <c r="B138" s="69"/>
      <c r="C138" s="69"/>
    </row>
    <row r="139" spans="1:3" s="8" customFormat="1">
      <c r="A139" s="69"/>
      <c r="B139" s="69"/>
      <c r="C139" s="69"/>
    </row>
    <row r="141" spans="1:3" s="1" customFormat="1">
      <c r="A141" s="69"/>
      <c r="B141" s="69"/>
      <c r="C141" s="69"/>
    </row>
    <row r="142" spans="1:3" s="1" customFormat="1">
      <c r="A142" s="69"/>
      <c r="B142" s="69"/>
      <c r="C142" s="69"/>
    </row>
    <row r="143" spans="1:3" s="1" customFormat="1">
      <c r="A143" s="69"/>
      <c r="B143" s="69"/>
      <c r="C143" s="69"/>
    </row>
    <row r="144" spans="1:3" s="1" customFormat="1">
      <c r="A144" s="69"/>
      <c r="B144" s="69"/>
      <c r="C144" s="69"/>
    </row>
    <row r="145" spans="1:3" s="1" customFormat="1">
      <c r="A145" s="69"/>
      <c r="B145" s="69"/>
      <c r="C145" s="69"/>
    </row>
    <row r="146" spans="1:3" s="1" customFormat="1">
      <c r="A146" s="69"/>
      <c r="B146" s="69"/>
      <c r="C146" s="69"/>
    </row>
    <row r="147" spans="1:3" s="1" customFormat="1">
      <c r="A147" s="69"/>
      <c r="B147" s="69"/>
      <c r="C147" s="69"/>
    </row>
    <row r="148" spans="1:3" s="1" customFormat="1">
      <c r="A148" s="69"/>
      <c r="B148" s="69"/>
      <c r="C148" s="69"/>
    </row>
    <row r="150" spans="1:3" s="1" customFormat="1">
      <c r="A150" s="69"/>
      <c r="B150" s="69"/>
      <c r="C150" s="69"/>
    </row>
    <row r="151" spans="1:3" s="8" customFormat="1">
      <c r="A151" s="69"/>
      <c r="B151" s="69"/>
      <c r="C151" s="69"/>
    </row>
    <row r="153" spans="1:3" s="2" customFormat="1">
      <c r="A153" s="69"/>
      <c r="B153" s="69"/>
      <c r="C153" s="69"/>
    </row>
    <row r="154" spans="1:3" s="2" customFormat="1">
      <c r="A154" s="69"/>
      <c r="B154" s="69"/>
      <c r="C154" s="69"/>
    </row>
    <row r="155" spans="1:3" s="2" customFormat="1">
      <c r="A155" s="69"/>
      <c r="B155" s="69"/>
      <c r="C155" s="69"/>
    </row>
    <row r="156" spans="1:3" s="2" customFormat="1">
      <c r="A156" s="69"/>
      <c r="B156" s="71"/>
      <c r="C156" s="69"/>
    </row>
    <row r="157" spans="1:3" s="2" customFormat="1">
      <c r="A157" s="69"/>
      <c r="B157" s="71"/>
      <c r="C157" s="69"/>
    </row>
    <row r="158" spans="1:3" s="2" customFormat="1">
      <c r="A158" s="69"/>
      <c r="B158" s="71"/>
      <c r="C158" s="69"/>
    </row>
    <row r="159" spans="1:3">
      <c r="B159" s="71"/>
    </row>
    <row r="160" spans="1:3" s="2" customFormat="1">
      <c r="A160" s="69"/>
      <c r="B160" s="71"/>
      <c r="C160" s="69"/>
    </row>
    <row r="161" spans="1:3" s="2" customFormat="1">
      <c r="A161" s="69"/>
      <c r="B161" s="71"/>
      <c r="C161" s="69"/>
    </row>
    <row r="162" spans="1:3" s="8" customFormat="1">
      <c r="A162" s="69"/>
      <c r="B162" s="71"/>
      <c r="C162" s="69"/>
    </row>
    <row r="163" spans="1:3" s="2" customFormat="1">
      <c r="A163" s="69"/>
      <c r="B163" s="71"/>
      <c r="C163" s="69"/>
    </row>
    <row r="164" spans="1:3" s="2" customFormat="1">
      <c r="A164" s="69"/>
      <c r="B164" s="71"/>
      <c r="C164" s="69"/>
    </row>
    <row r="165" spans="1:3" s="2" customFormat="1">
      <c r="A165" s="69"/>
      <c r="B165" s="71"/>
      <c r="C165" s="69"/>
    </row>
    <row r="166" spans="1:3" s="2" customFormat="1">
      <c r="A166" s="69"/>
      <c r="B166" s="71"/>
      <c r="C166" s="69"/>
    </row>
    <row r="167" spans="1:3" s="2" customFormat="1">
      <c r="A167" s="69"/>
      <c r="B167" s="71"/>
      <c r="C167" s="69"/>
    </row>
    <row r="168" spans="1:3" s="2" customFormat="1">
      <c r="A168" s="69"/>
      <c r="B168" s="71"/>
      <c r="C168" s="69"/>
    </row>
    <row r="169" spans="1:3" s="2" customFormat="1">
      <c r="A169" s="69"/>
      <c r="B169" s="71"/>
      <c r="C169" s="69"/>
    </row>
    <row r="170" spans="1:3">
      <c r="B170" s="71"/>
    </row>
    <row r="171" spans="1:3" s="2" customFormat="1">
      <c r="A171" s="69"/>
      <c r="B171" s="71"/>
      <c r="C171" s="69"/>
    </row>
    <row r="172" spans="1:3" s="2" customFormat="1">
      <c r="A172" s="69"/>
      <c r="B172" s="71"/>
      <c r="C172" s="69"/>
    </row>
    <row r="173" spans="1:3" s="8" customFormat="1">
      <c r="A173" s="69"/>
      <c r="B173" s="71"/>
      <c r="C173" s="69"/>
    </row>
    <row r="174" spans="1:3">
      <c r="B174" s="71"/>
    </row>
    <row r="175" spans="1:3">
      <c r="B175" s="71"/>
    </row>
    <row r="176" spans="1:3">
      <c r="B176" s="71"/>
    </row>
    <row r="177" spans="2:2">
      <c r="B177" s="71"/>
    </row>
    <row r="178" spans="2:2">
      <c r="B178" s="71"/>
    </row>
    <row r="179" spans="2:2">
      <c r="B179" s="71"/>
    </row>
    <row r="180" spans="2:2">
      <c r="B180" s="71"/>
    </row>
    <row r="181" spans="2:2">
      <c r="B181" s="71"/>
    </row>
    <row r="182" spans="2:2">
      <c r="B182" s="71"/>
    </row>
    <row r="183" spans="2:2">
      <c r="B183" s="71"/>
    </row>
    <row r="185" spans="2:2">
      <c r="B185" s="71"/>
    </row>
    <row r="186" spans="2:2">
      <c r="B186" s="71"/>
    </row>
    <row r="187" spans="2:2">
      <c r="B187" s="71"/>
    </row>
    <row r="188" spans="2:2">
      <c r="B188" s="71"/>
    </row>
  </sheetData>
  <hyperlinks>
    <hyperlink ref="B2" location="'Fig 2 data'!A1" display="'Fig 2 data'!A1" xr:uid="{60C71D90-594E-4B20-9022-C317337FBAFB}"/>
    <hyperlink ref="B3" location="'Fig 3 data'!A1" display="'Fig 3 data'!A1" xr:uid="{00FF4241-5A6F-41DA-9573-7A3DC2A1ED18}"/>
    <hyperlink ref="B4" location="'Fig 4 data'!A1" display="'Fig 4 data'!A1" xr:uid="{BF0C7EC2-0EF3-43F0-AA96-A29111C3795F}"/>
    <hyperlink ref="B5" location="'Fig 5 data'!A1" display="'Fig 5 data'!A1" xr:uid="{469D0522-33D3-4E85-AEC8-65C66BB06751}"/>
    <hyperlink ref="B6" location="'Fig 6 data'!A1" display="'Fig 6 data'!A1" xr:uid="{1155CD2A-38AC-40D2-AB96-FCE120B46E39}"/>
    <hyperlink ref="B7" location="'Table 1'!A1" display="Table 1" xr:uid="{EACCB810-07BE-4418-9BF8-AE8748858608}"/>
    <hyperlink ref="B8" location="'Fig 7 data'!A1" display="'Fig 7 data'!A1" xr:uid="{A927879D-4A3B-46E3-A955-72AD97143667}"/>
    <hyperlink ref="B9" location="'Fig 8 data'!A1" display="'Fig 8 data'!A1" xr:uid="{D470D566-4FD9-4FAC-985E-6C8D0233E597}"/>
    <hyperlink ref="B10" location="'Fig 9 data'!A1" display="'Fig 9 data'!A1" xr:uid="{BD5609A3-D232-4061-B2D5-0CAD23728D86}"/>
    <hyperlink ref="B11" location="'Fig 10 data'!A1" display="'Fig 10 data'!A1" xr:uid="{FF8DE2F0-8E3F-4D81-8E85-987FAA3A0D26}"/>
    <hyperlink ref="B12" location="'Fig 11 data'!A1" display="'Fig 11 data'!A1" xr:uid="{9B8F8C22-3DD0-4877-9473-F65DF21C14A6}"/>
    <hyperlink ref="B13" location="'Fig 12 data'!A1" display="'Fig 12 data'!A1" xr:uid="{B2199C99-CCD8-4778-A128-88F3A171504F}"/>
    <hyperlink ref="B14" location="'Fig 13 data'!A1" display="'Fig 13 data'!A1" xr:uid="{8EC2B0B4-DD96-4B7D-88BB-FA1FFF76FB4D}"/>
    <hyperlink ref="B15" location="'Fig 14 data'!A1" display="'Fig 14 data'!A1" xr:uid="{D7C79136-F608-4346-9FAB-AA64ABA479AC}"/>
    <hyperlink ref="B16" location="'Fig 15 data'!A1" display="'Fig 15 data'!A1" xr:uid="{092B36A0-8ACB-4DCE-BFCA-19808AD05717}"/>
    <hyperlink ref="B17" location="'Fig 16 data'!A1" display="'Fig 16 data'!A1" xr:uid="{1EF22ACB-C531-4BBD-9E85-BE2F93B517AF}"/>
    <hyperlink ref="B18" location="'Fig 19 data'!A1" display="'Fig 19 data'!A1" xr:uid="{805CB1BD-F3BD-4A36-847C-1E247067E255}"/>
    <hyperlink ref="B19" location="'Fig 20 data'!A1" display="'Fig 20 data'!A1" xr:uid="{1E976ED1-A504-4C72-91A3-4496B67E2A93}"/>
    <hyperlink ref="B20" location="'Fig 21 data'!A1" display="'Fig 21 data'!A1" xr:uid="{F4C37F67-553B-4709-B35F-788EFC8BB233}"/>
    <hyperlink ref="B21" location="'Fig 23 data'!A1" display="'Fig 23 data'!A1" xr:uid="{42182E40-CC62-4F02-AD5D-3DF9E96B27BA}"/>
    <hyperlink ref="B27" location="'Fig 29 data'!A1" display="'Fig 29 data'!A1" xr:uid="{6C106E0B-B18A-40E7-B4F4-470C25534CB9}"/>
    <hyperlink ref="B28" location="'Fig 30 data'!A1" display="'Fig 30 data'!A1" xr:uid="{56B46330-EE4A-47CB-9194-7E64B6F172D1}"/>
    <hyperlink ref="B29" location="'Fig 31 data'!A1" display="'Fig 31 data'!A1" xr:uid="{D954E4F7-94CB-4549-A596-C8FEB496C8AF}"/>
    <hyperlink ref="B30" location="'Fig 32 data'!A1" display="'Fig 32 data'!A1" xr:uid="{AD3219D6-6C3B-4E2F-BDA8-A5DEA171968D}"/>
    <hyperlink ref="B31" location="'Fig 33 data'!A1" display="'Fig 33 data'!A1" xr:uid="{A1A339B0-A6E6-418E-B2C1-8276B75CC0B4}"/>
    <hyperlink ref="B32" location="'Fig 34 data'!A1" display="'Fig 34 data'!A1" xr:uid="{F4AA943F-03C2-44B9-B9EA-9565AE990ADD}"/>
    <hyperlink ref="B33" location="'Fig 35 data'!A1" display="'Fig 35 data'!A1" xr:uid="{A8DDBD56-8CE7-4A3C-9F1D-7E2D4C84064A}"/>
    <hyperlink ref="B34" location="'Fig 36 data'!A1" display="'Fig 36 data'!A1" xr:uid="{3025EA37-A2B2-42CC-BF1B-D6A0FCAD11A1}"/>
    <hyperlink ref="B35" location="'Fig 37 data'!A1" display="'Fig 37 data'!A1" xr:uid="{941DA678-0E0B-4B7E-97AF-1EC912ACF3FD}"/>
    <hyperlink ref="B36" location="'Fig 38 data'!A1" display="'Fig 38 data'!A1" xr:uid="{237D54B7-F043-4F2E-ADB2-1DE6816B2AAB}"/>
    <hyperlink ref="B37" location="'Fig 39 data'!A1" display="'Fig 39 data'!A1" xr:uid="{A2666B2A-4A8C-488B-B5A3-7D7E80D9FB1C}"/>
    <hyperlink ref="B38" location="'Fig 40 data'!A1" display="'Fig 40 data'!A1" xr:uid="{CB5E6905-0256-4012-A65A-C0C130536298}"/>
    <hyperlink ref="B39" location="'Fig 41 data'!A1" display="'Fig 41 data'!A1" xr:uid="{DF11EFDD-A255-443B-AE5A-C2AD19B61425}"/>
    <hyperlink ref="B40" location="'Fig 43 data'!A1" display="'Fig 43 data'!A1" xr:uid="{39E252F5-6FE5-4DAE-963E-F6CC278D0ED8}"/>
    <hyperlink ref="B41" location="'Fig 44 data'!A1" display="'Fig 44 data'!A1" xr:uid="{6E30B0E0-3C90-44A9-9B39-B399DE8F1AB6}"/>
    <hyperlink ref="B42" location="'Fig 45 data'!A1" display="'Fig 45 data'!A1" xr:uid="{D3660B23-BC6D-4D1E-B06D-02742ADA85C7}"/>
    <hyperlink ref="B43" location="'Fig 46 data'!A1" display="'Fig 46 data'!A1" xr:uid="{E9F740D3-15C4-42DE-ADBC-FA288F1A8FEE}"/>
    <hyperlink ref="B45" location="'Fig 49 data'!A1" display="'Fig 49 data'!A1" xr:uid="{536E95F0-67B8-478A-BD89-2E2A4AC989EF}"/>
    <hyperlink ref="B46" location="'Fig 50 data'!A1" display="'Fig 50 data'!A1" xr:uid="{F4FB1079-0CE0-4255-922A-14D22BB4B3C1}"/>
    <hyperlink ref="B47" location="'Fig 51 data'!A1" display="'Fig 51 data'!A1" xr:uid="{A6A6E7AB-4699-48A1-A3A3-C8D8AA9DFB4B}"/>
    <hyperlink ref="B48" location="'Fig 52 data'!A1" display="'Fig 52 data'!A1" xr:uid="{956AD189-EA38-4843-B3A7-C8BF528A5A67}"/>
    <hyperlink ref="B49" location="'Fig 53 data'!A1" display="'Fig 53 data'!A1" xr:uid="{090252C9-C5BE-497D-8689-66CD1AF14D30}"/>
    <hyperlink ref="B50" location="'Fig 54 data'!A1" display="'Fig 54 data'!A1" xr:uid="{AE7B8406-E663-4C4B-BA05-356F381F81CB}"/>
    <hyperlink ref="B51" location="'Fig 55 data'!A1" display="'Fig 55 data'!A1" xr:uid="{D7149FBE-1816-4F65-9A22-BE022E0EBD19}"/>
    <hyperlink ref="B52" location="'Fig 56 data'!A1" display="'Fig 56 data'!A1" xr:uid="{E737EBC2-925D-4FB3-96E1-E6C55B9B3A7A}"/>
    <hyperlink ref="B53" location="'Fig 57 data'!A1" display="'Fig 57 data'!A1" xr:uid="{5F95D7E5-1290-42B3-82E2-C68FCD9CFBD5}"/>
    <hyperlink ref="B54" location="'Fig 58 data'!A1" display="'Fig 58 data'!A1" xr:uid="{CFE005BD-489B-4A81-A24F-13BEA003BDE4}"/>
    <hyperlink ref="B55" location="'Fig 59 data'!A1" display="'Fig 59 data'!A1" xr:uid="{A2682A8B-1250-4025-8137-592A78341F24}"/>
    <hyperlink ref="B56" location="'Fig 60 data'!A1" display="'Fig 60 data'!A1" xr:uid="{4371A393-F7AD-47E2-BEDF-8FDD77E1C213}"/>
    <hyperlink ref="B57" location="'Fig 61 data'!A1" display="'Fig 61 data'!A1" xr:uid="{660ECBB4-B01E-4AF7-BD01-0904FB34A8C9}"/>
    <hyperlink ref="B58" location="'Fig 62 data'!A1" display="'Fig 62 data'!A1" xr:uid="{B3EE7288-C725-447F-A87D-AACF2A83EC4C}"/>
    <hyperlink ref="B59" location="'Fig 63 data'!A1" display="'Fig 63 data'!A1" xr:uid="{7480A2AF-C4ED-4F1A-B595-E4A78356AB81}"/>
    <hyperlink ref="B60" location="'Fig 64 data'!A1" display="'Fig 64 data'!A1" xr:uid="{1CD46B4B-ECBB-4C85-A8EC-19E4DE843276}"/>
    <hyperlink ref="B61" location="'Fig 65 data'!A1" display="'Fig 65 data'!A1" xr:uid="{5561BC6F-A414-4AC8-B9FE-4122DCC7BE66}"/>
    <hyperlink ref="B64" location="'Fig 66 data'!A1" display="'Fig 66 data'!A1" xr:uid="{A6877224-CBEC-4D0C-842D-58424506B637}"/>
    <hyperlink ref="B65" location="'Fig 67 data'!A1" display="'Fig 67 data'!A1" xr:uid="{AC37FFFE-BC58-4E8C-A3C2-DB7FFBB8705A}"/>
    <hyperlink ref="B67" location="'Fig 68 data'!A1" display="'Fig 68 data'!A1" xr:uid="{1F7F8DDD-B7BB-4D06-97A3-C566A3529535}"/>
    <hyperlink ref="B68" location="'Fig 69 data'!A1" display="'Fig 69 data'!A1" xr:uid="{ED25FA77-DFD2-4706-BD9A-3568178A292F}"/>
    <hyperlink ref="B70" location="'Fig 71 data'!A1" display="'Fig 71 data'!A1" xr:uid="{A34051CF-1AC3-4792-ACB2-7273889ED4DD}"/>
    <hyperlink ref="B71" location="'Fig 72 data'!A1" display="'Fig 72 data'!A1" xr:uid="{6090AF83-4C6A-4574-989A-6085F16A4100}"/>
    <hyperlink ref="B72" location="'Fig 73 data'!A1" display="'Fig 73 data'!A1" xr:uid="{CE1FD999-9F9B-4463-8D6A-00E296F91C88}"/>
    <hyperlink ref="B22" location="'Fig 24 data'!A1" display="'Fig 24 data'!A1" xr:uid="{5FB44A46-E275-4153-A103-417C52AE772E}"/>
    <hyperlink ref="B24" location="'Fig 26 data'!A1" display="'Fig 26 data'!A1" xr:uid="{0FEBD012-D66F-4DF4-A234-2A9EC511DE2C}"/>
    <hyperlink ref="B23" location="'Fig 25 data'!A1" display="'Fig 25 data'!A1" xr:uid="{CC812D8C-61FF-43DA-935D-A19F057DC5DE}"/>
    <hyperlink ref="B26" location="'Fig 28 data'!A1" display="'Fig 28 data'!A1" xr:uid="{FC701DAC-6314-4EB5-BDE8-F7FC2A492BBA}"/>
    <hyperlink ref="B69" location="'Fig 70 data'!A1" display="'Fig 70 data'!A1" xr:uid="{257951FE-2852-4E90-B754-3FEE6FC011F8}"/>
    <hyperlink ref="B25" location="'Fig 27 data'!A1" display="'Fig 27 data'!A1" xr:uid="{500FD493-009C-45A7-91E6-02443590F522}"/>
    <hyperlink ref="B44" location="'Fig 47 data'!A1" display="'Fig 47 data'!A1" xr:uid="{7F84CDB1-9419-4F6C-A668-E4DCAC43FE24}"/>
    <hyperlink ref="B62" location="'Table 2 data'!A1" display="Table 2" xr:uid="{D52CC22C-DB89-4E60-9678-90032C5B8CCA}"/>
    <hyperlink ref="B63" location="'Table 3 data'!A1" display="Table 3" xr:uid="{14082CC7-A87A-4446-A290-161BBA1AB9F1}"/>
    <hyperlink ref="B66" location="'Table 4 data'!A1" display="Table 4" xr:uid="{EF02DC35-382B-49A9-B1E9-6FBF54A5D81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3135-339E-40A5-96BB-2F79530C3094}">
  <dimension ref="A1:E26"/>
  <sheetViews>
    <sheetView zoomScaleNormal="100" workbookViewId="0"/>
  </sheetViews>
  <sheetFormatPr defaultColWidth="9.140625" defaultRowHeight="15"/>
  <cols>
    <col min="1" max="1" width="17.28515625" style="115" bestFit="1" customWidth="1"/>
    <col min="2" max="2" width="20" style="117" bestFit="1" customWidth="1"/>
    <col min="3" max="3" width="16.7109375" style="117" bestFit="1" customWidth="1"/>
    <col min="4" max="4" width="15.85546875" style="117" customWidth="1"/>
    <col min="5" max="5" width="12.5703125" style="117" bestFit="1" customWidth="1"/>
    <col min="6" max="16384" width="9.140625" style="114"/>
  </cols>
  <sheetData>
    <row r="1" spans="1:5">
      <c r="A1" s="7" t="s">
        <v>8</v>
      </c>
      <c r="B1" s="114"/>
      <c r="C1" s="114"/>
      <c r="D1" s="95"/>
      <c r="E1" s="95"/>
    </row>
    <row r="2" spans="1:5">
      <c r="A2" s="19" t="s">
        <v>670</v>
      </c>
      <c r="B2" s="19" t="s">
        <v>671</v>
      </c>
      <c r="C2" s="19"/>
      <c r="D2" s="19"/>
      <c r="E2" s="19"/>
    </row>
    <row r="3" spans="1:5">
      <c r="A3" s="19" t="s">
        <v>0</v>
      </c>
      <c r="B3" s="19" t="s">
        <v>726</v>
      </c>
      <c r="C3" s="19"/>
      <c r="D3" s="19"/>
      <c r="E3" s="19"/>
    </row>
    <row r="6" spans="1:5">
      <c r="A6" s="115" t="s">
        <v>591</v>
      </c>
      <c r="B6" s="117" t="s">
        <v>594</v>
      </c>
      <c r="C6" s="117" t="s">
        <v>595</v>
      </c>
    </row>
    <row r="7" spans="1:5">
      <c r="A7" s="125">
        <v>5</v>
      </c>
      <c r="B7" s="117">
        <v>34000</v>
      </c>
      <c r="C7" s="117">
        <v>15000</v>
      </c>
    </row>
    <row r="8" spans="1:5">
      <c r="A8" s="125">
        <v>10</v>
      </c>
      <c r="B8" s="117">
        <v>43000</v>
      </c>
      <c r="C8" s="117">
        <v>27000</v>
      </c>
    </row>
    <row r="9" spans="1:5">
      <c r="A9" s="125">
        <v>15</v>
      </c>
      <c r="B9" s="117">
        <v>54000</v>
      </c>
      <c r="C9" s="117">
        <v>21000</v>
      </c>
    </row>
    <row r="10" spans="1:5">
      <c r="A10" s="125">
        <v>20</v>
      </c>
      <c r="B10" s="117">
        <v>57000</v>
      </c>
      <c r="C10" s="117">
        <v>11000</v>
      </c>
    </row>
    <row r="11" spans="1:5">
      <c r="A11" s="125">
        <v>25</v>
      </c>
      <c r="B11" s="117">
        <v>60000</v>
      </c>
      <c r="C11" s="117">
        <v>13000</v>
      </c>
    </row>
    <row r="12" spans="1:5">
      <c r="A12" s="125">
        <v>30</v>
      </c>
      <c r="B12" s="117">
        <v>57000</v>
      </c>
      <c r="C12" s="117">
        <v>6000</v>
      </c>
    </row>
    <row r="13" spans="1:5">
      <c r="A13" s="125">
        <v>35</v>
      </c>
      <c r="B13" s="117">
        <v>61000</v>
      </c>
      <c r="C13" s="117">
        <v>4000</v>
      </c>
    </row>
    <row r="14" spans="1:5">
      <c r="A14" s="125">
        <v>40</v>
      </c>
      <c r="B14" s="117">
        <v>43000</v>
      </c>
    </row>
    <row r="15" spans="1:5">
      <c r="A15" s="125">
        <v>45</v>
      </c>
      <c r="B15" s="117">
        <v>31000</v>
      </c>
    </row>
    <row r="16" spans="1:5">
      <c r="A16" s="125">
        <v>50</v>
      </c>
      <c r="B16" s="117">
        <v>19000</v>
      </c>
    </row>
    <row r="17" spans="1:2">
      <c r="A17" s="125">
        <v>55</v>
      </c>
      <c r="B17" s="117">
        <v>12000</v>
      </c>
    </row>
    <row r="18" spans="1:2">
      <c r="A18" s="125">
        <v>60</v>
      </c>
      <c r="B18" s="117">
        <v>8000</v>
      </c>
    </row>
    <row r="19" spans="1:2">
      <c r="A19" s="125">
        <v>65</v>
      </c>
      <c r="B19" s="117">
        <v>7000</v>
      </c>
    </row>
    <row r="20" spans="1:2">
      <c r="A20" s="125">
        <v>70</v>
      </c>
      <c r="B20" s="117">
        <v>6000</v>
      </c>
    </row>
    <row r="21" spans="1:2">
      <c r="A21" s="125">
        <v>75</v>
      </c>
      <c r="B21" s="117">
        <v>5000</v>
      </c>
    </row>
    <row r="22" spans="1:2" s="117" customFormat="1">
      <c r="A22" s="125">
        <v>80</v>
      </c>
      <c r="B22" s="117">
        <v>6000</v>
      </c>
    </row>
    <row r="23" spans="1:2" s="117" customFormat="1">
      <c r="A23" s="125">
        <v>85</v>
      </c>
      <c r="B23" s="117">
        <v>4000</v>
      </c>
    </row>
    <row r="24" spans="1:2" s="117" customFormat="1">
      <c r="A24" s="125">
        <v>90</v>
      </c>
      <c r="B24" s="117">
        <v>3000</v>
      </c>
    </row>
    <row r="25" spans="1:2" s="117" customFormat="1">
      <c r="A25" s="125">
        <v>95</v>
      </c>
      <c r="B25" s="117">
        <v>5000</v>
      </c>
    </row>
    <row r="26" spans="1:2" s="117" customFormat="1">
      <c r="A26" s="125">
        <v>100</v>
      </c>
      <c r="B26" s="117">
        <v>6000</v>
      </c>
    </row>
  </sheetData>
  <hyperlinks>
    <hyperlink ref="A1" location="'List of Figures'!A1" display="Back to List of Figures" xr:uid="{D66F9CF0-C537-4558-A8AA-2D6CB0BDC61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674B5-7553-48DB-A66A-3134F5F4BEC5}">
  <dimension ref="A1:I26"/>
  <sheetViews>
    <sheetView zoomScaleNormal="100" workbookViewId="0"/>
  </sheetViews>
  <sheetFormatPr defaultRowHeight="15"/>
  <sheetData>
    <row r="1" spans="1:9" s="114" customFormat="1">
      <c r="A1" s="7" t="s">
        <v>8</v>
      </c>
      <c r="D1" s="150"/>
      <c r="E1" s="150"/>
    </row>
    <row r="2" spans="1:9" s="114" customFormat="1">
      <c r="A2" s="19" t="s">
        <v>672</v>
      </c>
      <c r="B2" s="19" t="s">
        <v>673</v>
      </c>
      <c r="C2" s="19"/>
      <c r="D2" s="19"/>
      <c r="E2" s="19"/>
      <c r="F2" s="19"/>
      <c r="G2" s="19"/>
      <c r="H2" s="19"/>
      <c r="I2" s="19"/>
    </row>
    <row r="3" spans="1:9" s="114" customFormat="1">
      <c r="A3" s="19" t="s">
        <v>0</v>
      </c>
      <c r="B3" s="19" t="s">
        <v>726</v>
      </c>
      <c r="C3" s="19"/>
      <c r="D3" s="19"/>
      <c r="E3" s="19"/>
      <c r="F3" s="19"/>
      <c r="G3" s="19"/>
      <c r="H3" s="19"/>
      <c r="I3" s="19"/>
    </row>
    <row r="4" spans="1:9" s="114" customFormat="1"/>
    <row r="5" spans="1:9" s="114" customFormat="1"/>
    <row r="6" spans="1:9">
      <c r="A6" s="115" t="s">
        <v>591</v>
      </c>
      <c r="B6" s="117" t="s">
        <v>596</v>
      </c>
      <c r="C6" s="117" t="s">
        <v>597</v>
      </c>
    </row>
    <row r="7" spans="1:9">
      <c r="A7" s="125">
        <v>5</v>
      </c>
      <c r="B7" s="117">
        <v>23000</v>
      </c>
      <c r="C7" s="117"/>
    </row>
    <row r="8" spans="1:9">
      <c r="A8" s="125">
        <v>10</v>
      </c>
      <c r="B8" s="117">
        <v>4000</v>
      </c>
      <c r="C8" s="117"/>
    </row>
    <row r="9" spans="1:9">
      <c r="A9" s="125">
        <v>15</v>
      </c>
      <c r="B9" s="117"/>
      <c r="C9" s="117"/>
    </row>
    <row r="10" spans="1:9">
      <c r="A10" s="125">
        <v>20</v>
      </c>
      <c r="B10" s="117">
        <v>4000</v>
      </c>
      <c r="C10" s="117"/>
    </row>
    <row r="11" spans="1:9">
      <c r="A11" s="125">
        <v>25</v>
      </c>
      <c r="B11" s="117">
        <v>5000</v>
      </c>
      <c r="C11" s="117"/>
    </row>
    <row r="12" spans="1:9">
      <c r="A12" s="125">
        <v>30</v>
      </c>
      <c r="B12" s="117">
        <v>15000</v>
      </c>
      <c r="C12" s="117"/>
    </row>
    <row r="13" spans="1:9">
      <c r="A13" s="125">
        <v>35</v>
      </c>
      <c r="B13" s="117">
        <v>19000</v>
      </c>
      <c r="C13" s="117"/>
    </row>
    <row r="14" spans="1:9">
      <c r="A14" s="125">
        <v>40</v>
      </c>
      <c r="B14" s="117">
        <v>35000</v>
      </c>
      <c r="C14" s="117"/>
    </row>
    <row r="15" spans="1:9">
      <c r="A15" s="125">
        <v>45</v>
      </c>
      <c r="B15" s="117">
        <v>44000</v>
      </c>
      <c r="C15" s="117">
        <v>4000</v>
      </c>
    </row>
    <row r="16" spans="1:9">
      <c r="A16" s="125">
        <v>50</v>
      </c>
      <c r="B16" s="117">
        <v>56000</v>
      </c>
      <c r="C16" s="117"/>
    </row>
    <row r="17" spans="1:3">
      <c r="A17" s="125">
        <v>55</v>
      </c>
      <c r="B17" s="117">
        <v>66000</v>
      </c>
      <c r="C17" s="117">
        <v>4000</v>
      </c>
    </row>
    <row r="18" spans="1:3">
      <c r="A18" s="125">
        <v>60</v>
      </c>
      <c r="B18" s="117">
        <v>69000</v>
      </c>
      <c r="C18" s="117"/>
    </row>
    <row r="19" spans="1:3">
      <c r="A19" s="125">
        <v>65</v>
      </c>
      <c r="B19" s="117">
        <v>80000</v>
      </c>
      <c r="C19" s="117">
        <v>4000</v>
      </c>
    </row>
    <row r="20" spans="1:3">
      <c r="A20" s="125">
        <v>70</v>
      </c>
      <c r="B20" s="117">
        <v>86000</v>
      </c>
      <c r="C20" s="117"/>
    </row>
    <row r="21" spans="1:3">
      <c r="A21" s="125">
        <v>75</v>
      </c>
      <c r="B21" s="117">
        <v>86000</v>
      </c>
      <c r="C21" s="117"/>
    </row>
    <row r="22" spans="1:3">
      <c r="A22" s="125">
        <v>80</v>
      </c>
      <c r="B22" s="117">
        <v>88000</v>
      </c>
      <c r="C22" s="117"/>
    </row>
    <row r="23" spans="1:3">
      <c r="A23" s="125">
        <v>85</v>
      </c>
      <c r="B23" s="117">
        <v>90000</v>
      </c>
      <c r="C23" s="117"/>
    </row>
    <row r="24" spans="1:3">
      <c r="A24" s="125">
        <v>90</v>
      </c>
      <c r="B24" s="117">
        <v>100000</v>
      </c>
      <c r="C24" s="117"/>
    </row>
    <row r="25" spans="1:3">
      <c r="A25" s="125">
        <v>95</v>
      </c>
      <c r="B25" s="117">
        <v>108000</v>
      </c>
      <c r="C25" s="117"/>
    </row>
    <row r="26" spans="1:3">
      <c r="A26" s="125">
        <v>100</v>
      </c>
      <c r="B26" s="117">
        <v>103000</v>
      </c>
      <c r="C26" s="117"/>
    </row>
  </sheetData>
  <hyperlinks>
    <hyperlink ref="A1" location="'List of Figures'!A1" display="Back to List of Figures" xr:uid="{E51237B1-4796-4964-934D-F6DC53274D8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7362-9665-4165-B914-613BCDC678BF}">
  <dimension ref="A1:P52"/>
  <sheetViews>
    <sheetView zoomScaleNormal="100" workbookViewId="0"/>
  </sheetViews>
  <sheetFormatPr defaultColWidth="9.140625" defaultRowHeight="15"/>
  <cols>
    <col min="1" max="1" width="17.28515625" style="37" customWidth="1"/>
    <col min="2" max="16384" width="9.140625" style="37"/>
  </cols>
  <sheetData>
    <row r="1" spans="1:16">
      <c r="A1" s="7" t="s">
        <v>8</v>
      </c>
    </row>
    <row r="2" spans="1:16" ht="15" customHeight="1">
      <c r="A2" s="19" t="s">
        <v>665</v>
      </c>
      <c r="B2" s="36" t="s">
        <v>189</v>
      </c>
      <c r="C2" s="19"/>
      <c r="D2" s="19"/>
      <c r="E2" s="19"/>
      <c r="F2" s="19"/>
      <c r="G2" s="19"/>
      <c r="H2" s="19"/>
      <c r="I2" s="19"/>
      <c r="J2" s="19"/>
      <c r="K2" s="19"/>
      <c r="L2" s="19"/>
      <c r="M2" s="19"/>
      <c r="N2" s="19"/>
    </row>
    <row r="3" spans="1:16">
      <c r="A3" s="19" t="s">
        <v>0</v>
      </c>
      <c r="B3" s="121" t="s">
        <v>794</v>
      </c>
      <c r="C3" s="19"/>
      <c r="D3" s="19"/>
      <c r="E3" s="19"/>
      <c r="F3" s="19"/>
      <c r="G3" s="19"/>
      <c r="H3" s="19"/>
      <c r="I3" s="19"/>
      <c r="J3" s="19"/>
      <c r="K3" s="19"/>
      <c r="L3" s="19"/>
      <c r="M3" s="19"/>
      <c r="N3" s="19"/>
    </row>
    <row r="6" spans="1:16" ht="15" customHeight="1">
      <c r="B6" s="35" t="s">
        <v>130</v>
      </c>
      <c r="C6" s="40"/>
      <c r="D6" s="40"/>
      <c r="E6" s="40"/>
      <c r="F6" s="42"/>
      <c r="G6" s="38"/>
      <c r="H6" s="38"/>
      <c r="I6" s="38"/>
      <c r="J6" s="38"/>
      <c r="K6" s="38"/>
      <c r="L6" s="38"/>
      <c r="M6" s="38"/>
      <c r="N6" s="38"/>
      <c r="O6" s="38"/>
    </row>
    <row r="7" spans="1:16">
      <c r="B7" s="40">
        <v>0</v>
      </c>
      <c r="C7" s="40">
        <v>1</v>
      </c>
      <c r="D7" s="40">
        <v>2</v>
      </c>
      <c r="E7" s="40">
        <v>3</v>
      </c>
      <c r="F7" s="40">
        <v>4</v>
      </c>
      <c r="G7" s="40">
        <v>5</v>
      </c>
      <c r="H7" s="40">
        <v>6</v>
      </c>
      <c r="I7" s="40">
        <v>7</v>
      </c>
      <c r="J7" s="40" t="str">
        <f>"3-5"</f>
        <v>3-5</v>
      </c>
      <c r="K7" s="40" t="str">
        <f>"6-7"</f>
        <v>6-7</v>
      </c>
      <c r="L7" s="40"/>
      <c r="M7" s="40"/>
      <c r="N7" s="40"/>
      <c r="O7" s="40"/>
    </row>
    <row r="8" spans="1:16">
      <c r="A8" s="37" t="s">
        <v>147</v>
      </c>
      <c r="B8" s="40">
        <v>0</v>
      </c>
      <c r="C8" s="40">
        <v>13</v>
      </c>
      <c r="D8" s="40">
        <v>11.4</v>
      </c>
      <c r="E8" s="40">
        <v>10.9</v>
      </c>
      <c r="F8" s="40">
        <v>12.6</v>
      </c>
      <c r="G8" s="37">
        <v>12.1</v>
      </c>
      <c r="H8" s="37">
        <v>15</v>
      </c>
      <c r="I8" s="37">
        <v>24.9</v>
      </c>
      <c r="J8" s="40">
        <f>E8+F8+G8</f>
        <v>35.6</v>
      </c>
      <c r="K8" s="40">
        <f>H8+I8</f>
        <v>39.9</v>
      </c>
      <c r="L8" s="40"/>
      <c r="M8" s="40"/>
      <c r="N8" s="40"/>
      <c r="O8" s="40"/>
    </row>
    <row r="9" spans="1:16">
      <c r="A9" s="37" t="s">
        <v>107</v>
      </c>
      <c r="B9" s="40">
        <v>27.6</v>
      </c>
      <c r="C9" s="40">
        <v>11.6</v>
      </c>
      <c r="D9" s="40">
        <v>8.4</v>
      </c>
      <c r="E9" s="40">
        <v>7.4</v>
      </c>
      <c r="F9" s="40">
        <v>7.1</v>
      </c>
      <c r="G9" s="6">
        <v>8.9</v>
      </c>
      <c r="H9" s="6">
        <v>10.8</v>
      </c>
      <c r="I9" s="6">
        <v>18.5</v>
      </c>
      <c r="J9" s="40">
        <f t="shared" ref="J9:J34" si="0">E9+F9+G9</f>
        <v>23.4</v>
      </c>
      <c r="K9" s="40">
        <f t="shared" ref="K9:K34" si="1">H9+I9</f>
        <v>29.3</v>
      </c>
      <c r="L9" s="40"/>
      <c r="M9" s="40"/>
      <c r="N9" s="40"/>
      <c r="O9" s="40"/>
    </row>
    <row r="10" spans="1:16">
      <c r="A10" s="37" t="s">
        <v>135</v>
      </c>
      <c r="B10" s="42">
        <v>36.6</v>
      </c>
      <c r="C10" s="40">
        <v>12.6</v>
      </c>
      <c r="D10" s="40">
        <v>8.1999999999999993</v>
      </c>
      <c r="E10" s="40">
        <v>7.2</v>
      </c>
      <c r="F10" s="40">
        <v>7.7</v>
      </c>
      <c r="G10" s="40">
        <v>6</v>
      </c>
      <c r="H10" s="40">
        <v>8.5</v>
      </c>
      <c r="I10" s="40">
        <v>13.3</v>
      </c>
      <c r="J10" s="40">
        <f t="shared" si="0"/>
        <v>20.9</v>
      </c>
      <c r="K10" s="40">
        <f t="shared" si="1"/>
        <v>21.8</v>
      </c>
      <c r="L10" s="40"/>
      <c r="M10" s="40"/>
      <c r="N10" s="40"/>
      <c r="O10" s="40"/>
    </row>
    <row r="11" spans="1:16">
      <c r="A11" s="37" t="s">
        <v>136</v>
      </c>
      <c r="B11" s="40">
        <v>26.7</v>
      </c>
      <c r="C11" s="40">
        <v>11.2</v>
      </c>
      <c r="D11" s="40">
        <v>9</v>
      </c>
      <c r="E11" s="40">
        <v>10.199999999999999</v>
      </c>
      <c r="F11" s="40">
        <v>8.6</v>
      </c>
      <c r="G11" s="6">
        <v>11</v>
      </c>
      <c r="H11" s="6">
        <v>10.199999999999999</v>
      </c>
      <c r="I11" s="6">
        <v>13.1</v>
      </c>
      <c r="J11" s="40">
        <f t="shared" si="0"/>
        <v>29.799999999999997</v>
      </c>
      <c r="K11" s="40">
        <f t="shared" si="1"/>
        <v>23.299999999999997</v>
      </c>
      <c r="L11" s="40"/>
      <c r="M11" s="40"/>
      <c r="N11" s="40"/>
      <c r="O11" s="40"/>
    </row>
    <row r="12" spans="1:16">
      <c r="A12" s="37" t="s">
        <v>137</v>
      </c>
      <c r="B12" s="40">
        <v>41</v>
      </c>
      <c r="C12" s="40">
        <v>12.5</v>
      </c>
      <c r="D12" s="40">
        <v>8.1999999999999993</v>
      </c>
      <c r="E12" s="40">
        <v>6.2</v>
      </c>
      <c r="F12" s="40">
        <v>6</v>
      </c>
      <c r="G12" s="6">
        <v>6.6</v>
      </c>
      <c r="H12" s="6">
        <v>6.4</v>
      </c>
      <c r="I12" s="6">
        <v>13.1</v>
      </c>
      <c r="J12" s="40">
        <f t="shared" si="0"/>
        <v>18.799999999999997</v>
      </c>
      <c r="K12" s="40">
        <f t="shared" si="1"/>
        <v>19.5</v>
      </c>
      <c r="L12" s="40"/>
      <c r="M12" s="40"/>
      <c r="N12" s="40"/>
      <c r="O12" s="40"/>
    </row>
    <row r="13" spans="1:16">
      <c r="A13" s="147" t="s">
        <v>770</v>
      </c>
      <c r="B13" s="40">
        <v>39</v>
      </c>
      <c r="C13" s="40">
        <v>11.8</v>
      </c>
      <c r="D13" s="40">
        <v>8.1999999999999993</v>
      </c>
      <c r="E13" s="40">
        <v>8.4</v>
      </c>
      <c r="F13" s="40">
        <v>8.4</v>
      </c>
      <c r="G13" s="6">
        <v>6.9</v>
      </c>
      <c r="H13" s="6">
        <v>6.5</v>
      </c>
      <c r="I13" s="6">
        <v>10.8</v>
      </c>
      <c r="J13" s="40">
        <f t="shared" si="0"/>
        <v>23.700000000000003</v>
      </c>
      <c r="K13" s="40">
        <f t="shared" si="1"/>
        <v>17.3</v>
      </c>
      <c r="L13" s="6"/>
      <c r="M13" s="6"/>
      <c r="N13" s="6"/>
    </row>
    <row r="14" spans="1:16">
      <c r="A14" s="37" t="s">
        <v>141</v>
      </c>
      <c r="B14" s="40">
        <v>42.6</v>
      </c>
      <c r="C14" s="40">
        <v>13.4</v>
      </c>
      <c r="D14" s="40">
        <v>9.1999999999999993</v>
      </c>
      <c r="E14" s="40">
        <v>7.1</v>
      </c>
      <c r="F14" s="40">
        <v>6.8</v>
      </c>
      <c r="G14" s="37">
        <v>5.6</v>
      </c>
      <c r="H14" s="37">
        <v>6.6</v>
      </c>
      <c r="I14" s="37">
        <v>8.6999999999999993</v>
      </c>
      <c r="J14" s="40">
        <f t="shared" si="0"/>
        <v>19.5</v>
      </c>
      <c r="K14" s="40">
        <f t="shared" si="1"/>
        <v>15.299999999999999</v>
      </c>
      <c r="L14" s="6"/>
      <c r="M14" s="6"/>
      <c r="N14" s="6"/>
    </row>
    <row r="15" spans="1:16">
      <c r="A15" s="37" t="s">
        <v>139</v>
      </c>
      <c r="B15" s="40">
        <v>48.4</v>
      </c>
      <c r="C15" s="40">
        <v>14.2</v>
      </c>
      <c r="D15" s="40">
        <v>8</v>
      </c>
      <c r="E15" s="40">
        <v>6.5</v>
      </c>
      <c r="F15" s="40">
        <v>6.5</v>
      </c>
      <c r="G15" s="6">
        <v>5.3</v>
      </c>
      <c r="H15" s="6">
        <v>2.9</v>
      </c>
      <c r="I15" s="6">
        <v>8</v>
      </c>
      <c r="J15" s="40">
        <f t="shared" si="0"/>
        <v>18.3</v>
      </c>
      <c r="K15" s="40">
        <f t="shared" si="1"/>
        <v>10.9</v>
      </c>
      <c r="L15" s="6"/>
      <c r="M15" s="6"/>
      <c r="N15" s="6"/>
    </row>
    <row r="16" spans="1:16">
      <c r="A16" s="37" t="s">
        <v>145</v>
      </c>
      <c r="B16" s="40">
        <v>43.5</v>
      </c>
      <c r="C16" s="40">
        <v>13.7</v>
      </c>
      <c r="D16" s="40">
        <v>9.5</v>
      </c>
      <c r="E16" s="40">
        <v>8.1999999999999993</v>
      </c>
      <c r="F16" s="40">
        <v>6.5</v>
      </c>
      <c r="G16" s="37">
        <v>5.6</v>
      </c>
      <c r="H16" s="37">
        <v>5.2</v>
      </c>
      <c r="I16" s="37">
        <v>7.8</v>
      </c>
      <c r="J16" s="40">
        <f t="shared" si="0"/>
        <v>20.299999999999997</v>
      </c>
      <c r="K16" s="40">
        <f t="shared" si="1"/>
        <v>13</v>
      </c>
      <c r="L16" s="39"/>
      <c r="M16" s="39"/>
      <c r="N16" s="39"/>
      <c r="O16" s="39"/>
      <c r="P16" s="39"/>
    </row>
    <row r="17" spans="1:16">
      <c r="A17" s="37" t="s">
        <v>132</v>
      </c>
      <c r="B17" s="40">
        <v>39.299999999999997</v>
      </c>
      <c r="C17" s="40">
        <v>13.9</v>
      </c>
      <c r="D17" s="40">
        <v>8.4</v>
      </c>
      <c r="E17" s="40">
        <v>7.2</v>
      </c>
      <c r="F17" s="40">
        <v>8.1999999999999993</v>
      </c>
      <c r="G17" s="39">
        <v>8.9</v>
      </c>
      <c r="H17" s="39">
        <v>6.2</v>
      </c>
      <c r="I17" s="39">
        <v>7.7</v>
      </c>
      <c r="J17" s="40">
        <f t="shared" si="0"/>
        <v>24.299999999999997</v>
      </c>
      <c r="K17" s="40">
        <f t="shared" si="1"/>
        <v>13.9</v>
      </c>
      <c r="L17" s="40"/>
      <c r="M17" s="40"/>
      <c r="N17" s="40"/>
      <c r="O17" s="40"/>
      <c r="P17" s="40"/>
    </row>
    <row r="18" spans="1:16">
      <c r="A18" s="37" t="s">
        <v>87</v>
      </c>
      <c r="B18" s="42">
        <v>54.4</v>
      </c>
      <c r="C18" s="40">
        <v>12.8</v>
      </c>
      <c r="D18" s="40">
        <v>7</v>
      </c>
      <c r="E18" s="40">
        <v>5.5</v>
      </c>
      <c r="F18" s="40">
        <v>4.8</v>
      </c>
      <c r="G18" s="40">
        <v>3.6</v>
      </c>
      <c r="H18" s="40">
        <v>5</v>
      </c>
      <c r="I18" s="40">
        <v>6.6</v>
      </c>
      <c r="J18" s="40">
        <f t="shared" si="0"/>
        <v>13.9</v>
      </c>
      <c r="K18" s="40">
        <f t="shared" si="1"/>
        <v>11.6</v>
      </c>
      <c r="L18" s="40"/>
      <c r="M18" s="40"/>
      <c r="N18" s="40"/>
      <c r="O18" s="40"/>
      <c r="P18" s="40"/>
    </row>
    <row r="19" spans="1:16">
      <c r="A19" s="37" t="s">
        <v>143</v>
      </c>
      <c r="B19" s="40">
        <v>46.3</v>
      </c>
      <c r="C19" s="40">
        <v>14</v>
      </c>
      <c r="D19" s="40">
        <v>9.1999999999999993</v>
      </c>
      <c r="E19" s="40">
        <v>8.1</v>
      </c>
      <c r="F19" s="40">
        <v>5.9</v>
      </c>
      <c r="G19" s="37">
        <v>4.8</v>
      </c>
      <c r="H19" s="37">
        <v>5</v>
      </c>
      <c r="I19" s="37">
        <v>6.6</v>
      </c>
      <c r="J19" s="40">
        <f t="shared" si="0"/>
        <v>18.8</v>
      </c>
      <c r="K19" s="40">
        <f t="shared" si="1"/>
        <v>11.6</v>
      </c>
      <c r="L19" s="40"/>
      <c r="M19" s="40"/>
      <c r="N19" s="40"/>
      <c r="O19" s="40"/>
      <c r="P19" s="40"/>
    </row>
    <row r="20" spans="1:16">
      <c r="A20" s="37" t="s">
        <v>80</v>
      </c>
      <c r="B20" s="40">
        <v>50.7</v>
      </c>
      <c r="C20" s="40">
        <v>13.1</v>
      </c>
      <c r="D20" s="40">
        <v>8.3000000000000007</v>
      </c>
      <c r="E20" s="40">
        <v>6.2</v>
      </c>
      <c r="F20" s="40">
        <v>5.7</v>
      </c>
      <c r="G20" s="40">
        <v>5</v>
      </c>
      <c r="H20" s="40">
        <v>4.8</v>
      </c>
      <c r="I20" s="40">
        <v>6.3</v>
      </c>
      <c r="J20" s="40">
        <f t="shared" si="0"/>
        <v>16.899999999999999</v>
      </c>
      <c r="K20" s="40">
        <f t="shared" si="1"/>
        <v>11.1</v>
      </c>
      <c r="L20" s="40"/>
      <c r="M20" s="40"/>
      <c r="N20" s="40"/>
      <c r="O20" s="40"/>
      <c r="P20" s="40"/>
    </row>
    <row r="21" spans="1:16">
      <c r="A21" s="37" t="s">
        <v>106</v>
      </c>
      <c r="B21" s="40">
        <v>44</v>
      </c>
      <c r="C21" s="40">
        <v>14.1</v>
      </c>
      <c r="D21" s="40">
        <v>10</v>
      </c>
      <c r="E21" s="40">
        <v>7.5</v>
      </c>
      <c r="F21" s="40">
        <v>6.7</v>
      </c>
      <c r="G21" s="40">
        <v>6.2</v>
      </c>
      <c r="H21" s="40">
        <v>5.7</v>
      </c>
      <c r="I21" s="40">
        <v>5.9</v>
      </c>
      <c r="J21" s="40">
        <f t="shared" si="0"/>
        <v>20.399999999999999</v>
      </c>
      <c r="K21" s="40">
        <f t="shared" si="1"/>
        <v>11.600000000000001</v>
      </c>
      <c r="L21" s="40"/>
      <c r="M21" s="40"/>
      <c r="N21" s="40"/>
      <c r="O21" s="40"/>
      <c r="P21" s="40"/>
    </row>
    <row r="22" spans="1:16">
      <c r="A22" s="37" t="s">
        <v>113</v>
      </c>
      <c r="B22" s="40">
        <v>57.8</v>
      </c>
      <c r="C22" s="40">
        <v>12.3</v>
      </c>
      <c r="D22" s="40">
        <v>6.8</v>
      </c>
      <c r="E22" s="40">
        <v>4.9000000000000004</v>
      </c>
      <c r="F22" s="40">
        <v>4.8</v>
      </c>
      <c r="G22" s="40">
        <v>3.7</v>
      </c>
      <c r="H22" s="40">
        <v>3.8</v>
      </c>
      <c r="I22" s="40">
        <v>5.8</v>
      </c>
      <c r="J22" s="40">
        <f t="shared" si="0"/>
        <v>13.399999999999999</v>
      </c>
      <c r="K22" s="40">
        <f t="shared" si="1"/>
        <v>9.6</v>
      </c>
      <c r="L22" s="6"/>
      <c r="M22" s="6"/>
      <c r="N22" s="6"/>
    </row>
    <row r="23" spans="1:16">
      <c r="A23" s="37" t="s">
        <v>144</v>
      </c>
      <c r="B23" s="40">
        <v>53.4</v>
      </c>
      <c r="C23" s="40">
        <v>12.9</v>
      </c>
      <c r="D23" s="40">
        <v>7.8</v>
      </c>
      <c r="E23" s="40">
        <v>5.5</v>
      </c>
      <c r="F23" s="40">
        <v>5.3</v>
      </c>
      <c r="G23" s="37">
        <v>4.7</v>
      </c>
      <c r="H23" s="37">
        <v>4.7</v>
      </c>
      <c r="I23" s="37">
        <v>5.7</v>
      </c>
      <c r="J23" s="40">
        <f t="shared" si="0"/>
        <v>15.5</v>
      </c>
      <c r="K23" s="40">
        <f t="shared" si="1"/>
        <v>10.4</v>
      </c>
      <c r="L23" s="6"/>
      <c r="M23" s="6"/>
      <c r="N23" s="6"/>
    </row>
    <row r="24" spans="1:16">
      <c r="A24" s="37" t="s">
        <v>131</v>
      </c>
      <c r="B24" s="40">
        <v>54.4</v>
      </c>
      <c r="C24" s="40">
        <v>13.2</v>
      </c>
      <c r="D24" s="40">
        <v>8.1999999999999993</v>
      </c>
      <c r="E24" s="40">
        <v>5.7</v>
      </c>
      <c r="F24" s="40">
        <v>4.8</v>
      </c>
      <c r="G24" s="6">
        <v>4</v>
      </c>
      <c r="H24" s="6">
        <v>4.4000000000000004</v>
      </c>
      <c r="I24" s="6">
        <v>5.3</v>
      </c>
      <c r="J24" s="40">
        <f t="shared" si="0"/>
        <v>14.5</v>
      </c>
      <c r="K24" s="40">
        <f t="shared" si="1"/>
        <v>9.6999999999999993</v>
      </c>
      <c r="L24" s="6"/>
      <c r="M24" s="6"/>
      <c r="N24" s="6"/>
    </row>
    <row r="25" spans="1:16">
      <c r="A25" s="37" t="s">
        <v>142</v>
      </c>
      <c r="B25" s="40">
        <v>53</v>
      </c>
      <c r="C25" s="40">
        <v>12.8</v>
      </c>
      <c r="D25" s="40">
        <v>8.5</v>
      </c>
      <c r="E25" s="40">
        <v>6.2</v>
      </c>
      <c r="F25" s="40">
        <v>5.2</v>
      </c>
      <c r="G25" s="37">
        <v>4.5</v>
      </c>
      <c r="H25" s="37">
        <v>4.8</v>
      </c>
      <c r="I25" s="37">
        <v>5.2</v>
      </c>
      <c r="J25" s="40">
        <f t="shared" si="0"/>
        <v>15.9</v>
      </c>
      <c r="K25" s="40">
        <f t="shared" si="1"/>
        <v>10</v>
      </c>
      <c r="L25" s="6"/>
      <c r="M25" s="6"/>
      <c r="N25" s="6"/>
    </row>
    <row r="26" spans="1:16">
      <c r="A26" s="37" t="s">
        <v>82</v>
      </c>
      <c r="B26" s="40">
        <v>51.5</v>
      </c>
      <c r="C26" s="40">
        <v>14.9</v>
      </c>
      <c r="D26" s="40">
        <v>9.1</v>
      </c>
      <c r="E26" s="40">
        <v>5.6</v>
      </c>
      <c r="F26" s="40">
        <v>5.3</v>
      </c>
      <c r="G26" s="40">
        <v>5.0999999999999996</v>
      </c>
      <c r="H26" s="40">
        <v>3.7</v>
      </c>
      <c r="I26" s="40">
        <v>5</v>
      </c>
      <c r="J26" s="40">
        <f t="shared" si="0"/>
        <v>15.999999999999998</v>
      </c>
      <c r="K26" s="40">
        <f t="shared" si="1"/>
        <v>8.6999999999999993</v>
      </c>
      <c r="L26" s="6"/>
      <c r="M26" s="6"/>
      <c r="N26" s="6"/>
    </row>
    <row r="27" spans="1:16">
      <c r="A27" s="37" t="s">
        <v>134</v>
      </c>
      <c r="B27" s="40">
        <v>54.1</v>
      </c>
      <c r="C27" s="40">
        <v>13.3</v>
      </c>
      <c r="D27" s="40">
        <v>8</v>
      </c>
      <c r="E27" s="40">
        <v>6.4</v>
      </c>
      <c r="F27" s="40">
        <v>5</v>
      </c>
      <c r="G27" s="40">
        <v>4.7</v>
      </c>
      <c r="H27" s="40">
        <v>3.8</v>
      </c>
      <c r="I27" s="40">
        <v>4.7</v>
      </c>
      <c r="J27" s="40">
        <f t="shared" si="0"/>
        <v>16.100000000000001</v>
      </c>
      <c r="K27" s="40">
        <f t="shared" si="1"/>
        <v>8.5</v>
      </c>
      <c r="L27" s="6"/>
      <c r="M27" s="6"/>
      <c r="N27" s="6"/>
    </row>
    <row r="28" spans="1:16">
      <c r="A28" s="37" t="s">
        <v>138</v>
      </c>
      <c r="B28" s="40">
        <v>55</v>
      </c>
      <c r="C28" s="40">
        <v>13.1</v>
      </c>
      <c r="D28" s="40">
        <v>7.4</v>
      </c>
      <c r="E28" s="40">
        <v>5.8</v>
      </c>
      <c r="F28" s="40">
        <v>5</v>
      </c>
      <c r="G28" s="6">
        <v>5.4</v>
      </c>
      <c r="H28" s="6">
        <v>3.7</v>
      </c>
      <c r="I28" s="6">
        <v>4.7</v>
      </c>
      <c r="J28" s="40">
        <f t="shared" si="0"/>
        <v>16.200000000000003</v>
      </c>
      <c r="K28" s="40">
        <f t="shared" si="1"/>
        <v>8.4</v>
      </c>
    </row>
    <row r="29" spans="1:16">
      <c r="A29" s="37" t="s">
        <v>140</v>
      </c>
      <c r="B29" s="40">
        <v>60.5</v>
      </c>
      <c r="C29" s="40">
        <v>11.3</v>
      </c>
      <c r="D29" s="40">
        <v>7.1</v>
      </c>
      <c r="E29" s="40">
        <v>3.4</v>
      </c>
      <c r="F29" s="40">
        <v>4.7</v>
      </c>
      <c r="G29" s="6">
        <v>3.6</v>
      </c>
      <c r="H29" s="6">
        <v>5.0999999999999996</v>
      </c>
      <c r="I29" s="6">
        <v>4.5</v>
      </c>
      <c r="J29" s="40">
        <f t="shared" si="0"/>
        <v>11.7</v>
      </c>
      <c r="K29" s="40">
        <f t="shared" si="1"/>
        <v>9.6</v>
      </c>
    </row>
    <row r="30" spans="1:16">
      <c r="A30" s="37" t="s">
        <v>112</v>
      </c>
      <c r="B30" s="40">
        <v>59.2</v>
      </c>
      <c r="C30" s="40">
        <v>12.5</v>
      </c>
      <c r="D30" s="40">
        <v>7.5</v>
      </c>
      <c r="E30" s="40">
        <v>5.4</v>
      </c>
      <c r="F30" s="40">
        <v>4.9000000000000004</v>
      </c>
      <c r="G30" s="40">
        <v>3.8</v>
      </c>
      <c r="H30" s="40">
        <v>3.3</v>
      </c>
      <c r="I30" s="40">
        <v>3.4</v>
      </c>
      <c r="J30" s="40">
        <f t="shared" si="0"/>
        <v>14.100000000000001</v>
      </c>
      <c r="K30" s="40">
        <f t="shared" si="1"/>
        <v>6.6999999999999993</v>
      </c>
    </row>
    <row r="31" spans="1:16">
      <c r="A31" s="37" t="s">
        <v>120</v>
      </c>
      <c r="B31" s="40">
        <v>56.6</v>
      </c>
      <c r="C31" s="40">
        <v>13.8</v>
      </c>
      <c r="D31" s="40">
        <v>8.6999999999999993</v>
      </c>
      <c r="E31" s="40">
        <v>5.7</v>
      </c>
      <c r="F31" s="40">
        <v>5.3</v>
      </c>
      <c r="G31" s="6">
        <v>3.9</v>
      </c>
      <c r="H31" s="6">
        <v>3.2</v>
      </c>
      <c r="I31" s="6">
        <v>2.8</v>
      </c>
      <c r="J31" s="40">
        <f t="shared" si="0"/>
        <v>14.9</v>
      </c>
      <c r="K31" s="40">
        <f t="shared" si="1"/>
        <v>6</v>
      </c>
    </row>
    <row r="32" spans="1:16">
      <c r="A32" s="37" t="s">
        <v>111</v>
      </c>
      <c r="B32" s="40">
        <v>46.6</v>
      </c>
      <c r="C32" s="40">
        <v>18.600000000000001</v>
      </c>
      <c r="D32" s="40">
        <v>10.9</v>
      </c>
      <c r="E32" s="40">
        <v>8.1</v>
      </c>
      <c r="F32" s="40">
        <v>6.3</v>
      </c>
      <c r="G32" s="40">
        <v>4.0999999999999996</v>
      </c>
      <c r="H32" s="40">
        <v>2.7</v>
      </c>
      <c r="I32" s="40">
        <v>2.2999999999999998</v>
      </c>
      <c r="J32" s="40">
        <f t="shared" si="0"/>
        <v>18.5</v>
      </c>
      <c r="K32" s="40">
        <f t="shared" si="1"/>
        <v>5</v>
      </c>
    </row>
    <row r="33" spans="1:11">
      <c r="A33" s="37" t="s">
        <v>133</v>
      </c>
      <c r="B33" s="40">
        <v>66.400000000000006</v>
      </c>
      <c r="C33" s="40">
        <v>12.3</v>
      </c>
      <c r="D33" s="40">
        <v>7.2</v>
      </c>
      <c r="E33" s="40">
        <v>4.7</v>
      </c>
      <c r="F33" s="40">
        <v>3.7</v>
      </c>
      <c r="G33" s="40">
        <v>2.5</v>
      </c>
      <c r="H33" s="40">
        <v>2.1</v>
      </c>
      <c r="I33" s="40">
        <v>1.2</v>
      </c>
      <c r="J33" s="40">
        <f t="shared" si="0"/>
        <v>10.9</v>
      </c>
      <c r="K33" s="40">
        <f t="shared" si="1"/>
        <v>3.3</v>
      </c>
    </row>
    <row r="34" spans="1:11">
      <c r="A34" s="37" t="s">
        <v>146</v>
      </c>
      <c r="B34" s="40">
        <v>67.7</v>
      </c>
      <c r="C34" s="40">
        <v>13.1</v>
      </c>
      <c r="D34" s="40">
        <v>7.2</v>
      </c>
      <c r="E34" s="40">
        <v>4.5999999999999996</v>
      </c>
      <c r="F34" s="40">
        <v>3.3</v>
      </c>
      <c r="G34" s="37">
        <v>2.6</v>
      </c>
      <c r="H34" s="37">
        <v>1.4</v>
      </c>
      <c r="I34" s="37">
        <v>0</v>
      </c>
      <c r="J34" s="40">
        <f t="shared" si="0"/>
        <v>10.5</v>
      </c>
      <c r="K34" s="40">
        <f t="shared" si="1"/>
        <v>1.4</v>
      </c>
    </row>
    <row r="35" spans="1:11">
      <c r="B35" s="40"/>
      <c r="C35" s="40"/>
      <c r="D35" s="40"/>
      <c r="E35" s="40"/>
      <c r="F35" s="40"/>
    </row>
    <row r="36" spans="1:11">
      <c r="C36" s="6"/>
    </row>
    <row r="37" spans="1:11">
      <c r="B37" s="41"/>
      <c r="C37" s="41"/>
      <c r="D37" s="41"/>
      <c r="E37" s="41"/>
      <c r="F37" s="41"/>
    </row>
    <row r="38" spans="1:11">
      <c r="B38" s="6"/>
    </row>
    <row r="39" spans="1:11">
      <c r="B39" s="6"/>
    </row>
    <row r="40" spans="1:11">
      <c r="B40" s="6"/>
    </row>
    <row r="41" spans="1:11">
      <c r="B41" s="6"/>
    </row>
    <row r="42" spans="1:11">
      <c r="B42" s="6"/>
    </row>
    <row r="47" spans="1:11" ht="15" customHeight="1"/>
    <row r="48" spans="1:11" ht="15" customHeight="1"/>
    <row r="49" ht="15" customHeight="1"/>
    <row r="50" ht="15" customHeight="1"/>
    <row r="51" ht="15" customHeight="1"/>
    <row r="52" ht="15" customHeight="1"/>
  </sheetData>
  <sortState xmlns:xlrd2="http://schemas.microsoft.com/office/spreadsheetml/2017/richdata2" ref="A8:I34">
    <sortCondition descending="1" ref="I8:I34"/>
  </sortState>
  <hyperlinks>
    <hyperlink ref="A1" location="'List of Figures'!A1" display="Back to List of Figures" xr:uid="{92AF5253-3A07-4581-A136-251B0C148DBD}"/>
    <hyperlink ref="B3" r:id="rId1" display="https://www.otago.ac.nz/wellington/otago032196.pdf" xr:uid="{5A5EC48D-81C9-49D7-849F-C1BF3D7D8EC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41CA-9FAB-45DE-B1CD-F9A8C19EDE79}">
  <dimension ref="A1:P50"/>
  <sheetViews>
    <sheetView zoomScaleNormal="100" workbookViewId="0"/>
  </sheetViews>
  <sheetFormatPr defaultColWidth="9.140625" defaultRowHeight="15"/>
  <cols>
    <col min="1" max="1" width="17.28515625" style="45" customWidth="1"/>
    <col min="2" max="16384" width="9.140625" style="45"/>
  </cols>
  <sheetData>
    <row r="1" spans="1:16">
      <c r="A1" s="7" t="s">
        <v>8</v>
      </c>
    </row>
    <row r="2" spans="1:16" ht="15" customHeight="1">
      <c r="A2" s="19" t="s">
        <v>667</v>
      </c>
      <c r="B2" s="36" t="s">
        <v>367</v>
      </c>
      <c r="C2" s="19"/>
      <c r="D2" s="19"/>
      <c r="E2" s="19"/>
      <c r="F2" s="19"/>
      <c r="G2" s="19"/>
      <c r="H2" s="19"/>
      <c r="I2" s="19"/>
      <c r="J2" s="19"/>
      <c r="K2" s="19"/>
      <c r="L2" s="19"/>
      <c r="M2" s="19"/>
      <c r="N2" s="19"/>
    </row>
    <row r="3" spans="1:16">
      <c r="A3" s="19" t="s">
        <v>0</v>
      </c>
      <c r="B3" s="19" t="s">
        <v>323</v>
      </c>
      <c r="C3" s="19"/>
      <c r="D3" s="19"/>
      <c r="E3" s="19"/>
      <c r="F3" s="19"/>
      <c r="G3" s="19"/>
      <c r="H3" s="19"/>
      <c r="I3" s="19"/>
      <c r="J3" s="19"/>
      <c r="K3" s="19"/>
      <c r="L3" s="19"/>
      <c r="M3" s="19"/>
      <c r="N3" s="19"/>
    </row>
    <row r="5" spans="1:16">
      <c r="A5" s="45" t="s">
        <v>366</v>
      </c>
      <c r="B5" s="45" t="s">
        <v>365</v>
      </c>
      <c r="C5" s="41"/>
      <c r="D5" s="40"/>
      <c r="E5" s="40"/>
      <c r="F5" s="40"/>
      <c r="G5" s="40"/>
      <c r="H5" s="40"/>
      <c r="I5" s="40"/>
      <c r="J5" s="40"/>
      <c r="K5" s="40"/>
      <c r="L5" s="40"/>
      <c r="M5" s="40"/>
      <c r="N5" s="40"/>
      <c r="O5" s="40"/>
    </row>
    <row r="6" spans="1:16">
      <c r="A6" s="45" t="s">
        <v>774</v>
      </c>
      <c r="B6" s="88">
        <v>87132</v>
      </c>
      <c r="C6" s="41"/>
      <c r="D6" s="40"/>
      <c r="E6" s="40"/>
      <c r="F6" s="40"/>
      <c r="G6" s="40"/>
      <c r="J6" s="40"/>
      <c r="K6" s="40"/>
      <c r="L6" s="40"/>
      <c r="M6" s="40"/>
      <c r="N6" s="40"/>
      <c r="O6" s="40"/>
    </row>
    <row r="7" spans="1:16">
      <c r="A7" s="80" t="s">
        <v>361</v>
      </c>
      <c r="B7" s="88">
        <v>85623</v>
      </c>
      <c r="C7" s="41"/>
      <c r="D7" s="40"/>
      <c r="E7" s="40"/>
      <c r="F7" s="40"/>
      <c r="G7" s="40"/>
      <c r="H7" s="6"/>
      <c r="I7" s="6"/>
      <c r="J7" s="40"/>
      <c r="K7" s="40"/>
      <c r="L7" s="40"/>
      <c r="M7" s="40"/>
      <c r="N7" s="40"/>
      <c r="O7" s="40"/>
    </row>
    <row r="8" spans="1:16">
      <c r="A8" s="80" t="s">
        <v>362</v>
      </c>
      <c r="B8" s="88">
        <v>48399</v>
      </c>
      <c r="C8" s="41"/>
      <c r="D8" s="40"/>
      <c r="E8" s="40"/>
      <c r="F8" s="40"/>
      <c r="G8" s="40"/>
      <c r="H8" s="40"/>
      <c r="I8" s="40"/>
      <c r="J8" s="40"/>
      <c r="K8" s="40"/>
      <c r="L8" s="40"/>
      <c r="M8" s="40"/>
      <c r="N8" s="40"/>
      <c r="O8" s="40"/>
    </row>
    <row r="9" spans="1:16">
      <c r="A9" s="80" t="s">
        <v>363</v>
      </c>
      <c r="B9" s="88">
        <v>53319</v>
      </c>
      <c r="C9" s="41"/>
      <c r="D9" s="40"/>
      <c r="E9" s="40"/>
      <c r="F9" s="40"/>
      <c r="G9" s="6"/>
      <c r="H9" s="6"/>
      <c r="I9" s="6"/>
      <c r="J9" s="40"/>
      <c r="K9" s="40"/>
      <c r="L9" s="40"/>
      <c r="M9" s="40"/>
      <c r="N9" s="40"/>
      <c r="O9" s="40"/>
    </row>
    <row r="10" spans="1:16">
      <c r="A10" s="80" t="s">
        <v>364</v>
      </c>
      <c r="B10" s="88">
        <v>70146</v>
      </c>
      <c r="C10" s="40"/>
      <c r="D10" s="40"/>
      <c r="E10" s="40"/>
      <c r="F10" s="40"/>
      <c r="G10" s="6"/>
      <c r="H10" s="6"/>
      <c r="I10" s="6"/>
      <c r="J10" s="40"/>
      <c r="K10" s="40"/>
      <c r="L10" s="40"/>
      <c r="M10" s="40"/>
      <c r="N10" s="40"/>
      <c r="O10" s="40"/>
    </row>
    <row r="11" spans="1:16">
      <c r="C11" s="40"/>
      <c r="D11" s="40"/>
      <c r="E11" s="40"/>
      <c r="F11" s="40"/>
      <c r="G11" s="6"/>
      <c r="H11" s="6"/>
      <c r="I11" s="6"/>
      <c r="J11" s="40"/>
      <c r="K11" s="40"/>
      <c r="L11" s="6"/>
      <c r="M11" s="6"/>
      <c r="N11" s="6"/>
    </row>
    <row r="12" spans="1:16">
      <c r="A12" s="80"/>
      <c r="B12" s="40"/>
      <c r="C12" s="40"/>
      <c r="D12" s="40"/>
      <c r="E12" s="40"/>
      <c r="F12" s="40"/>
      <c r="J12" s="40"/>
      <c r="K12" s="40"/>
      <c r="L12" s="6"/>
      <c r="M12" s="6"/>
      <c r="N12" s="6"/>
    </row>
    <row r="13" spans="1:16">
      <c r="B13" s="40"/>
      <c r="C13" s="40"/>
      <c r="D13" s="40"/>
      <c r="E13" s="40"/>
      <c r="F13" s="40"/>
      <c r="G13" s="6"/>
      <c r="H13" s="6"/>
      <c r="I13" s="6"/>
      <c r="J13" s="40"/>
      <c r="K13" s="40"/>
      <c r="L13" s="6"/>
      <c r="M13" s="6"/>
      <c r="N13" s="6"/>
    </row>
    <row r="14" spans="1:16">
      <c r="B14" s="40"/>
      <c r="C14" s="40"/>
      <c r="D14" s="40"/>
      <c r="E14" s="40"/>
      <c r="F14" s="40"/>
      <c r="J14" s="40"/>
      <c r="K14" s="40"/>
      <c r="L14" s="39"/>
      <c r="M14" s="39"/>
      <c r="N14" s="39"/>
      <c r="O14" s="39"/>
      <c r="P14" s="39"/>
    </row>
    <row r="15" spans="1:16">
      <c r="B15" s="40"/>
      <c r="C15" s="40"/>
      <c r="D15" s="40"/>
      <c r="E15" s="40"/>
      <c r="F15" s="40"/>
      <c r="G15" s="39"/>
      <c r="H15" s="39"/>
      <c r="I15" s="39"/>
      <c r="J15" s="40"/>
      <c r="K15" s="40"/>
      <c r="L15" s="40"/>
      <c r="M15" s="40"/>
      <c r="N15" s="40"/>
      <c r="O15" s="40"/>
      <c r="P15" s="40"/>
    </row>
    <row r="16" spans="1:16">
      <c r="B16" s="42"/>
      <c r="C16" s="40"/>
      <c r="D16" s="40"/>
      <c r="E16" s="40"/>
      <c r="F16" s="40"/>
      <c r="G16" s="40"/>
      <c r="H16" s="40"/>
      <c r="I16" s="40"/>
      <c r="J16" s="40"/>
      <c r="K16" s="40"/>
      <c r="L16" s="40"/>
      <c r="M16" s="40"/>
      <c r="N16" s="40"/>
      <c r="O16" s="40"/>
      <c r="P16" s="40"/>
    </row>
    <row r="17" spans="2:16">
      <c r="B17" s="40"/>
      <c r="C17" s="40"/>
      <c r="D17" s="40"/>
      <c r="E17" s="40"/>
      <c r="F17" s="40"/>
      <c r="J17" s="40"/>
      <c r="K17" s="40"/>
      <c r="L17" s="40"/>
      <c r="M17" s="40"/>
      <c r="N17" s="40"/>
      <c r="O17" s="40"/>
      <c r="P17" s="40"/>
    </row>
    <row r="18" spans="2:16">
      <c r="B18" s="40"/>
      <c r="C18" s="40"/>
      <c r="D18" s="40"/>
      <c r="E18" s="40"/>
      <c r="F18" s="40"/>
      <c r="G18" s="40"/>
      <c r="H18" s="40"/>
      <c r="I18" s="40"/>
      <c r="J18" s="40"/>
      <c r="K18" s="40"/>
      <c r="L18" s="40"/>
      <c r="M18" s="40"/>
      <c r="N18" s="40"/>
      <c r="O18" s="40"/>
      <c r="P18" s="40"/>
    </row>
    <row r="19" spans="2:16">
      <c r="B19" s="40"/>
      <c r="C19" s="40"/>
      <c r="D19" s="40"/>
      <c r="E19" s="40"/>
      <c r="F19" s="40"/>
      <c r="G19" s="40"/>
      <c r="H19" s="40"/>
      <c r="I19" s="40"/>
      <c r="J19" s="40"/>
      <c r="K19" s="40"/>
      <c r="L19" s="40"/>
      <c r="M19" s="40"/>
      <c r="N19" s="40"/>
      <c r="O19" s="40"/>
      <c r="P19" s="40"/>
    </row>
    <row r="20" spans="2:16">
      <c r="B20" s="40"/>
      <c r="C20" s="40"/>
      <c r="D20" s="40"/>
      <c r="E20" s="40"/>
      <c r="F20" s="40"/>
      <c r="G20" s="40"/>
      <c r="H20" s="40"/>
      <c r="I20" s="40"/>
      <c r="J20" s="40"/>
      <c r="K20" s="40"/>
      <c r="L20" s="6"/>
      <c r="M20" s="6"/>
      <c r="N20" s="6"/>
    </row>
    <row r="21" spans="2:16">
      <c r="B21" s="40"/>
      <c r="C21" s="40"/>
      <c r="D21" s="40"/>
      <c r="E21" s="40"/>
      <c r="F21" s="40"/>
      <c r="J21" s="40"/>
      <c r="K21" s="40"/>
      <c r="L21" s="6"/>
      <c r="M21" s="6"/>
      <c r="N21" s="6"/>
    </row>
    <row r="22" spans="2:16">
      <c r="B22" s="40"/>
      <c r="C22" s="40"/>
      <c r="D22" s="40"/>
      <c r="E22" s="40"/>
      <c r="F22" s="40"/>
      <c r="G22" s="6"/>
      <c r="H22" s="6"/>
      <c r="I22" s="6"/>
      <c r="J22" s="40"/>
      <c r="K22" s="40"/>
      <c r="L22" s="6"/>
      <c r="M22" s="6"/>
      <c r="N22" s="6"/>
    </row>
    <row r="23" spans="2:16">
      <c r="B23" s="40"/>
      <c r="C23" s="40"/>
      <c r="D23" s="40"/>
      <c r="E23" s="40"/>
      <c r="F23" s="40"/>
      <c r="J23" s="40"/>
      <c r="K23" s="40"/>
      <c r="L23" s="6"/>
      <c r="M23" s="6"/>
      <c r="N23" s="6"/>
    </row>
    <row r="24" spans="2:16">
      <c r="B24" s="40"/>
      <c r="C24" s="40"/>
      <c r="D24" s="40"/>
      <c r="E24" s="40"/>
      <c r="F24" s="40"/>
      <c r="G24" s="40"/>
      <c r="H24" s="40"/>
      <c r="I24" s="40"/>
      <c r="J24" s="40"/>
      <c r="K24" s="40"/>
      <c r="L24" s="6"/>
      <c r="M24" s="6"/>
      <c r="N24" s="6"/>
    </row>
    <row r="25" spans="2:16">
      <c r="B25" s="40"/>
      <c r="C25" s="40"/>
      <c r="D25" s="40"/>
      <c r="E25" s="40"/>
      <c r="F25" s="40"/>
      <c r="G25" s="40"/>
      <c r="H25" s="40"/>
      <c r="I25" s="40"/>
      <c r="J25" s="40"/>
      <c r="K25" s="40"/>
      <c r="L25" s="6"/>
      <c r="M25" s="6"/>
      <c r="N25" s="6"/>
    </row>
    <row r="26" spans="2:16">
      <c r="B26" s="40"/>
      <c r="C26" s="40"/>
      <c r="D26" s="40"/>
      <c r="E26" s="40"/>
      <c r="F26" s="40"/>
      <c r="G26" s="6"/>
      <c r="H26" s="6"/>
      <c r="I26" s="6"/>
      <c r="J26" s="40"/>
      <c r="K26" s="40"/>
    </row>
    <row r="27" spans="2:16">
      <c r="B27" s="40"/>
      <c r="C27" s="40"/>
      <c r="D27" s="40"/>
      <c r="E27" s="40"/>
      <c r="F27" s="40"/>
      <c r="G27" s="6"/>
      <c r="H27" s="6"/>
      <c r="I27" s="6"/>
      <c r="J27" s="40"/>
      <c r="K27" s="40"/>
    </row>
    <row r="28" spans="2:16">
      <c r="B28" s="40"/>
      <c r="C28" s="40"/>
      <c r="D28" s="40"/>
      <c r="E28" s="40"/>
      <c r="F28" s="40"/>
      <c r="G28" s="40"/>
      <c r="H28" s="40"/>
      <c r="I28" s="40"/>
      <c r="J28" s="40"/>
      <c r="K28" s="40"/>
    </row>
    <row r="29" spans="2:16">
      <c r="B29" s="40"/>
      <c r="C29" s="40"/>
      <c r="D29" s="40"/>
      <c r="E29" s="40"/>
      <c r="F29" s="40"/>
      <c r="G29" s="6"/>
      <c r="H29" s="6"/>
      <c r="I29" s="6"/>
      <c r="J29" s="40"/>
      <c r="K29" s="40"/>
    </row>
    <row r="30" spans="2:16">
      <c r="B30" s="40"/>
      <c r="C30" s="40"/>
      <c r="D30" s="40"/>
      <c r="E30" s="40"/>
      <c r="F30" s="40"/>
      <c r="G30" s="40"/>
      <c r="H30" s="40"/>
      <c r="I30" s="40"/>
      <c r="J30" s="40"/>
      <c r="K30" s="40"/>
    </row>
    <row r="31" spans="2:16">
      <c r="B31" s="40"/>
      <c r="C31" s="40"/>
      <c r="D31" s="40"/>
      <c r="E31" s="40"/>
      <c r="F31" s="40"/>
      <c r="G31" s="40"/>
      <c r="H31" s="40"/>
      <c r="I31" s="40"/>
      <c r="J31" s="40"/>
      <c r="K31" s="40"/>
    </row>
    <row r="32" spans="2:16">
      <c r="B32" s="40"/>
      <c r="C32" s="40"/>
      <c r="D32" s="40"/>
      <c r="E32" s="40"/>
      <c r="F32" s="40"/>
      <c r="J32" s="40"/>
      <c r="K32" s="40"/>
    </row>
    <row r="33" spans="2:6">
      <c r="B33" s="40"/>
      <c r="C33" s="40"/>
      <c r="D33" s="40"/>
      <c r="E33" s="40"/>
      <c r="F33" s="40"/>
    </row>
    <row r="34" spans="2:6">
      <c r="C34" s="6"/>
    </row>
    <row r="35" spans="2:6">
      <c r="B35" s="41"/>
      <c r="C35" s="41"/>
      <c r="D35" s="41"/>
      <c r="E35" s="41"/>
      <c r="F35" s="41"/>
    </row>
    <row r="36" spans="2:6">
      <c r="B36" s="6"/>
    </row>
    <row r="37" spans="2:6">
      <c r="B37" s="6"/>
    </row>
    <row r="38" spans="2:6">
      <c r="B38" s="6"/>
    </row>
    <row r="39" spans="2:6">
      <c r="B39" s="6"/>
    </row>
    <row r="40" spans="2:6">
      <c r="B40" s="6"/>
    </row>
    <row r="45" spans="2:6" ht="15" customHeight="1"/>
    <row r="46" spans="2:6" ht="15" customHeight="1"/>
    <row r="47" spans="2:6" ht="15" customHeight="1"/>
    <row r="48" spans="2:6" ht="15" customHeight="1"/>
    <row r="49" ht="15" customHeight="1"/>
    <row r="50" ht="15" customHeight="1"/>
  </sheetData>
  <hyperlinks>
    <hyperlink ref="A1" location="'List of Figures'!A1" display="Back to List of Figures" xr:uid="{284D5000-AFD6-41F6-AC0A-EC2AC68D3F7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15EE-23F2-4C23-953A-FED6E06B5384}">
  <dimension ref="A1:X121"/>
  <sheetViews>
    <sheetView zoomScaleNormal="100" workbookViewId="0"/>
  </sheetViews>
  <sheetFormatPr defaultColWidth="9.140625" defaultRowHeight="15"/>
  <cols>
    <col min="1" max="1" width="17.28515625" style="43" customWidth="1"/>
    <col min="2" max="16384" width="9.140625" style="43"/>
  </cols>
  <sheetData>
    <row r="1" spans="1:16">
      <c r="A1" s="7" t="s">
        <v>8</v>
      </c>
    </row>
    <row r="2" spans="1:16" ht="15" customHeight="1">
      <c r="A2" s="19" t="s">
        <v>669</v>
      </c>
      <c r="B2" s="36" t="s">
        <v>664</v>
      </c>
      <c r="C2" s="19"/>
      <c r="D2" s="19"/>
      <c r="E2" s="19"/>
      <c r="F2" s="19"/>
      <c r="G2" s="19"/>
      <c r="H2" s="19"/>
      <c r="I2" s="19"/>
      <c r="J2" s="19"/>
      <c r="K2" s="19"/>
      <c r="L2" s="19"/>
      <c r="M2" s="19"/>
      <c r="N2" s="19"/>
    </row>
    <row r="3" spans="1:16">
      <c r="A3" s="19" t="s">
        <v>0</v>
      </c>
      <c r="B3" s="20" t="s">
        <v>148</v>
      </c>
      <c r="C3" s="19"/>
      <c r="D3" s="19"/>
      <c r="E3" s="19"/>
      <c r="F3" s="19"/>
      <c r="G3" s="19"/>
      <c r="H3" s="19"/>
      <c r="I3" s="19"/>
      <c r="J3" s="19"/>
      <c r="K3" s="19"/>
      <c r="L3" s="19"/>
      <c r="M3" s="19"/>
      <c r="N3" s="19"/>
    </row>
    <row r="6" spans="1:16" ht="15" customHeight="1">
      <c r="A6" s="43" t="s">
        <v>101</v>
      </c>
      <c r="B6" s="40" t="s">
        <v>149</v>
      </c>
      <c r="C6" s="40" t="s">
        <v>150</v>
      </c>
      <c r="D6" s="40"/>
      <c r="E6" s="40"/>
      <c r="F6" s="42"/>
      <c r="G6" s="38"/>
      <c r="H6" s="38"/>
      <c r="I6" s="38"/>
      <c r="J6" s="38"/>
      <c r="K6" s="38"/>
      <c r="L6" s="38"/>
      <c r="M6" s="38"/>
      <c r="N6" s="38"/>
      <c r="O6" s="38"/>
    </row>
    <row r="7" spans="1:16">
      <c r="A7" s="43" t="s">
        <v>153</v>
      </c>
      <c r="B7" s="40">
        <v>64.400000000000006</v>
      </c>
      <c r="C7" s="40">
        <v>44.7</v>
      </c>
      <c r="D7" s="40"/>
      <c r="E7" s="40"/>
      <c r="F7" s="40"/>
      <c r="G7" s="40"/>
      <c r="H7" s="40"/>
      <c r="I7" s="40"/>
      <c r="J7" s="40"/>
      <c r="K7" s="40"/>
      <c r="L7" s="40"/>
      <c r="M7" s="40"/>
      <c r="N7" s="40"/>
      <c r="O7" s="40"/>
    </row>
    <row r="8" spans="1:16">
      <c r="A8" s="43">
        <v>2</v>
      </c>
      <c r="B8" s="40">
        <v>23.1</v>
      </c>
      <c r="C8" s="40">
        <v>25.4</v>
      </c>
      <c r="D8" s="40"/>
      <c r="E8" s="40"/>
      <c r="F8" s="40"/>
      <c r="J8" s="40"/>
      <c r="K8" s="40"/>
      <c r="L8" s="40"/>
      <c r="M8" s="40"/>
      <c r="N8" s="40"/>
      <c r="O8" s="40"/>
    </row>
    <row r="9" spans="1:16">
      <c r="A9" s="43">
        <v>3</v>
      </c>
      <c r="B9" s="40">
        <v>7.2</v>
      </c>
      <c r="C9" s="40">
        <v>15.7</v>
      </c>
      <c r="D9" s="40"/>
      <c r="E9" s="40"/>
      <c r="F9" s="40"/>
      <c r="G9" s="6"/>
      <c r="H9" s="6"/>
      <c r="I9" s="6"/>
      <c r="J9" s="40"/>
      <c r="K9" s="40"/>
      <c r="L9" s="40"/>
      <c r="M9" s="40"/>
      <c r="N9" s="40"/>
      <c r="O9" s="40"/>
    </row>
    <row r="10" spans="1:16">
      <c r="A10" s="43">
        <v>4</v>
      </c>
      <c r="B10" s="42">
        <v>3.5</v>
      </c>
      <c r="C10" s="40">
        <v>9.6999999999999993</v>
      </c>
      <c r="D10" s="40"/>
      <c r="E10" s="40"/>
      <c r="F10" s="40"/>
      <c r="G10" s="40"/>
      <c r="H10" s="40"/>
      <c r="I10" s="40"/>
      <c r="J10" s="40"/>
      <c r="K10" s="40"/>
      <c r="L10" s="40"/>
      <c r="M10" s="40"/>
      <c r="N10" s="40"/>
      <c r="O10" s="40"/>
    </row>
    <row r="11" spans="1:16">
      <c r="A11" s="43" t="s">
        <v>154</v>
      </c>
      <c r="B11" s="40">
        <v>1.9</v>
      </c>
      <c r="C11" s="40">
        <v>4.5</v>
      </c>
      <c r="D11" s="40"/>
      <c r="E11" s="40"/>
      <c r="F11" s="40"/>
      <c r="G11" s="6"/>
      <c r="H11" s="6"/>
      <c r="I11" s="6"/>
      <c r="J11" s="40"/>
      <c r="K11" s="40"/>
      <c r="L11" s="40"/>
      <c r="M11" s="40"/>
      <c r="N11" s="40"/>
      <c r="O11" s="40"/>
    </row>
    <row r="12" spans="1:16">
      <c r="B12" s="40"/>
      <c r="C12" s="40"/>
      <c r="D12" s="40"/>
      <c r="E12" s="40"/>
      <c r="F12" s="40"/>
      <c r="G12" s="6"/>
      <c r="H12" s="6"/>
      <c r="I12" s="6"/>
      <c r="J12" s="40"/>
      <c r="K12" s="40"/>
      <c r="L12" s="40"/>
      <c r="M12" s="40"/>
      <c r="N12" s="40"/>
      <c r="O12" s="40"/>
    </row>
    <row r="13" spans="1:16">
      <c r="B13" s="40"/>
      <c r="C13" s="40"/>
      <c r="D13" s="40"/>
      <c r="E13" s="40"/>
      <c r="F13" s="40"/>
      <c r="G13" s="6"/>
      <c r="H13" s="6"/>
      <c r="I13" s="6"/>
      <c r="J13" s="40"/>
      <c r="K13" s="40"/>
      <c r="L13" s="6"/>
      <c r="M13" s="6"/>
      <c r="N13" s="6"/>
    </row>
    <row r="14" spans="1:16">
      <c r="B14" s="40"/>
      <c r="C14" s="40"/>
      <c r="D14" s="40"/>
      <c r="E14" s="40"/>
      <c r="F14" s="40"/>
      <c r="J14" s="40"/>
      <c r="K14" s="40"/>
      <c r="L14" s="6"/>
      <c r="M14" s="6"/>
      <c r="N14" s="6"/>
    </row>
    <row r="15" spans="1:16">
      <c r="B15" s="40"/>
      <c r="C15" s="40"/>
      <c r="D15" s="40"/>
      <c r="E15" s="40"/>
      <c r="F15" s="40"/>
      <c r="G15" s="6"/>
      <c r="H15" s="6"/>
      <c r="I15" s="6"/>
      <c r="J15" s="40"/>
      <c r="K15" s="40"/>
      <c r="L15" s="6"/>
      <c r="M15" s="6"/>
      <c r="N15" s="6"/>
    </row>
    <row r="16" spans="1:16">
      <c r="B16" s="40"/>
      <c r="C16" s="40"/>
      <c r="D16" s="40"/>
      <c r="E16" s="40"/>
      <c r="F16" s="40"/>
      <c r="J16" s="40"/>
      <c r="K16" s="40"/>
      <c r="L16" s="39"/>
      <c r="M16" s="39"/>
      <c r="N16" s="39"/>
      <c r="O16" s="39"/>
      <c r="P16" s="39"/>
    </row>
    <row r="17" spans="2:16">
      <c r="B17" s="40"/>
      <c r="C17" s="40"/>
      <c r="D17" s="40"/>
      <c r="E17" s="40"/>
      <c r="F17" s="40"/>
      <c r="G17" s="39"/>
      <c r="H17" s="39"/>
      <c r="I17" s="39"/>
      <c r="J17" s="40"/>
      <c r="K17" s="40"/>
      <c r="L17" s="40"/>
      <c r="M17" s="40"/>
      <c r="N17" s="40"/>
      <c r="O17" s="40"/>
      <c r="P17" s="40"/>
    </row>
    <row r="18" spans="2:16">
      <c r="B18" s="42"/>
      <c r="C18" s="40"/>
      <c r="D18" s="40"/>
      <c r="E18" s="40"/>
      <c r="F18" s="40"/>
      <c r="G18" s="40"/>
      <c r="H18" s="40"/>
      <c r="I18" s="40"/>
      <c r="J18" s="40"/>
      <c r="K18" s="40"/>
      <c r="L18" s="40"/>
      <c r="M18" s="40"/>
      <c r="N18" s="40"/>
      <c r="O18" s="40"/>
      <c r="P18" s="40"/>
    </row>
    <row r="19" spans="2:16">
      <c r="B19" s="40"/>
      <c r="C19" s="40"/>
      <c r="D19" s="40"/>
      <c r="E19" s="40"/>
      <c r="F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40"/>
      <c r="M21" s="40"/>
      <c r="N21" s="40"/>
      <c r="O21" s="35"/>
      <c r="P21" s="40"/>
    </row>
    <row r="22" spans="2:16">
      <c r="B22" s="40"/>
      <c r="C22" s="40"/>
      <c r="D22" s="40"/>
      <c r="E22" s="40"/>
      <c r="F22" s="40"/>
      <c r="G22" s="40"/>
      <c r="H22" s="40"/>
      <c r="I22" s="40"/>
      <c r="J22" s="40"/>
      <c r="K22" s="40"/>
      <c r="L22" s="6"/>
      <c r="M22" s="6"/>
      <c r="N22" s="6"/>
    </row>
    <row r="23" spans="2:16">
      <c r="B23" s="40"/>
      <c r="C23" s="40"/>
      <c r="D23" s="40"/>
      <c r="E23" s="40"/>
      <c r="F23" s="40"/>
      <c r="J23" s="40"/>
      <c r="K23" s="40"/>
      <c r="L23" s="6"/>
      <c r="M23" s="6"/>
      <c r="N23" s="6"/>
    </row>
    <row r="24" spans="2:16">
      <c r="B24" s="40"/>
      <c r="C24" s="40"/>
      <c r="D24" s="40"/>
      <c r="E24" s="40"/>
      <c r="F24" s="40"/>
      <c r="G24" s="6"/>
      <c r="H24" s="6"/>
      <c r="I24" s="6"/>
      <c r="J24" s="40"/>
      <c r="K24" s="40"/>
      <c r="L24" s="6"/>
      <c r="M24" s="6"/>
      <c r="N24" s="6"/>
    </row>
    <row r="25" spans="2:16">
      <c r="B25" s="40"/>
      <c r="C25" s="40"/>
      <c r="D25" s="40"/>
      <c r="E25" s="40"/>
      <c r="F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40"/>
      <c r="H27" s="40"/>
      <c r="I27" s="40"/>
      <c r="J27" s="40"/>
      <c r="K27" s="40"/>
      <c r="L27" s="6"/>
      <c r="M27" s="6"/>
      <c r="N27" s="6"/>
    </row>
    <row r="28" spans="2:16">
      <c r="B28" s="40"/>
      <c r="C28" s="40"/>
      <c r="D28" s="40"/>
      <c r="E28" s="40"/>
      <c r="F28" s="40"/>
      <c r="G28" s="6"/>
      <c r="H28" s="6"/>
      <c r="I28" s="6"/>
      <c r="J28" s="40"/>
      <c r="K28" s="40"/>
    </row>
    <row r="29" spans="2:16">
      <c r="B29" s="40"/>
      <c r="C29" s="40"/>
      <c r="D29" s="40"/>
      <c r="E29" s="40"/>
      <c r="F29" s="40"/>
      <c r="G29" s="6"/>
      <c r="H29" s="6"/>
      <c r="I29" s="6"/>
      <c r="J29" s="40"/>
      <c r="K29" s="40"/>
    </row>
    <row r="30" spans="2:16">
      <c r="B30" s="40"/>
      <c r="C30" s="40"/>
      <c r="D30" s="40"/>
      <c r="E30" s="40"/>
      <c r="F30" s="40"/>
      <c r="G30" s="40"/>
      <c r="H30" s="40"/>
      <c r="I30" s="40"/>
      <c r="J30" s="40"/>
      <c r="K30" s="40"/>
    </row>
    <row r="31" spans="2:16">
      <c r="B31" s="40"/>
      <c r="C31" s="40"/>
      <c r="D31" s="40"/>
      <c r="E31" s="40"/>
      <c r="F31" s="40"/>
      <c r="G31" s="6"/>
      <c r="H31" s="6"/>
      <c r="I31" s="6"/>
      <c r="J31" s="40"/>
      <c r="K31" s="40"/>
    </row>
    <row r="32" spans="2:16">
      <c r="B32" s="40"/>
      <c r="C32" s="40"/>
      <c r="D32" s="40"/>
      <c r="E32" s="40"/>
      <c r="F32" s="40"/>
      <c r="G32" s="40"/>
      <c r="H32" s="40"/>
      <c r="I32" s="40"/>
      <c r="J32" s="40"/>
      <c r="K32" s="40"/>
    </row>
    <row r="33" spans="2:11">
      <c r="B33" s="40"/>
      <c r="C33" s="40"/>
      <c r="D33" s="40"/>
      <c r="E33" s="40"/>
      <c r="F33" s="40"/>
      <c r="G33" s="40"/>
      <c r="H33" s="40"/>
      <c r="I33" s="40"/>
      <c r="J33" s="40"/>
      <c r="K33" s="40"/>
    </row>
    <row r="34" spans="2:11">
      <c r="B34" s="40"/>
      <c r="C34" s="40"/>
      <c r="D34" s="40"/>
      <c r="E34" s="40"/>
      <c r="F34" s="40"/>
      <c r="J34" s="40"/>
      <c r="K34" s="40"/>
    </row>
    <row r="35" spans="2:11">
      <c r="B35" s="40"/>
      <c r="C35" s="40"/>
      <c r="D35" s="40"/>
      <c r="E35" s="40"/>
      <c r="F35" s="40"/>
    </row>
    <row r="36" spans="2:11">
      <c r="C36" s="6"/>
    </row>
    <row r="37" spans="2:11">
      <c r="B37" s="41"/>
      <c r="C37" s="41"/>
      <c r="D37" s="41"/>
      <c r="E37" s="41"/>
      <c r="F37" s="41"/>
    </row>
    <row r="38" spans="2:11">
      <c r="B38" s="6"/>
    </row>
    <row r="39" spans="2:11">
      <c r="B39" s="6"/>
    </row>
    <row r="40" spans="2:11">
      <c r="B40" s="6"/>
    </row>
    <row r="41" spans="2:11">
      <c r="B41" s="6"/>
    </row>
    <row r="42" spans="2:11">
      <c r="B42" s="6"/>
    </row>
    <row r="47" spans="2:11" ht="15" customHeight="1"/>
    <row r="48" spans="2:11" ht="15" customHeight="1"/>
    <row r="49" ht="15" customHeight="1"/>
    <row r="50" ht="15" customHeight="1"/>
    <row r="51" ht="15" customHeight="1"/>
    <row r="52" ht="15" customHeight="1"/>
    <row r="84" spans="21:24">
      <c r="U84" s="43" t="s">
        <v>126</v>
      </c>
      <c r="V84" s="43" t="s">
        <v>127</v>
      </c>
      <c r="W84" s="38" t="s">
        <v>107</v>
      </c>
      <c r="X84" s="38" t="s">
        <v>128</v>
      </c>
    </row>
    <row r="85" spans="21:24">
      <c r="U85" s="43" t="e">
        <f>#REF!</f>
        <v>#REF!</v>
      </c>
      <c r="V85" s="43" t="e">
        <f>#REF!</f>
        <v>#REF!</v>
      </c>
      <c r="W85" s="43" t="e">
        <f>#REF!</f>
        <v>#REF!</v>
      </c>
      <c r="X85" s="43" t="e">
        <f>#REF!</f>
        <v>#REF!</v>
      </c>
    </row>
    <row r="86" spans="21:24">
      <c r="U86" s="43" t="e">
        <f>#REF!</f>
        <v>#REF!</v>
      </c>
      <c r="V86" s="43" t="e">
        <f>#REF!</f>
        <v>#REF!</v>
      </c>
      <c r="W86" s="43" t="e">
        <f>#REF!</f>
        <v>#REF!</v>
      </c>
      <c r="X86" s="43" t="e">
        <f>#REF!</f>
        <v>#REF!</v>
      </c>
    </row>
    <row r="87" spans="21:24">
      <c r="U87" s="43" t="e">
        <f>#REF!</f>
        <v>#REF!</v>
      </c>
      <c r="V87" s="43" t="e">
        <f>#REF!</f>
        <v>#REF!</v>
      </c>
      <c r="W87" s="43" t="e">
        <f>#REF!</f>
        <v>#REF!</v>
      </c>
      <c r="X87" s="43" t="e">
        <f>#REF!</f>
        <v>#REF!</v>
      </c>
    </row>
    <row r="88" spans="21:24">
      <c r="U88" s="43" t="e">
        <f>#REF!</f>
        <v>#REF!</v>
      </c>
      <c r="V88" s="43" t="e">
        <f>#REF!</f>
        <v>#REF!</v>
      </c>
      <c r="W88" s="43" t="e">
        <f>#REF!</f>
        <v>#REF!</v>
      </c>
      <c r="X88" s="43" t="e">
        <f>#REF!</f>
        <v>#REF!</v>
      </c>
    </row>
    <row r="89" spans="21:24">
      <c r="U89" s="43" t="e">
        <f>#REF!</f>
        <v>#REF!</v>
      </c>
      <c r="V89" s="43" t="e">
        <f>#REF!</f>
        <v>#REF!</v>
      </c>
      <c r="W89" s="43" t="e">
        <f>#REF!</f>
        <v>#REF!</v>
      </c>
      <c r="X89" s="43" t="e">
        <f>#REF!</f>
        <v>#REF!</v>
      </c>
    </row>
    <row r="90" spans="21:24">
      <c r="U90" s="43" t="e">
        <f>#REF!</f>
        <v>#REF!</v>
      </c>
      <c r="V90" s="43" t="e">
        <f>#REF!</f>
        <v>#REF!</v>
      </c>
      <c r="W90" s="43" t="e">
        <f>#REF!</f>
        <v>#REF!</v>
      </c>
      <c r="X90" s="43" t="e">
        <f>#REF!</f>
        <v>#REF!</v>
      </c>
    </row>
    <row r="91" spans="21:24">
      <c r="U91" s="43" t="e">
        <f>#REF!</f>
        <v>#REF!</v>
      </c>
      <c r="V91" s="43" t="e">
        <f>#REF!</f>
        <v>#REF!</v>
      </c>
      <c r="W91" s="43" t="e">
        <f>#REF!</f>
        <v>#REF!</v>
      </c>
      <c r="X91" s="43" t="e">
        <f>#REF!</f>
        <v>#REF!</v>
      </c>
    </row>
    <row r="92" spans="21:24">
      <c r="U92" s="43" t="e">
        <f>#REF!</f>
        <v>#REF!</v>
      </c>
      <c r="V92" s="43" t="e">
        <f>#REF!</f>
        <v>#REF!</v>
      </c>
      <c r="W92" s="43" t="e">
        <f>#REF!</f>
        <v>#REF!</v>
      </c>
      <c r="X92" s="43" t="e">
        <f>#REF!</f>
        <v>#REF!</v>
      </c>
    </row>
    <row r="93" spans="21:24">
      <c r="U93" s="43" t="e">
        <f>#REF!</f>
        <v>#REF!</v>
      </c>
      <c r="V93" s="43" t="e">
        <f>#REF!</f>
        <v>#REF!</v>
      </c>
      <c r="W93" s="43" t="e">
        <f>#REF!</f>
        <v>#REF!</v>
      </c>
      <c r="X93" s="43" t="e">
        <f>#REF!</f>
        <v>#REF!</v>
      </c>
    </row>
    <row r="94" spans="21:24">
      <c r="U94" s="43" t="e">
        <f>#REF!</f>
        <v>#REF!</v>
      </c>
      <c r="V94" s="43" t="e">
        <f>#REF!</f>
        <v>#REF!</v>
      </c>
      <c r="W94" s="43" t="e">
        <f>#REF!</f>
        <v>#REF!</v>
      </c>
      <c r="X94" s="43" t="e">
        <f>#REF!</f>
        <v>#REF!</v>
      </c>
    </row>
    <row r="95" spans="21:24">
      <c r="U95" s="43" t="e">
        <f>#REF!</f>
        <v>#REF!</v>
      </c>
      <c r="V95" s="43" t="e">
        <f>#REF!</f>
        <v>#REF!</v>
      </c>
      <c r="W95" s="43" t="e">
        <f>#REF!</f>
        <v>#REF!</v>
      </c>
      <c r="X95" s="43" t="e">
        <f>#REF!</f>
        <v>#REF!</v>
      </c>
    </row>
    <row r="96" spans="21:24">
      <c r="U96" s="43" t="e">
        <f>#REF!</f>
        <v>#REF!</v>
      </c>
      <c r="V96" s="43" t="e">
        <f>#REF!</f>
        <v>#REF!</v>
      </c>
      <c r="W96" s="43" t="e">
        <f>#REF!</f>
        <v>#REF!</v>
      </c>
      <c r="X96" s="43" t="e">
        <f>#REF!</f>
        <v>#REF!</v>
      </c>
    </row>
    <row r="97" spans="21:24">
      <c r="U97" s="43" t="e">
        <f>#REF!</f>
        <v>#REF!</v>
      </c>
      <c r="V97" s="43" t="e">
        <f>#REF!</f>
        <v>#REF!</v>
      </c>
      <c r="W97" s="43" t="e">
        <f>#REF!</f>
        <v>#REF!</v>
      </c>
      <c r="X97" s="43" t="e">
        <f>#REF!</f>
        <v>#REF!</v>
      </c>
    </row>
    <row r="98" spans="21:24">
      <c r="U98" s="43" t="e">
        <f>#REF!</f>
        <v>#REF!</v>
      </c>
      <c r="V98" s="43" t="e">
        <f>#REF!</f>
        <v>#REF!</v>
      </c>
      <c r="W98" s="43" t="e">
        <f>#REF!</f>
        <v>#REF!</v>
      </c>
      <c r="X98" s="43" t="e">
        <f>#REF!</f>
        <v>#REF!</v>
      </c>
    </row>
    <row r="99" spans="21:24">
      <c r="U99" s="43" t="e">
        <f>#REF!</f>
        <v>#REF!</v>
      </c>
      <c r="V99" s="43" t="e">
        <f>#REF!</f>
        <v>#REF!</v>
      </c>
      <c r="W99" s="43" t="e">
        <f>#REF!</f>
        <v>#REF!</v>
      </c>
      <c r="X99" s="43" t="e">
        <f>#REF!</f>
        <v>#REF!</v>
      </c>
    </row>
    <row r="100" spans="21:24">
      <c r="U100" s="43" t="e">
        <f>#REF!</f>
        <v>#REF!</v>
      </c>
      <c r="V100" s="43" t="e">
        <f>#REF!</f>
        <v>#REF!</v>
      </c>
      <c r="W100" s="43" t="e">
        <f>#REF!</f>
        <v>#REF!</v>
      </c>
      <c r="X100" s="43" t="e">
        <f>#REF!</f>
        <v>#REF!</v>
      </c>
    </row>
    <row r="101" spans="21:24">
      <c r="U101" s="43" t="e">
        <f>#REF!</f>
        <v>#REF!</v>
      </c>
      <c r="V101" s="43" t="e">
        <f>#REF!</f>
        <v>#REF!</v>
      </c>
      <c r="W101" s="43" t="e">
        <f>#REF!</f>
        <v>#REF!</v>
      </c>
      <c r="X101" s="43" t="e">
        <f>#REF!</f>
        <v>#REF!</v>
      </c>
    </row>
    <row r="102" spans="21:24">
      <c r="U102" s="43" t="e">
        <f>#REF!</f>
        <v>#REF!</v>
      </c>
      <c r="V102" s="43" t="e">
        <f>#REF!</f>
        <v>#REF!</v>
      </c>
      <c r="W102" s="43" t="e">
        <f>#REF!</f>
        <v>#REF!</v>
      </c>
      <c r="X102" s="43" t="e">
        <f>#REF!</f>
        <v>#REF!</v>
      </c>
    </row>
    <row r="103" spans="21:24">
      <c r="U103" s="43" t="e">
        <f>#REF!</f>
        <v>#REF!</v>
      </c>
      <c r="V103" s="43" t="e">
        <f>#REF!</f>
        <v>#REF!</v>
      </c>
      <c r="W103" s="43" t="e">
        <f>#REF!</f>
        <v>#REF!</v>
      </c>
      <c r="X103" s="43" t="e">
        <f>#REF!</f>
        <v>#REF!</v>
      </c>
    </row>
    <row r="104" spans="21:24">
      <c r="U104" s="43" t="e">
        <f>#REF!</f>
        <v>#REF!</v>
      </c>
      <c r="V104" s="43" t="e">
        <f>#REF!</f>
        <v>#REF!</v>
      </c>
      <c r="W104" s="43" t="e">
        <f>#REF!</f>
        <v>#REF!</v>
      </c>
      <c r="X104" s="43" t="e">
        <f>#REF!</f>
        <v>#REF!</v>
      </c>
    </row>
    <row r="105" spans="21:24">
      <c r="U105" s="43" t="e">
        <f>#REF!</f>
        <v>#REF!</v>
      </c>
      <c r="V105" s="43" t="e">
        <f>#REF!</f>
        <v>#REF!</v>
      </c>
      <c r="W105" s="43" t="e">
        <f>#REF!</f>
        <v>#REF!</v>
      </c>
      <c r="X105" s="43" t="e">
        <f>#REF!</f>
        <v>#REF!</v>
      </c>
    </row>
    <row r="106" spans="21:24">
      <c r="U106" s="43" t="e">
        <f>#REF!</f>
        <v>#REF!</v>
      </c>
      <c r="V106" s="43" t="e">
        <f>#REF!</f>
        <v>#REF!</v>
      </c>
      <c r="W106" s="43" t="e">
        <f>#REF!</f>
        <v>#REF!</v>
      </c>
      <c r="X106" s="43" t="e">
        <f>#REF!</f>
        <v>#REF!</v>
      </c>
    </row>
    <row r="107" spans="21:24">
      <c r="U107" s="43" t="e">
        <f>#REF!</f>
        <v>#REF!</v>
      </c>
      <c r="V107" s="43" t="e">
        <f>#REF!</f>
        <v>#REF!</v>
      </c>
      <c r="W107" s="43" t="e">
        <f>#REF!</f>
        <v>#REF!</v>
      </c>
      <c r="X107" s="43" t="e">
        <f>#REF!</f>
        <v>#REF!</v>
      </c>
    </row>
    <row r="108" spans="21:24">
      <c r="U108" s="43" t="e">
        <f>#REF!</f>
        <v>#REF!</v>
      </c>
      <c r="V108" s="43" t="e">
        <f>#REF!</f>
        <v>#REF!</v>
      </c>
      <c r="W108" s="43" t="e">
        <f>#REF!</f>
        <v>#REF!</v>
      </c>
      <c r="X108" s="43" t="e">
        <f>#REF!</f>
        <v>#REF!</v>
      </c>
    </row>
    <row r="109" spans="21:24">
      <c r="U109" s="43" t="e">
        <f>#REF!</f>
        <v>#REF!</v>
      </c>
      <c r="V109" s="43" t="e">
        <f>#REF!</f>
        <v>#REF!</v>
      </c>
      <c r="W109" s="43" t="e">
        <f>#REF!</f>
        <v>#REF!</v>
      </c>
      <c r="X109" s="43" t="e">
        <f>#REF!</f>
        <v>#REF!</v>
      </c>
    </row>
    <row r="110" spans="21:24">
      <c r="U110" s="43" t="e">
        <f>#REF!</f>
        <v>#REF!</v>
      </c>
      <c r="V110" s="43" t="e">
        <f>#REF!</f>
        <v>#REF!</v>
      </c>
      <c r="W110" s="43" t="e">
        <f>#REF!</f>
        <v>#REF!</v>
      </c>
      <c r="X110" s="43" t="e">
        <f>#REF!</f>
        <v>#REF!</v>
      </c>
    </row>
    <row r="111" spans="21:24">
      <c r="U111" s="43" t="e">
        <f>#REF!</f>
        <v>#REF!</v>
      </c>
      <c r="V111" s="43" t="e">
        <f>#REF!</f>
        <v>#REF!</v>
      </c>
      <c r="W111" s="43" t="e">
        <f>#REF!</f>
        <v>#REF!</v>
      </c>
      <c r="X111" s="43" t="e">
        <f>#REF!</f>
        <v>#REF!</v>
      </c>
    </row>
    <row r="112" spans="21:24">
      <c r="U112" s="43" t="e">
        <f>#REF!</f>
        <v>#REF!</v>
      </c>
      <c r="V112" s="43" t="e">
        <f>#REF!</f>
        <v>#REF!</v>
      </c>
      <c r="W112" s="43" t="e">
        <f>#REF!</f>
        <v>#REF!</v>
      </c>
      <c r="X112" s="43" t="e">
        <f>#REF!</f>
        <v>#REF!</v>
      </c>
    </row>
    <row r="113" spans="21:24">
      <c r="U113" s="43" t="e">
        <f>#REF!</f>
        <v>#REF!</v>
      </c>
      <c r="V113" s="43" t="e">
        <f>#REF!</f>
        <v>#REF!</v>
      </c>
      <c r="W113" s="43" t="e">
        <f>#REF!</f>
        <v>#REF!</v>
      </c>
      <c r="X113" s="43" t="e">
        <f>#REF!</f>
        <v>#REF!</v>
      </c>
    </row>
    <row r="114" spans="21:24">
      <c r="U114" s="43" t="e">
        <f>#REF!</f>
        <v>#REF!</v>
      </c>
      <c r="V114" s="43" t="e">
        <f>#REF!</f>
        <v>#REF!</v>
      </c>
      <c r="W114" s="43" t="e">
        <f>#REF!</f>
        <v>#REF!</v>
      </c>
      <c r="X114" s="43" t="e">
        <f>#REF!</f>
        <v>#REF!</v>
      </c>
    </row>
    <row r="116" spans="21:24">
      <c r="U116" s="43" t="e">
        <f>#REF!</f>
        <v>#REF!</v>
      </c>
      <c r="V116" s="43" t="e">
        <f>#REF!</f>
        <v>#REF!</v>
      </c>
      <c r="W116" s="43" t="e">
        <f>#REF!</f>
        <v>#REF!</v>
      </c>
      <c r="X116" s="43" t="e">
        <f>#REF!</f>
        <v>#REF!</v>
      </c>
    </row>
    <row r="117" spans="21:24">
      <c r="U117" s="43" t="e">
        <f t="shared" ref="U117:X117" si="0">MIN(U85:U114)</f>
        <v>#REF!</v>
      </c>
      <c r="V117" s="43" t="e">
        <f t="shared" si="0"/>
        <v>#REF!</v>
      </c>
      <c r="W117" s="43" t="e">
        <f t="shared" si="0"/>
        <v>#REF!</v>
      </c>
      <c r="X117" s="43" t="e">
        <f t="shared" si="0"/>
        <v>#REF!</v>
      </c>
    </row>
    <row r="118" spans="21:24">
      <c r="U118" s="43" t="e">
        <f t="shared" ref="U118:X118" si="1">QUARTILE(U85:U114,1)</f>
        <v>#REF!</v>
      </c>
      <c r="V118" s="43" t="e">
        <f t="shared" si="1"/>
        <v>#REF!</v>
      </c>
      <c r="W118" s="43" t="e">
        <f t="shared" si="1"/>
        <v>#REF!</v>
      </c>
      <c r="X118" s="43" t="e">
        <f t="shared" si="1"/>
        <v>#REF!</v>
      </c>
    </row>
    <row r="119" spans="21:24">
      <c r="U119" s="43" t="e">
        <f t="shared" ref="U119:X119" si="2">MEDIAN(U85:U114)</f>
        <v>#REF!</v>
      </c>
      <c r="V119" s="43" t="e">
        <f t="shared" si="2"/>
        <v>#REF!</v>
      </c>
      <c r="W119" s="43" t="e">
        <f t="shared" si="2"/>
        <v>#REF!</v>
      </c>
      <c r="X119" s="43" t="e">
        <f t="shared" si="2"/>
        <v>#REF!</v>
      </c>
    </row>
    <row r="120" spans="21:24">
      <c r="U120" s="43" t="e">
        <f t="shared" ref="U120:X120" si="3">QUARTILE(U85:U114,3)</f>
        <v>#REF!</v>
      </c>
      <c r="V120" s="43" t="e">
        <f t="shared" si="3"/>
        <v>#REF!</v>
      </c>
      <c r="W120" s="43" t="e">
        <f t="shared" si="3"/>
        <v>#REF!</v>
      </c>
      <c r="X120" s="43" t="e">
        <f t="shared" si="3"/>
        <v>#REF!</v>
      </c>
    </row>
    <row r="121" spans="21:24">
      <c r="U121" s="43" t="e">
        <f t="shared" ref="U121:X121" si="4">MAX(U85:U114)</f>
        <v>#REF!</v>
      </c>
      <c r="V121" s="43" t="e">
        <f t="shared" si="4"/>
        <v>#REF!</v>
      </c>
      <c r="W121" s="43" t="e">
        <f t="shared" si="4"/>
        <v>#REF!</v>
      </c>
      <c r="X121" s="43" t="e">
        <f t="shared" si="4"/>
        <v>#REF!</v>
      </c>
    </row>
  </sheetData>
  <hyperlinks>
    <hyperlink ref="A1" location="'List of Figures'!A1" display="Back to List of Figures" xr:uid="{EF0DE221-A1CA-46BF-BD09-999F8635A064}"/>
    <hyperlink ref="B3" r:id="rId1" display="https://www.treasury.govt.nz/publications/wp/income-mobility-new-zealand-descriptive-analysis-wp-14-15-html" xr:uid="{64CC6477-6875-44D7-B846-9EE05A319B6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BEBD0-A0DC-4B90-95A1-5466F22B5029}">
  <dimension ref="A1:X84"/>
  <sheetViews>
    <sheetView zoomScaleNormal="100" workbookViewId="0"/>
  </sheetViews>
  <sheetFormatPr defaultColWidth="9.140625" defaultRowHeight="15"/>
  <cols>
    <col min="1" max="1" width="17.28515625" style="43" customWidth="1"/>
    <col min="2" max="16384" width="9.140625" style="43"/>
  </cols>
  <sheetData>
    <row r="1" spans="1:16">
      <c r="A1" s="7" t="s">
        <v>8</v>
      </c>
    </row>
    <row r="2" spans="1:16" ht="15" customHeight="1">
      <c r="A2" s="19" t="s">
        <v>674</v>
      </c>
      <c r="B2" s="36" t="s">
        <v>666</v>
      </c>
      <c r="C2" s="19"/>
      <c r="D2" s="19"/>
      <c r="E2" s="19"/>
      <c r="F2" s="19"/>
      <c r="G2" s="19"/>
      <c r="H2" s="19"/>
      <c r="I2" s="19"/>
      <c r="J2" s="19"/>
      <c r="K2" s="19"/>
      <c r="L2" s="19"/>
      <c r="M2" s="19"/>
      <c r="N2" s="19"/>
    </row>
    <row r="3" spans="1:16">
      <c r="A3" s="19" t="s">
        <v>0</v>
      </c>
      <c r="B3" s="20" t="s">
        <v>148</v>
      </c>
      <c r="C3" s="19"/>
      <c r="D3" s="19"/>
      <c r="E3" s="19"/>
      <c r="F3" s="19"/>
      <c r="G3" s="19"/>
      <c r="H3" s="19"/>
      <c r="I3" s="19"/>
      <c r="J3" s="19"/>
      <c r="K3" s="19"/>
      <c r="L3" s="19"/>
      <c r="M3" s="19"/>
      <c r="N3" s="19"/>
    </row>
    <row r="6" spans="1:16" ht="15" customHeight="1">
      <c r="A6" s="43" t="s">
        <v>101</v>
      </c>
      <c r="B6" s="40" t="s">
        <v>151</v>
      </c>
      <c r="C6" s="40" t="s">
        <v>152</v>
      </c>
      <c r="D6" s="40"/>
      <c r="E6" s="40"/>
      <c r="F6" s="42"/>
      <c r="G6" s="38"/>
      <c r="H6" s="38"/>
      <c r="I6" s="38"/>
      <c r="J6" s="38"/>
      <c r="K6" s="38"/>
      <c r="L6" s="38"/>
      <c r="M6" s="38"/>
      <c r="N6" s="38"/>
      <c r="O6" s="38"/>
    </row>
    <row r="7" spans="1:16">
      <c r="A7" s="43" t="s">
        <v>153</v>
      </c>
      <c r="B7" s="40">
        <v>64.400000000000006</v>
      </c>
      <c r="C7" s="40">
        <v>44.7</v>
      </c>
      <c r="D7" s="40"/>
      <c r="E7" s="40"/>
      <c r="F7" s="40"/>
      <c r="G7" s="40"/>
      <c r="H7" s="40"/>
      <c r="I7" s="40"/>
      <c r="J7" s="40"/>
      <c r="K7" s="40"/>
      <c r="L7" s="40"/>
      <c r="M7" s="40"/>
      <c r="N7" s="40"/>
      <c r="O7" s="40"/>
    </row>
    <row r="8" spans="1:16">
      <c r="A8" s="43">
        <v>2</v>
      </c>
      <c r="B8" s="40">
        <v>21.1</v>
      </c>
      <c r="C8" s="40">
        <v>24</v>
      </c>
      <c r="D8" s="40"/>
      <c r="E8" s="40"/>
      <c r="F8" s="40"/>
      <c r="J8" s="40"/>
      <c r="K8" s="40"/>
      <c r="L8" s="40"/>
      <c r="M8" s="40"/>
      <c r="N8" s="40"/>
      <c r="O8" s="40"/>
    </row>
    <row r="9" spans="1:16">
      <c r="A9" s="43">
        <v>3</v>
      </c>
      <c r="B9" s="40">
        <v>7.5</v>
      </c>
      <c r="C9" s="40">
        <v>14.5</v>
      </c>
      <c r="D9" s="40"/>
      <c r="E9" s="40"/>
      <c r="F9" s="40"/>
      <c r="G9" s="6"/>
      <c r="H9" s="6"/>
      <c r="I9" s="6"/>
      <c r="J9" s="40"/>
      <c r="K9" s="40"/>
      <c r="L9" s="40"/>
      <c r="M9" s="40"/>
      <c r="N9" s="40"/>
      <c r="O9" s="40"/>
    </row>
    <row r="10" spans="1:16">
      <c r="A10" s="43">
        <v>4</v>
      </c>
      <c r="B10" s="42">
        <v>3.8</v>
      </c>
      <c r="C10" s="40">
        <v>9.6999999999999993</v>
      </c>
      <c r="D10" s="40"/>
      <c r="E10" s="40"/>
      <c r="F10" s="40"/>
      <c r="G10" s="40"/>
      <c r="H10" s="40"/>
      <c r="I10" s="40"/>
      <c r="J10" s="40"/>
      <c r="K10" s="40"/>
      <c r="L10" s="40"/>
      <c r="M10" s="40"/>
      <c r="N10" s="40"/>
      <c r="O10" s="40"/>
    </row>
    <row r="11" spans="1:16">
      <c r="A11" s="43" t="s">
        <v>154</v>
      </c>
      <c r="B11" s="40">
        <v>2.9</v>
      </c>
      <c r="C11" s="40">
        <v>7.4</v>
      </c>
      <c r="D11" s="40"/>
      <c r="E11" s="40"/>
      <c r="F11" s="40"/>
      <c r="G11" s="6"/>
      <c r="H11" s="6"/>
      <c r="I11" s="6"/>
      <c r="J11" s="40"/>
      <c r="K11" s="40"/>
      <c r="L11" s="40"/>
      <c r="M11" s="40"/>
      <c r="N11" s="40"/>
      <c r="O11" s="40"/>
    </row>
    <row r="12" spans="1:16">
      <c r="B12" s="40"/>
      <c r="C12" s="40"/>
      <c r="D12" s="40"/>
      <c r="E12" s="40"/>
      <c r="F12" s="40"/>
      <c r="G12" s="6"/>
      <c r="H12" s="6"/>
      <c r="I12" s="6"/>
      <c r="J12" s="40"/>
      <c r="K12" s="40"/>
      <c r="L12" s="40"/>
      <c r="M12" s="40"/>
      <c r="N12" s="40"/>
      <c r="O12" s="40"/>
    </row>
    <row r="13" spans="1:16">
      <c r="B13" s="40"/>
      <c r="C13" s="40"/>
      <c r="D13" s="40"/>
      <c r="E13" s="40"/>
      <c r="F13" s="40"/>
      <c r="G13" s="6"/>
      <c r="H13" s="6"/>
      <c r="I13" s="6"/>
      <c r="J13" s="40"/>
      <c r="K13" s="40"/>
      <c r="L13" s="6"/>
      <c r="M13" s="6"/>
      <c r="N13" s="6"/>
    </row>
    <row r="14" spans="1:16">
      <c r="B14" s="40"/>
      <c r="C14" s="40"/>
      <c r="D14" s="40"/>
      <c r="E14" s="40"/>
      <c r="F14" s="40"/>
      <c r="J14" s="40"/>
      <c r="K14" s="40"/>
      <c r="L14" s="6"/>
      <c r="M14" s="6"/>
      <c r="N14" s="6"/>
    </row>
    <row r="15" spans="1:16">
      <c r="B15" s="40"/>
      <c r="C15" s="40"/>
      <c r="D15" s="40"/>
      <c r="E15" s="40"/>
      <c r="F15" s="40"/>
      <c r="G15" s="6"/>
      <c r="H15" s="6"/>
      <c r="I15" s="6"/>
      <c r="J15" s="40"/>
      <c r="K15" s="40"/>
      <c r="L15" s="6"/>
      <c r="M15" s="6"/>
      <c r="N15" s="6"/>
    </row>
    <row r="16" spans="1:16">
      <c r="B16" s="40"/>
      <c r="C16" s="40"/>
      <c r="D16" s="40"/>
      <c r="E16" s="40"/>
      <c r="F16" s="40"/>
      <c r="J16" s="40"/>
      <c r="K16" s="40"/>
      <c r="L16" s="39"/>
      <c r="M16" s="39"/>
      <c r="N16" s="39"/>
      <c r="O16" s="39"/>
      <c r="P16" s="39"/>
    </row>
    <row r="17" spans="2:16">
      <c r="B17" s="40"/>
      <c r="C17" s="40"/>
      <c r="D17" s="40"/>
      <c r="E17" s="40"/>
      <c r="F17" s="40"/>
      <c r="G17" s="39"/>
      <c r="H17" s="39"/>
      <c r="I17" s="39"/>
      <c r="J17" s="40"/>
      <c r="K17" s="40"/>
      <c r="L17" s="40"/>
      <c r="M17" s="40"/>
      <c r="N17" s="40"/>
      <c r="O17" s="40"/>
      <c r="P17" s="40"/>
    </row>
    <row r="18" spans="2:16">
      <c r="B18" s="42"/>
      <c r="C18" s="40"/>
      <c r="D18" s="40"/>
      <c r="E18" s="40"/>
      <c r="F18" s="40"/>
      <c r="G18" s="40"/>
      <c r="H18" s="40"/>
      <c r="I18" s="40"/>
      <c r="J18" s="40"/>
      <c r="K18" s="40"/>
      <c r="L18" s="40"/>
      <c r="M18" s="40"/>
      <c r="N18" s="40"/>
      <c r="O18" s="40"/>
      <c r="P18" s="40"/>
    </row>
    <row r="19" spans="2:16">
      <c r="B19" s="40"/>
      <c r="C19" s="40"/>
      <c r="D19" s="40"/>
      <c r="E19" s="40"/>
      <c r="F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40"/>
      <c r="M21" s="40"/>
      <c r="N21" s="40"/>
      <c r="O21" s="40"/>
      <c r="P21" s="40"/>
    </row>
    <row r="22" spans="2:16">
      <c r="B22" s="40"/>
      <c r="C22" s="40"/>
      <c r="D22" s="40"/>
      <c r="E22" s="40"/>
      <c r="F22" s="40"/>
      <c r="G22" s="40"/>
      <c r="H22" s="40"/>
      <c r="I22" s="40"/>
      <c r="J22" s="40"/>
      <c r="K22" s="40"/>
      <c r="L22" s="6"/>
      <c r="M22" s="6"/>
      <c r="N22" s="6"/>
    </row>
    <row r="23" spans="2:16">
      <c r="B23" s="40"/>
      <c r="C23" s="40"/>
      <c r="D23" s="40"/>
      <c r="E23" s="40"/>
      <c r="F23" s="40"/>
      <c r="J23" s="40"/>
      <c r="K23" s="40"/>
      <c r="L23" s="6"/>
      <c r="M23" s="6"/>
      <c r="N23" s="6"/>
    </row>
    <row r="24" spans="2:16">
      <c r="B24" s="40"/>
      <c r="C24" s="40"/>
      <c r="D24" s="40"/>
      <c r="E24" s="40"/>
      <c r="F24" s="40"/>
      <c r="G24" s="6"/>
      <c r="H24" s="6"/>
      <c r="I24" s="6"/>
      <c r="J24" s="40"/>
      <c r="K24" s="40"/>
      <c r="L24" s="6"/>
      <c r="M24" s="6"/>
      <c r="N24" s="6"/>
    </row>
    <row r="25" spans="2:16">
      <c r="B25" s="40"/>
      <c r="C25" s="40"/>
      <c r="D25" s="40"/>
      <c r="E25" s="40"/>
      <c r="F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40"/>
      <c r="H27" s="40"/>
      <c r="I27" s="40"/>
      <c r="J27" s="40"/>
      <c r="K27" s="40"/>
      <c r="L27" s="6"/>
      <c r="M27" s="6"/>
      <c r="N27" s="6"/>
    </row>
    <row r="28" spans="2:16">
      <c r="B28" s="40"/>
      <c r="C28" s="40"/>
      <c r="D28" s="40"/>
      <c r="E28" s="40"/>
      <c r="F28" s="40"/>
      <c r="G28" s="6"/>
      <c r="H28" s="6"/>
      <c r="I28" s="6"/>
      <c r="J28" s="40"/>
      <c r="K28" s="40"/>
    </row>
    <row r="29" spans="2:16">
      <c r="B29" s="40"/>
      <c r="C29" s="40"/>
      <c r="D29" s="40"/>
      <c r="E29" s="40"/>
      <c r="F29" s="40"/>
      <c r="G29" s="6"/>
      <c r="H29" s="6"/>
      <c r="I29" s="6"/>
      <c r="J29" s="40"/>
      <c r="K29" s="40"/>
    </row>
    <row r="30" spans="2:16">
      <c r="B30" s="40"/>
      <c r="C30" s="40"/>
      <c r="D30" s="40"/>
      <c r="E30" s="40"/>
      <c r="F30" s="40"/>
      <c r="G30" s="40"/>
      <c r="H30" s="40"/>
      <c r="I30" s="40"/>
      <c r="J30" s="40"/>
      <c r="K30" s="40"/>
    </row>
    <row r="31" spans="2:16">
      <c r="B31" s="40"/>
      <c r="C31" s="40"/>
      <c r="D31" s="40"/>
      <c r="E31" s="40"/>
      <c r="F31" s="40"/>
      <c r="G31" s="6"/>
      <c r="H31" s="6"/>
      <c r="I31" s="6"/>
      <c r="J31" s="40"/>
      <c r="K31" s="40"/>
    </row>
    <row r="32" spans="2:16">
      <c r="B32" s="40"/>
      <c r="C32" s="40"/>
      <c r="D32" s="40"/>
      <c r="E32" s="40"/>
      <c r="F32" s="40"/>
      <c r="G32" s="40"/>
      <c r="H32" s="40"/>
      <c r="I32" s="40"/>
      <c r="J32" s="40"/>
      <c r="K32" s="40"/>
    </row>
    <row r="33" spans="2:11">
      <c r="B33" s="40"/>
      <c r="C33" s="40"/>
      <c r="D33" s="40"/>
      <c r="E33" s="40"/>
      <c r="F33" s="40"/>
      <c r="G33" s="40"/>
      <c r="H33" s="40"/>
      <c r="I33" s="40"/>
      <c r="J33" s="40"/>
      <c r="K33" s="40"/>
    </row>
    <row r="34" spans="2:11">
      <c r="B34" s="40"/>
      <c r="C34" s="40"/>
      <c r="D34" s="40"/>
      <c r="E34" s="40"/>
      <c r="F34" s="40"/>
      <c r="J34" s="40"/>
      <c r="K34" s="40"/>
    </row>
    <row r="35" spans="2:11">
      <c r="B35" s="40"/>
      <c r="C35" s="40"/>
      <c r="D35" s="40"/>
      <c r="E35" s="40"/>
      <c r="F35" s="40"/>
    </row>
    <row r="36" spans="2:11">
      <c r="C36" s="6"/>
    </row>
    <row r="37" spans="2:11">
      <c r="B37" s="41"/>
      <c r="C37" s="41"/>
      <c r="D37" s="41"/>
      <c r="E37" s="41"/>
      <c r="F37" s="41"/>
    </row>
    <row r="38" spans="2:11">
      <c r="B38" s="6"/>
    </row>
    <row r="39" spans="2:11">
      <c r="B39" s="6"/>
    </row>
    <row r="40" spans="2:11">
      <c r="B40" s="6"/>
    </row>
    <row r="41" spans="2:11">
      <c r="B41" s="6"/>
    </row>
    <row r="42" spans="2:11">
      <c r="B42" s="6"/>
    </row>
    <row r="47" spans="2:11" ht="15" customHeight="1"/>
    <row r="48" spans="2:11" ht="15" customHeight="1"/>
    <row r="49" ht="15" customHeight="1"/>
    <row r="50" ht="15" customHeight="1"/>
    <row r="51" ht="15" customHeight="1"/>
    <row r="52" ht="15" customHeight="1"/>
    <row r="84" spans="23:24">
      <c r="W84" s="38"/>
      <c r="X84" s="38"/>
    </row>
  </sheetData>
  <hyperlinks>
    <hyperlink ref="A1" location="'List of Figures'!A1" display="Back to List of Figures" xr:uid="{23F20E77-24C4-4992-BE6F-E851500A2CDC}"/>
    <hyperlink ref="B3" r:id="rId1" display="https://www.treasury.govt.nz/publications/wp/income-mobility-new-zealand-descriptive-analysis-wp-14-15-html" xr:uid="{8CE1EFE8-D3AA-463B-80E9-E579FCE3F51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D1584-02FA-46A9-AC8C-39B46114E115}">
  <dimension ref="A1:P52"/>
  <sheetViews>
    <sheetView zoomScaleNormal="100" workbookViewId="0"/>
  </sheetViews>
  <sheetFormatPr defaultColWidth="9.140625" defaultRowHeight="15"/>
  <cols>
    <col min="1" max="1" width="17.28515625" style="44" customWidth="1"/>
    <col min="2" max="16384" width="9.140625" style="44"/>
  </cols>
  <sheetData>
    <row r="1" spans="1:16">
      <c r="A1" s="7" t="s">
        <v>8</v>
      </c>
    </row>
    <row r="2" spans="1:16" ht="15" customHeight="1">
      <c r="A2" s="19" t="s">
        <v>807</v>
      </c>
      <c r="B2" s="36" t="s">
        <v>668</v>
      </c>
      <c r="C2" s="19"/>
      <c r="D2" s="19"/>
      <c r="E2" s="19"/>
      <c r="F2" s="19"/>
      <c r="G2" s="19"/>
      <c r="H2" s="19"/>
      <c r="I2" s="19"/>
      <c r="J2" s="19"/>
      <c r="K2" s="19"/>
      <c r="L2" s="19"/>
      <c r="M2" s="19"/>
      <c r="N2" s="19"/>
    </row>
    <row r="3" spans="1:16">
      <c r="A3" s="19" t="s">
        <v>0</v>
      </c>
      <c r="B3" s="20" t="s">
        <v>148</v>
      </c>
      <c r="C3" s="19"/>
      <c r="D3" s="19"/>
      <c r="E3" s="19"/>
      <c r="F3" s="19"/>
      <c r="G3" s="19"/>
      <c r="H3" s="19"/>
      <c r="I3" s="19"/>
      <c r="J3" s="19"/>
      <c r="K3" s="19"/>
      <c r="L3" s="19"/>
      <c r="M3" s="19"/>
      <c r="N3" s="19"/>
    </row>
    <row r="4" spans="1:16">
      <c r="A4" s="19"/>
      <c r="B4" s="19" t="s">
        <v>795</v>
      </c>
      <c r="C4" s="19"/>
      <c r="D4" s="19"/>
      <c r="E4" s="19"/>
      <c r="F4" s="19"/>
      <c r="G4" s="19"/>
      <c r="H4" s="19"/>
      <c r="I4" s="19"/>
      <c r="J4" s="19"/>
      <c r="K4" s="19"/>
      <c r="L4" s="19"/>
      <c r="M4" s="19"/>
      <c r="N4" s="19"/>
    </row>
    <row r="6" spans="1:16" ht="15" customHeight="1">
      <c r="A6" s="44" t="s">
        <v>101</v>
      </c>
      <c r="B6" s="40" t="s">
        <v>155</v>
      </c>
      <c r="C6" s="44" t="s">
        <v>156</v>
      </c>
      <c r="D6" s="40" t="s">
        <v>157</v>
      </c>
      <c r="E6" s="40"/>
      <c r="F6" s="42"/>
      <c r="G6" s="38"/>
      <c r="H6" s="38"/>
      <c r="I6" s="38"/>
      <c r="J6" s="38"/>
      <c r="K6" s="38"/>
      <c r="L6" s="38"/>
      <c r="M6" s="38"/>
      <c r="N6" s="38"/>
      <c r="O6" s="38"/>
    </row>
    <row r="7" spans="1:16">
      <c r="A7" s="44" t="s">
        <v>153</v>
      </c>
      <c r="B7" s="40">
        <v>44.7</v>
      </c>
      <c r="C7" s="41">
        <v>47.150000000000006</v>
      </c>
      <c r="D7" s="40">
        <v>46.099999999999994</v>
      </c>
      <c r="E7" s="40"/>
      <c r="F7" s="40"/>
      <c r="G7" s="40"/>
      <c r="H7" s="40"/>
      <c r="I7" s="40"/>
      <c r="J7" s="40"/>
      <c r="K7" s="40"/>
      <c r="L7" s="40"/>
      <c r="M7" s="40"/>
      <c r="N7" s="40"/>
      <c r="O7" s="40"/>
    </row>
    <row r="8" spans="1:16">
      <c r="A8" s="44">
        <v>2</v>
      </c>
      <c r="B8" s="40">
        <v>25.4</v>
      </c>
      <c r="C8" s="41">
        <v>20.849999999999998</v>
      </c>
      <c r="D8" s="40">
        <v>19.599999999999998</v>
      </c>
      <c r="E8" s="40"/>
      <c r="F8" s="40"/>
      <c r="J8" s="40"/>
      <c r="K8" s="40"/>
      <c r="L8" s="40"/>
      <c r="M8" s="40"/>
      <c r="N8" s="40"/>
      <c r="O8" s="40"/>
    </row>
    <row r="9" spans="1:16">
      <c r="A9" s="44">
        <v>3</v>
      </c>
      <c r="B9" s="40">
        <v>15.7</v>
      </c>
      <c r="C9" s="41">
        <v>16.75</v>
      </c>
      <c r="D9" s="40">
        <v>16.45</v>
      </c>
      <c r="E9" s="40"/>
      <c r="F9" s="40"/>
      <c r="G9" s="6"/>
      <c r="H9" s="6"/>
      <c r="I9" s="6"/>
      <c r="J9" s="40"/>
      <c r="K9" s="40"/>
      <c r="L9" s="40"/>
      <c r="M9" s="40"/>
      <c r="N9" s="40"/>
      <c r="O9" s="40"/>
    </row>
    <row r="10" spans="1:16">
      <c r="A10" s="44">
        <v>4</v>
      </c>
      <c r="B10" s="40">
        <v>9.6999999999999993</v>
      </c>
      <c r="C10" s="41">
        <v>9.25</v>
      </c>
      <c r="D10" s="40">
        <v>11.5</v>
      </c>
      <c r="E10" s="40"/>
      <c r="F10" s="40"/>
      <c r="G10" s="40"/>
      <c r="H10" s="40"/>
      <c r="I10" s="40"/>
      <c r="J10" s="40"/>
      <c r="K10" s="40"/>
      <c r="L10" s="40"/>
      <c r="M10" s="40"/>
      <c r="N10" s="40"/>
      <c r="O10" s="40"/>
    </row>
    <row r="11" spans="1:16">
      <c r="A11" s="44" t="s">
        <v>154</v>
      </c>
      <c r="B11" s="40">
        <v>4.5</v>
      </c>
      <c r="C11" s="41">
        <v>5.85</v>
      </c>
      <c r="D11" s="40">
        <v>6.5000000000000009</v>
      </c>
      <c r="E11" s="40"/>
      <c r="F11" s="40"/>
      <c r="G11" s="6"/>
      <c r="H11" s="6"/>
      <c r="I11" s="6"/>
      <c r="J11" s="40"/>
      <c r="K11" s="40"/>
      <c r="L11" s="40"/>
      <c r="M11" s="40"/>
      <c r="N11" s="40"/>
      <c r="O11" s="40"/>
    </row>
    <row r="12" spans="1:16">
      <c r="B12" s="40"/>
      <c r="C12" s="40"/>
      <c r="D12" s="40"/>
      <c r="E12" s="40"/>
      <c r="F12" s="40"/>
      <c r="G12" s="6"/>
      <c r="H12" s="6"/>
      <c r="I12" s="6"/>
      <c r="J12" s="40"/>
      <c r="K12" s="40"/>
      <c r="L12" s="40"/>
      <c r="M12" s="40"/>
      <c r="N12" s="40"/>
      <c r="O12" s="40"/>
    </row>
    <row r="13" spans="1:16">
      <c r="B13" s="40"/>
      <c r="C13" s="40"/>
      <c r="D13" s="40"/>
      <c r="E13" s="40"/>
      <c r="F13" s="40"/>
      <c r="G13" s="6"/>
      <c r="H13" s="6"/>
      <c r="I13" s="6"/>
      <c r="J13" s="40"/>
      <c r="K13" s="40"/>
      <c r="L13" s="6"/>
      <c r="M13" s="6"/>
      <c r="N13" s="6"/>
    </row>
    <row r="14" spans="1:16">
      <c r="B14" s="40"/>
      <c r="C14" s="40"/>
      <c r="D14" s="40"/>
      <c r="E14" s="40"/>
      <c r="F14" s="40"/>
      <c r="J14" s="40"/>
      <c r="K14" s="40"/>
      <c r="L14" s="6"/>
      <c r="M14" s="6"/>
      <c r="N14" s="6"/>
    </row>
    <row r="15" spans="1:16">
      <c r="B15" s="40"/>
      <c r="C15" s="40"/>
      <c r="D15" s="40"/>
      <c r="E15" s="40"/>
      <c r="F15" s="40"/>
      <c r="G15" s="6"/>
      <c r="H15" s="6"/>
      <c r="I15" s="6"/>
      <c r="J15" s="40"/>
      <c r="K15" s="40"/>
      <c r="L15" s="6"/>
      <c r="M15" s="6"/>
      <c r="N15" s="6"/>
    </row>
    <row r="16" spans="1:16">
      <c r="B16" s="40"/>
      <c r="C16" s="40"/>
      <c r="D16" s="40"/>
      <c r="E16" s="40"/>
      <c r="F16" s="40"/>
      <c r="J16" s="40"/>
      <c r="K16" s="40"/>
      <c r="L16" s="39"/>
      <c r="M16" s="39"/>
      <c r="N16" s="39"/>
      <c r="O16" s="39"/>
      <c r="P16" s="39"/>
    </row>
    <row r="17" spans="2:16">
      <c r="B17" s="40"/>
      <c r="C17" s="40"/>
      <c r="D17" s="40"/>
      <c r="E17" s="40"/>
      <c r="F17" s="40"/>
      <c r="G17" s="39"/>
      <c r="H17" s="39"/>
      <c r="I17" s="39"/>
      <c r="J17" s="40"/>
      <c r="K17" s="40"/>
      <c r="L17" s="40"/>
      <c r="M17" s="40"/>
      <c r="N17" s="40"/>
      <c r="O17" s="40"/>
      <c r="P17" s="40"/>
    </row>
    <row r="18" spans="2:16">
      <c r="B18" s="42"/>
      <c r="C18" s="40"/>
      <c r="D18" s="40"/>
      <c r="E18" s="40"/>
      <c r="F18" s="40"/>
      <c r="G18" s="40"/>
      <c r="H18" s="40"/>
      <c r="I18" s="40"/>
      <c r="J18" s="40"/>
      <c r="K18" s="40"/>
      <c r="L18" s="40"/>
      <c r="M18" s="40"/>
      <c r="N18" s="40"/>
      <c r="O18" s="40"/>
      <c r="P18" s="40"/>
    </row>
    <row r="19" spans="2:16">
      <c r="B19" s="40"/>
      <c r="C19" s="40"/>
      <c r="D19" s="40"/>
      <c r="E19" s="40"/>
      <c r="F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40"/>
      <c r="M21" s="40"/>
      <c r="N21" s="40"/>
      <c r="O21" s="40"/>
      <c r="P21" s="40"/>
    </row>
    <row r="22" spans="2:16">
      <c r="B22" s="40"/>
      <c r="C22" s="40"/>
      <c r="D22" s="40"/>
      <c r="E22" s="40"/>
      <c r="F22" s="40"/>
      <c r="G22" s="40"/>
      <c r="H22" s="40"/>
      <c r="I22" s="40"/>
      <c r="J22" s="40"/>
      <c r="K22" s="40"/>
      <c r="L22" s="6"/>
      <c r="M22" s="6"/>
      <c r="N22" s="6"/>
    </row>
    <row r="23" spans="2:16">
      <c r="B23" s="40"/>
      <c r="C23" s="40"/>
      <c r="D23" s="40"/>
      <c r="E23" s="40"/>
      <c r="F23" s="40"/>
      <c r="J23" s="40"/>
      <c r="K23" s="40"/>
      <c r="L23" s="6"/>
      <c r="M23" s="6"/>
      <c r="N23" s="6"/>
    </row>
    <row r="24" spans="2:16">
      <c r="B24" s="40"/>
      <c r="C24" s="40"/>
      <c r="D24" s="40"/>
      <c r="E24" s="40"/>
      <c r="F24" s="40"/>
      <c r="G24" s="6"/>
      <c r="H24" s="6"/>
      <c r="I24" s="6"/>
      <c r="J24" s="40"/>
      <c r="K24" s="40"/>
      <c r="L24" s="6"/>
      <c r="M24" s="6"/>
      <c r="N24" s="6"/>
    </row>
    <row r="25" spans="2:16">
      <c r="B25" s="40"/>
      <c r="C25" s="40"/>
      <c r="D25" s="40"/>
      <c r="E25" s="40"/>
      <c r="F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40"/>
      <c r="H27" s="40"/>
      <c r="I27" s="40"/>
      <c r="J27" s="40"/>
      <c r="K27" s="40"/>
      <c r="L27" s="6"/>
      <c r="M27" s="6"/>
      <c r="N27" s="6"/>
    </row>
    <row r="28" spans="2:16">
      <c r="B28" s="40"/>
      <c r="C28" s="40"/>
      <c r="D28" s="40"/>
      <c r="E28" s="40"/>
      <c r="F28" s="40"/>
      <c r="G28" s="6"/>
      <c r="H28" s="6"/>
      <c r="I28" s="6"/>
      <c r="J28" s="40"/>
      <c r="K28" s="40"/>
    </row>
    <row r="29" spans="2:16">
      <c r="B29" s="40"/>
      <c r="C29" s="40"/>
      <c r="D29" s="40"/>
      <c r="E29" s="40"/>
      <c r="F29" s="40"/>
      <c r="G29" s="6"/>
      <c r="H29" s="6"/>
      <c r="I29" s="6"/>
      <c r="J29" s="40"/>
      <c r="K29" s="40"/>
    </row>
    <row r="30" spans="2:16">
      <c r="B30" s="40"/>
      <c r="C30" s="40"/>
      <c r="D30" s="40"/>
      <c r="E30" s="40"/>
      <c r="F30" s="40"/>
      <c r="G30" s="40"/>
      <c r="H30" s="40"/>
      <c r="I30" s="40"/>
      <c r="J30" s="40"/>
      <c r="K30" s="40"/>
    </row>
    <row r="31" spans="2:16">
      <c r="B31" s="40"/>
      <c r="C31" s="40"/>
      <c r="D31" s="40"/>
      <c r="E31" s="40"/>
      <c r="F31" s="40"/>
      <c r="G31" s="6"/>
      <c r="H31" s="6"/>
      <c r="I31" s="6"/>
      <c r="J31" s="40"/>
      <c r="K31" s="40"/>
    </row>
    <row r="32" spans="2:16">
      <c r="B32" s="40"/>
      <c r="C32" s="40"/>
      <c r="D32" s="40"/>
      <c r="E32" s="40"/>
      <c r="F32" s="40"/>
      <c r="G32" s="40"/>
      <c r="H32" s="40"/>
      <c r="I32" s="40"/>
      <c r="J32" s="40"/>
      <c r="K32" s="40"/>
    </row>
    <row r="33" spans="2:11">
      <c r="B33" s="40"/>
      <c r="C33" s="40"/>
      <c r="D33" s="40"/>
      <c r="E33" s="40"/>
      <c r="F33" s="40"/>
      <c r="G33" s="40"/>
      <c r="H33" s="40"/>
      <c r="I33" s="40"/>
      <c r="J33" s="40"/>
      <c r="K33" s="40"/>
    </row>
    <row r="34" spans="2:11">
      <c r="B34" s="40"/>
      <c r="C34" s="40"/>
      <c r="D34" s="40"/>
      <c r="E34" s="40"/>
      <c r="F34" s="40"/>
      <c r="J34" s="40"/>
      <c r="K34" s="40"/>
    </row>
    <row r="35" spans="2:11">
      <c r="B35" s="40"/>
      <c r="C35" s="40"/>
      <c r="D35" s="40"/>
      <c r="E35" s="40"/>
      <c r="F35" s="40"/>
    </row>
    <row r="36" spans="2:11">
      <c r="C36" s="6"/>
    </row>
    <row r="37" spans="2:11">
      <c r="B37" s="41"/>
      <c r="C37" s="41"/>
      <c r="D37" s="41"/>
      <c r="E37" s="41"/>
      <c r="F37" s="41"/>
    </row>
    <row r="38" spans="2:11">
      <c r="B38" s="6"/>
    </row>
    <row r="39" spans="2:11">
      <c r="B39" s="6"/>
    </row>
    <row r="40" spans="2:11">
      <c r="B40" s="6"/>
    </row>
    <row r="41" spans="2:11">
      <c r="B41" s="6"/>
    </row>
    <row r="42" spans="2:11">
      <c r="B42" s="6"/>
    </row>
    <row r="47" spans="2:11" ht="15" customHeight="1"/>
    <row r="48" spans="2:11" ht="15" customHeight="1"/>
    <row r="49" ht="15" customHeight="1"/>
    <row r="50" ht="15" customHeight="1"/>
    <row r="51" ht="15" customHeight="1"/>
    <row r="52" ht="15" customHeight="1"/>
  </sheetData>
  <hyperlinks>
    <hyperlink ref="A1" location="'List of Figures'!A1" display="Back to List of Figures" xr:uid="{ACBC8A4F-0F42-42F6-8146-DD812EA76728}"/>
    <hyperlink ref="B3" r:id="rId1" display="https://www.treasury.govt.nz/publications/wp/income-mobility-new-zealand-descriptive-analysis-wp-14-15-html" xr:uid="{75753262-8746-4DC6-8F6D-267AC7D69FE6}"/>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232AE-6103-4464-B884-3C50284B17E9}">
  <dimension ref="A1:O14"/>
  <sheetViews>
    <sheetView zoomScaleNormal="100" workbookViewId="0"/>
  </sheetViews>
  <sheetFormatPr defaultRowHeight="15"/>
  <sheetData>
    <row r="1" spans="1:15">
      <c r="A1" s="7" t="s">
        <v>8</v>
      </c>
      <c r="B1" s="97"/>
      <c r="C1" s="97"/>
      <c r="D1" s="97"/>
      <c r="E1" s="97"/>
      <c r="F1" s="97"/>
      <c r="G1" s="97"/>
      <c r="H1" s="97"/>
      <c r="I1" s="97"/>
      <c r="J1" s="97"/>
      <c r="K1" s="97"/>
      <c r="L1" s="97"/>
      <c r="M1" s="97"/>
      <c r="N1" s="97"/>
      <c r="O1" s="97"/>
    </row>
    <row r="2" spans="1:15">
      <c r="A2" s="19" t="s">
        <v>675</v>
      </c>
      <c r="B2" s="36" t="s">
        <v>191</v>
      </c>
      <c r="C2" s="19"/>
      <c r="D2" s="19"/>
      <c r="E2" s="19"/>
      <c r="F2" s="19"/>
      <c r="G2" s="19"/>
      <c r="H2" s="19"/>
      <c r="I2" s="19"/>
      <c r="J2" s="19"/>
      <c r="K2" s="19"/>
      <c r="L2" s="19"/>
      <c r="M2" s="19"/>
      <c r="N2" s="19"/>
      <c r="O2" s="97"/>
    </row>
    <row r="3" spans="1:15">
      <c r="A3" s="19" t="s">
        <v>0</v>
      </c>
      <c r="B3" s="20" t="s">
        <v>435</v>
      </c>
      <c r="C3" s="19"/>
      <c r="D3" s="19"/>
      <c r="E3" s="19"/>
      <c r="F3" s="19"/>
      <c r="G3" s="19"/>
      <c r="H3" s="19"/>
      <c r="I3" s="19"/>
      <c r="J3" s="19"/>
      <c r="K3" s="19"/>
      <c r="L3" s="19"/>
      <c r="M3" s="19"/>
      <c r="N3" s="19"/>
      <c r="O3" s="97"/>
    </row>
    <row r="4" spans="1:15">
      <c r="A4" s="19"/>
      <c r="B4" s="19" t="s">
        <v>434</v>
      </c>
      <c r="C4" s="19"/>
      <c r="D4" s="19"/>
      <c r="E4" s="19"/>
      <c r="F4" s="19"/>
      <c r="G4" s="19"/>
      <c r="H4" s="19"/>
      <c r="I4" s="19"/>
      <c r="J4" s="19"/>
      <c r="K4" s="19"/>
      <c r="L4" s="19"/>
      <c r="M4" s="19"/>
      <c r="N4" s="19"/>
      <c r="O4" s="97"/>
    </row>
    <row r="5" spans="1:15">
      <c r="A5" s="97"/>
      <c r="B5" s="97"/>
      <c r="C5" s="97"/>
      <c r="D5" s="97"/>
      <c r="E5" s="97"/>
      <c r="F5" s="97"/>
      <c r="G5" s="97"/>
      <c r="H5" s="97"/>
      <c r="I5" s="97"/>
      <c r="J5" s="97"/>
      <c r="K5" s="97"/>
      <c r="L5" s="97"/>
      <c r="M5" s="97"/>
      <c r="N5" s="97"/>
      <c r="O5" s="97"/>
    </row>
    <row r="6" spans="1:15" ht="33.75" customHeight="1">
      <c r="A6" s="98"/>
      <c r="B6" s="159" t="s">
        <v>436</v>
      </c>
      <c r="C6" s="159"/>
      <c r="D6" s="159"/>
      <c r="F6" s="42"/>
      <c r="G6" s="38"/>
      <c r="H6" s="38"/>
      <c r="I6" s="38"/>
      <c r="J6" s="38"/>
      <c r="K6" s="38"/>
      <c r="L6" s="38"/>
      <c r="M6" s="38"/>
      <c r="N6" s="38"/>
    </row>
    <row r="7" spans="1:15" ht="45">
      <c r="A7" s="99" t="s">
        <v>437</v>
      </c>
      <c r="B7" s="100" t="s">
        <v>149</v>
      </c>
      <c r="C7" s="98" t="s">
        <v>439</v>
      </c>
      <c r="D7" s="98" t="s">
        <v>438</v>
      </c>
      <c r="F7" s="40"/>
      <c r="G7" s="40"/>
      <c r="H7" s="40"/>
      <c r="I7" s="40"/>
      <c r="J7" s="40"/>
      <c r="K7" s="40"/>
      <c r="L7" s="40"/>
      <c r="M7" s="40"/>
      <c r="N7" s="40"/>
    </row>
    <row r="8" spans="1:15">
      <c r="A8" s="98">
        <v>1</v>
      </c>
      <c r="B8" s="100">
        <v>70</v>
      </c>
      <c r="C8" s="98">
        <f>23+11</f>
        <v>34</v>
      </c>
      <c r="D8" s="98">
        <f>17+13</f>
        <v>30</v>
      </c>
      <c r="F8" s="40"/>
      <c r="G8" s="97"/>
      <c r="H8" s="97"/>
      <c r="I8" s="97"/>
      <c r="J8" s="40"/>
      <c r="K8" s="40"/>
      <c r="L8" s="40"/>
      <c r="M8" s="40"/>
      <c r="N8" s="40"/>
    </row>
    <row r="9" spans="1:15">
      <c r="A9" s="98">
        <v>2</v>
      </c>
      <c r="B9" s="100">
        <f>62+14+12</f>
        <v>88</v>
      </c>
      <c r="C9" s="98">
        <f>33+15+17</f>
        <v>65</v>
      </c>
      <c r="D9" s="98">
        <f>21+15+20</f>
        <v>56</v>
      </c>
      <c r="F9" s="40"/>
      <c r="G9" s="6"/>
      <c r="H9" s="6"/>
      <c r="I9" s="6"/>
      <c r="J9" s="40"/>
      <c r="K9" s="40"/>
      <c r="L9" s="40"/>
      <c r="M9" s="40"/>
      <c r="N9" s="40"/>
    </row>
    <row r="10" spans="1:15">
      <c r="A10" s="98">
        <v>3</v>
      </c>
      <c r="B10" s="100">
        <f>49+16+15</f>
        <v>80</v>
      </c>
      <c r="C10" s="98">
        <f>21+22+16</f>
        <v>59</v>
      </c>
      <c r="D10" s="98">
        <f>17+14+17</f>
        <v>48</v>
      </c>
      <c r="F10" s="40"/>
      <c r="G10" s="40"/>
      <c r="H10" s="40"/>
      <c r="I10" s="40"/>
      <c r="J10" s="40"/>
      <c r="K10" s="40"/>
      <c r="L10" s="40"/>
      <c r="M10" s="40"/>
      <c r="N10" s="40"/>
    </row>
    <row r="11" spans="1:15">
      <c r="A11" s="97"/>
      <c r="B11" s="40"/>
      <c r="C11" s="41"/>
      <c r="D11" s="40"/>
      <c r="E11" s="40"/>
      <c r="F11" s="40"/>
      <c r="G11" s="6"/>
      <c r="H11" s="6"/>
      <c r="I11" s="6"/>
      <c r="J11" s="40"/>
      <c r="K11" s="40"/>
      <c r="L11" s="40"/>
      <c r="M11" s="40"/>
      <c r="N11" s="40"/>
      <c r="O11" s="40"/>
    </row>
    <row r="12" spans="1:15">
      <c r="A12" s="97"/>
      <c r="B12" s="40"/>
      <c r="C12" s="40"/>
      <c r="D12" s="40"/>
      <c r="E12" s="40"/>
      <c r="F12" s="40"/>
      <c r="G12" s="6"/>
      <c r="H12" s="6"/>
      <c r="I12" s="6"/>
      <c r="J12" s="40"/>
      <c r="K12" s="40"/>
      <c r="L12" s="40"/>
      <c r="M12" s="40"/>
      <c r="N12" s="40"/>
      <c r="O12" s="40"/>
    </row>
    <row r="13" spans="1:15">
      <c r="A13" s="97"/>
      <c r="B13" s="40"/>
      <c r="C13" s="40"/>
      <c r="D13" s="40"/>
      <c r="E13" s="40"/>
      <c r="F13" s="40"/>
      <c r="G13" s="6"/>
      <c r="H13" s="6"/>
      <c r="I13" s="6"/>
      <c r="J13" s="40"/>
      <c r="K13" s="40"/>
      <c r="L13" s="6"/>
      <c r="M13" s="6"/>
      <c r="N13" s="6"/>
      <c r="O13" s="97"/>
    </row>
    <row r="14" spans="1:15">
      <c r="A14" s="97"/>
      <c r="B14" s="40"/>
      <c r="C14" s="40"/>
      <c r="D14" s="40"/>
      <c r="E14" s="40"/>
      <c r="F14" s="40"/>
      <c r="G14" s="97"/>
      <c r="H14" s="97"/>
      <c r="I14" s="97"/>
      <c r="J14" s="40"/>
      <c r="K14" s="40"/>
      <c r="L14" s="6"/>
      <c r="M14" s="6"/>
      <c r="N14" s="6"/>
      <c r="O14" s="97"/>
    </row>
  </sheetData>
  <mergeCells count="1">
    <mergeCell ref="B6:D6"/>
  </mergeCells>
  <hyperlinks>
    <hyperlink ref="A1" location="'List of Figures'!A1" display="Back to List of Figures" xr:uid="{D4D81690-38DA-48C0-82A2-B7CCF6C90D6C}"/>
    <hyperlink ref="B3" r:id="rId1" xr:uid="{7763D854-CA4C-4F23-A9D4-5033AA08A3D7}"/>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F4A8D-CD91-4C8A-BDA6-4A8AF5616E71}">
  <dimension ref="A1:P51"/>
  <sheetViews>
    <sheetView zoomScaleNormal="100" workbookViewId="0"/>
  </sheetViews>
  <sheetFormatPr defaultColWidth="9.140625" defaultRowHeight="15"/>
  <cols>
    <col min="1" max="1" width="17.28515625" style="46" customWidth="1"/>
    <col min="2" max="16384" width="9.140625" style="46"/>
  </cols>
  <sheetData>
    <row r="1" spans="1:16">
      <c r="A1" s="7" t="s">
        <v>8</v>
      </c>
    </row>
    <row r="2" spans="1:16" ht="15" customHeight="1">
      <c r="A2" s="19" t="s">
        <v>676</v>
      </c>
      <c r="B2" s="36" t="s">
        <v>192</v>
      </c>
      <c r="C2" s="19"/>
      <c r="D2" s="19"/>
      <c r="E2" s="19"/>
      <c r="F2" s="19"/>
      <c r="G2" s="19"/>
      <c r="H2" s="19"/>
      <c r="I2" s="19"/>
      <c r="J2" s="19"/>
      <c r="K2" s="19"/>
      <c r="L2" s="19"/>
      <c r="M2" s="19"/>
      <c r="N2" s="19"/>
    </row>
    <row r="3" spans="1:16">
      <c r="A3" s="19" t="s">
        <v>0</v>
      </c>
      <c r="B3" s="20" t="s">
        <v>163</v>
      </c>
      <c r="C3" s="19"/>
      <c r="D3" s="19"/>
      <c r="E3" s="19"/>
      <c r="F3" s="19"/>
      <c r="G3" s="19"/>
      <c r="H3" s="19"/>
      <c r="I3" s="19"/>
      <c r="J3" s="19"/>
      <c r="K3" s="19"/>
      <c r="L3" s="19"/>
      <c r="M3" s="19"/>
      <c r="N3" s="19"/>
    </row>
    <row r="5" spans="1:16" ht="15" customHeight="1">
      <c r="B5" s="40"/>
      <c r="D5" s="40"/>
      <c r="E5" s="40"/>
      <c r="F5" s="42"/>
      <c r="G5" s="38"/>
      <c r="H5" s="38"/>
      <c r="I5" s="38"/>
      <c r="J5" s="38"/>
      <c r="K5" s="38"/>
      <c r="L5" s="38"/>
      <c r="M5" s="38"/>
      <c r="N5" s="38"/>
      <c r="O5" s="38"/>
    </row>
    <row r="6" spans="1:16">
      <c r="B6" s="40" t="s">
        <v>83</v>
      </c>
      <c r="C6" s="41" t="s">
        <v>164</v>
      </c>
      <c r="D6" s="40" t="s">
        <v>166</v>
      </c>
      <c r="E6" s="40" t="s">
        <v>165</v>
      </c>
      <c r="F6" s="40" t="s">
        <v>167</v>
      </c>
      <c r="G6" s="40"/>
      <c r="H6" s="40"/>
      <c r="I6" s="40"/>
      <c r="J6" s="40"/>
      <c r="K6" s="40"/>
      <c r="L6" s="40"/>
      <c r="M6" s="40"/>
      <c r="N6" s="40"/>
      <c r="O6" s="40"/>
    </row>
    <row r="7" spans="1:16">
      <c r="A7" s="46" t="s">
        <v>168</v>
      </c>
      <c r="B7" s="40">
        <v>24.6</v>
      </c>
      <c r="C7" s="41">
        <v>46.1</v>
      </c>
      <c r="D7" s="40">
        <v>52.7</v>
      </c>
      <c r="E7" s="40">
        <v>57.2</v>
      </c>
      <c r="F7" s="40">
        <v>69.900000000000006</v>
      </c>
      <c r="G7" s="40"/>
      <c r="J7" s="40"/>
      <c r="K7" s="40"/>
      <c r="L7" s="40"/>
      <c r="M7" s="40"/>
      <c r="N7" s="40"/>
      <c r="O7" s="40"/>
    </row>
    <row r="8" spans="1:16">
      <c r="A8" s="46" t="s">
        <v>170</v>
      </c>
      <c r="B8" s="40">
        <v>3.1</v>
      </c>
      <c r="C8" s="41">
        <v>8.6999999999999993</v>
      </c>
      <c r="D8" s="40">
        <v>11.5</v>
      </c>
      <c r="E8" s="40">
        <v>13.7</v>
      </c>
      <c r="F8" s="40">
        <v>22.6</v>
      </c>
      <c r="G8" s="40"/>
      <c r="H8" s="6"/>
      <c r="I8" s="6"/>
      <c r="J8" s="40"/>
      <c r="K8" s="40"/>
      <c r="L8" s="40"/>
      <c r="M8" s="40"/>
      <c r="N8" s="40"/>
      <c r="O8" s="40"/>
    </row>
    <row r="9" spans="1:16">
      <c r="A9" s="46" t="s">
        <v>171</v>
      </c>
      <c r="B9" s="40">
        <v>2.4</v>
      </c>
      <c r="C9" s="41">
        <v>7.7</v>
      </c>
      <c r="D9" s="40">
        <v>9.1</v>
      </c>
      <c r="E9" s="40">
        <v>11.6</v>
      </c>
      <c r="F9" s="40">
        <v>17</v>
      </c>
      <c r="G9" s="40"/>
      <c r="H9" s="40"/>
      <c r="I9" s="40"/>
      <c r="J9" s="40"/>
      <c r="K9" s="40"/>
      <c r="L9" s="40"/>
      <c r="M9" s="40"/>
      <c r="N9" s="40"/>
      <c r="O9" s="40"/>
    </row>
    <row r="10" spans="1:16">
      <c r="A10" s="46" t="s">
        <v>169</v>
      </c>
      <c r="B10" s="40">
        <v>3.3</v>
      </c>
      <c r="C10" s="41">
        <v>7.8</v>
      </c>
      <c r="D10" s="40">
        <v>10</v>
      </c>
      <c r="E10" s="40">
        <v>11.7</v>
      </c>
      <c r="F10" s="40">
        <v>19.899999999999999</v>
      </c>
      <c r="G10" s="6"/>
      <c r="H10" s="6"/>
      <c r="I10" s="6"/>
      <c r="J10" s="40"/>
      <c r="K10" s="40"/>
      <c r="L10" s="40"/>
      <c r="M10" s="40"/>
      <c r="N10" s="40"/>
      <c r="O10" s="40"/>
    </row>
    <row r="11" spans="1:16">
      <c r="B11" s="40"/>
      <c r="C11" s="40"/>
      <c r="D11" s="40"/>
      <c r="E11" s="40"/>
      <c r="F11" s="40"/>
      <c r="G11" s="6"/>
      <c r="H11" s="6"/>
      <c r="I11" s="6"/>
      <c r="J11" s="40"/>
      <c r="K11" s="40"/>
      <c r="L11" s="40"/>
      <c r="M11" s="40"/>
      <c r="N11" s="40"/>
      <c r="O11" s="40"/>
    </row>
    <row r="12" spans="1:16">
      <c r="B12" s="40"/>
      <c r="C12" s="40"/>
      <c r="D12" s="40"/>
      <c r="E12" s="40"/>
      <c r="F12" s="40"/>
      <c r="G12" s="6"/>
      <c r="H12" s="6"/>
      <c r="I12" s="6"/>
      <c r="J12" s="40"/>
      <c r="K12" s="40"/>
      <c r="L12" s="6"/>
      <c r="M12" s="6"/>
      <c r="N12" s="6"/>
    </row>
    <row r="13" spans="1:16">
      <c r="B13" s="40"/>
      <c r="C13" s="40"/>
      <c r="D13" s="40"/>
      <c r="E13" s="40"/>
      <c r="F13" s="40"/>
      <c r="J13" s="40"/>
      <c r="K13" s="40"/>
      <c r="L13" s="6"/>
      <c r="M13" s="6"/>
      <c r="N13" s="6"/>
    </row>
    <row r="14" spans="1:16">
      <c r="B14" s="40"/>
      <c r="C14" s="40"/>
      <c r="D14" s="40"/>
      <c r="E14" s="40"/>
      <c r="F14" s="40"/>
      <c r="G14" s="6"/>
      <c r="H14" s="6"/>
      <c r="I14" s="6"/>
      <c r="J14" s="40"/>
      <c r="K14" s="40"/>
      <c r="L14" s="6"/>
      <c r="M14" s="6"/>
      <c r="N14" s="6"/>
    </row>
    <row r="15" spans="1:16">
      <c r="B15" s="40"/>
      <c r="C15" s="40"/>
      <c r="D15" s="40"/>
      <c r="E15" s="40"/>
      <c r="F15" s="40"/>
      <c r="J15" s="40"/>
      <c r="K15" s="40"/>
      <c r="L15" s="39"/>
      <c r="M15" s="39"/>
      <c r="N15" s="39"/>
      <c r="O15" s="39"/>
      <c r="P15" s="39"/>
    </row>
    <row r="16" spans="1:16">
      <c r="B16" s="40"/>
      <c r="C16" s="40"/>
      <c r="D16" s="40"/>
      <c r="E16" s="40"/>
      <c r="F16" s="40"/>
      <c r="G16" s="39"/>
      <c r="H16" s="39"/>
      <c r="I16" s="39"/>
      <c r="J16" s="40"/>
      <c r="K16" s="40"/>
      <c r="L16" s="40"/>
      <c r="M16" s="40"/>
      <c r="N16" s="40"/>
      <c r="O16" s="40"/>
      <c r="P16" s="40"/>
    </row>
    <row r="17" spans="2:16">
      <c r="B17" s="42"/>
      <c r="C17" s="40"/>
      <c r="D17" s="40"/>
      <c r="E17" s="40"/>
      <c r="F17" s="40"/>
      <c r="G17" s="40"/>
      <c r="H17" s="40"/>
      <c r="I17" s="40"/>
      <c r="J17" s="40"/>
      <c r="K17" s="40"/>
      <c r="L17" s="40"/>
      <c r="M17" s="40"/>
      <c r="N17" s="40"/>
      <c r="O17" s="40"/>
      <c r="P17" s="40"/>
    </row>
    <row r="18" spans="2:16">
      <c r="B18" s="40"/>
      <c r="C18" s="40"/>
      <c r="D18" s="40"/>
      <c r="E18" s="40"/>
      <c r="F18" s="40"/>
      <c r="J18" s="40"/>
      <c r="K18" s="40"/>
      <c r="L18" s="40"/>
      <c r="M18" s="40"/>
      <c r="N18" s="40"/>
      <c r="O18" s="40"/>
      <c r="P18" s="40"/>
    </row>
    <row r="19" spans="2:16">
      <c r="B19" s="40"/>
      <c r="C19" s="40"/>
      <c r="D19" s="40"/>
      <c r="E19" s="40"/>
      <c r="F19" s="40"/>
      <c r="G19" s="40"/>
      <c r="H19" s="40"/>
      <c r="I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6"/>
      <c r="M21" s="6"/>
      <c r="N21" s="6"/>
    </row>
    <row r="22" spans="2:16">
      <c r="B22" s="40"/>
      <c r="C22" s="40"/>
      <c r="D22" s="40"/>
      <c r="E22" s="40"/>
      <c r="F22" s="40"/>
      <c r="J22" s="40"/>
      <c r="K22" s="40"/>
      <c r="L22" s="6"/>
      <c r="M22" s="6"/>
      <c r="N22" s="6"/>
    </row>
    <row r="23" spans="2:16">
      <c r="B23" s="40"/>
      <c r="C23" s="40"/>
      <c r="D23" s="40"/>
      <c r="E23" s="40"/>
      <c r="F23" s="40"/>
      <c r="G23" s="6"/>
      <c r="H23" s="6"/>
      <c r="I23" s="6"/>
      <c r="J23" s="40"/>
      <c r="K23" s="40"/>
      <c r="L23" s="6"/>
      <c r="M23" s="6"/>
      <c r="N23" s="6"/>
    </row>
    <row r="24" spans="2:16">
      <c r="B24" s="40"/>
      <c r="C24" s="40"/>
      <c r="D24" s="40"/>
      <c r="E24" s="40"/>
      <c r="F24" s="40"/>
      <c r="J24" s="40"/>
      <c r="K24" s="40"/>
      <c r="L24" s="6"/>
      <c r="M24" s="6"/>
      <c r="N24" s="6"/>
    </row>
    <row r="25" spans="2:16">
      <c r="B25" s="40"/>
      <c r="C25" s="40"/>
      <c r="D25" s="40"/>
      <c r="E25" s="40"/>
      <c r="F25" s="40"/>
      <c r="G25" s="40"/>
      <c r="H25" s="40"/>
      <c r="I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6"/>
      <c r="H27" s="6"/>
      <c r="I27" s="6"/>
      <c r="J27" s="40"/>
      <c r="K27" s="40"/>
    </row>
    <row r="28" spans="2:16">
      <c r="B28" s="40"/>
      <c r="C28" s="40"/>
      <c r="D28" s="40"/>
      <c r="E28" s="40"/>
      <c r="F28" s="40"/>
      <c r="G28" s="6"/>
      <c r="H28" s="6"/>
      <c r="I28" s="6"/>
      <c r="J28" s="40"/>
      <c r="K28" s="40"/>
    </row>
    <row r="29" spans="2:16">
      <c r="B29" s="40"/>
      <c r="C29" s="40"/>
      <c r="D29" s="40"/>
      <c r="E29" s="40"/>
      <c r="F29" s="40"/>
      <c r="G29" s="40"/>
      <c r="H29" s="40"/>
      <c r="I29" s="40"/>
      <c r="J29" s="40"/>
      <c r="K29" s="40"/>
    </row>
    <row r="30" spans="2:16">
      <c r="B30" s="40"/>
      <c r="C30" s="40"/>
      <c r="D30" s="40"/>
      <c r="E30" s="40"/>
      <c r="F30" s="40"/>
      <c r="G30" s="6"/>
      <c r="H30" s="6"/>
      <c r="I30" s="6"/>
      <c r="J30" s="40"/>
      <c r="K30" s="40"/>
    </row>
    <row r="31" spans="2:16">
      <c r="B31" s="40"/>
      <c r="C31" s="40"/>
      <c r="D31" s="40"/>
      <c r="E31" s="40"/>
      <c r="F31" s="40"/>
      <c r="G31" s="40"/>
      <c r="H31" s="40"/>
      <c r="I31" s="40"/>
      <c r="J31" s="40"/>
      <c r="K31" s="40"/>
    </row>
    <row r="32" spans="2:16">
      <c r="B32" s="40"/>
      <c r="C32" s="40"/>
      <c r="D32" s="40"/>
      <c r="E32" s="40"/>
      <c r="F32" s="40"/>
      <c r="G32" s="40"/>
      <c r="H32" s="40"/>
      <c r="I32" s="40"/>
      <c r="J32" s="40"/>
      <c r="K32" s="40"/>
    </row>
    <row r="33" spans="2:11">
      <c r="B33" s="40"/>
      <c r="C33" s="40"/>
      <c r="D33" s="40"/>
      <c r="E33" s="40"/>
      <c r="F33" s="40"/>
      <c r="J33" s="40"/>
      <c r="K33" s="40"/>
    </row>
    <row r="34" spans="2:11">
      <c r="B34" s="40"/>
      <c r="C34" s="40"/>
      <c r="D34" s="40"/>
      <c r="E34" s="40"/>
      <c r="F34" s="40"/>
    </row>
    <row r="35" spans="2:11">
      <c r="C35" s="6"/>
    </row>
    <row r="36" spans="2:11">
      <c r="B36" s="41"/>
      <c r="C36" s="41"/>
      <c r="D36" s="41"/>
      <c r="E36" s="41"/>
      <c r="F36" s="41"/>
    </row>
    <row r="37" spans="2:11">
      <c r="B37" s="6"/>
    </row>
    <row r="38" spans="2:11">
      <c r="B38" s="6"/>
    </row>
    <row r="39" spans="2:11">
      <c r="B39" s="6"/>
    </row>
    <row r="40" spans="2:11">
      <c r="B40" s="6"/>
    </row>
    <row r="41" spans="2:11">
      <c r="B41" s="6"/>
    </row>
    <row r="46" spans="2:11" ht="15" customHeight="1"/>
    <row r="47" spans="2:11" ht="15" customHeight="1"/>
    <row r="48" spans="2:11" ht="15" customHeight="1"/>
    <row r="49" ht="15" customHeight="1"/>
    <row r="50" ht="15" customHeight="1"/>
    <row r="51" ht="15" customHeight="1"/>
  </sheetData>
  <hyperlinks>
    <hyperlink ref="A1" location="'List of Figures'!A1" display="Back to List of Figures" xr:uid="{648CB220-91EC-4EB1-90EF-6CD18E638C62}"/>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62936-35DD-4E8B-B308-A8E8E4BC6F54}">
  <dimension ref="A1:Y51"/>
  <sheetViews>
    <sheetView zoomScaleNormal="100" workbookViewId="0"/>
  </sheetViews>
  <sheetFormatPr defaultColWidth="9.140625" defaultRowHeight="15"/>
  <cols>
    <col min="1" max="1" width="17.28515625" style="51" customWidth="1"/>
    <col min="2" max="18" width="9.140625" style="51"/>
    <col min="19" max="19" width="13.42578125" style="51" bestFit="1" customWidth="1"/>
    <col min="20" max="21" width="15" style="51" bestFit="1" customWidth="1"/>
    <col min="22" max="22" width="15.42578125" style="51" bestFit="1" customWidth="1"/>
    <col min="23" max="23" width="12.85546875" style="51" bestFit="1" customWidth="1"/>
    <col min="24" max="24" width="13.42578125" style="51" bestFit="1" customWidth="1"/>
    <col min="25" max="25" width="15" style="51" bestFit="1" customWidth="1"/>
    <col min="26" max="16384" width="9.140625" style="51"/>
  </cols>
  <sheetData>
    <row r="1" spans="1:25">
      <c r="A1" s="7" t="s">
        <v>8</v>
      </c>
    </row>
    <row r="2" spans="1:25" ht="15" customHeight="1">
      <c r="A2" s="19" t="s">
        <v>679</v>
      </c>
      <c r="B2" s="36" t="s">
        <v>677</v>
      </c>
      <c r="C2" s="19"/>
      <c r="D2" s="19"/>
      <c r="E2" s="19"/>
      <c r="F2" s="19"/>
      <c r="G2" s="19"/>
      <c r="H2" s="19"/>
      <c r="I2" s="19"/>
      <c r="J2" s="19"/>
      <c r="K2" s="19"/>
      <c r="L2" s="19"/>
      <c r="M2" s="19"/>
      <c r="N2" s="19"/>
      <c r="S2"/>
      <c r="T2"/>
      <c r="U2"/>
      <c r="V2"/>
      <c r="W2"/>
      <c r="X2"/>
      <c r="Y2"/>
    </row>
    <row r="3" spans="1:25">
      <c r="A3" s="19" t="s">
        <v>0</v>
      </c>
      <c r="B3" s="121" t="s">
        <v>230</v>
      </c>
      <c r="C3" s="19"/>
      <c r="D3" s="19"/>
      <c r="E3" s="19"/>
      <c r="F3" s="19"/>
      <c r="G3" s="19"/>
      <c r="H3" s="19"/>
      <c r="I3" s="19"/>
      <c r="J3" s="19"/>
      <c r="K3" s="19"/>
      <c r="L3" s="19"/>
      <c r="M3" s="19"/>
      <c r="N3" s="19"/>
      <c r="S3"/>
      <c r="T3"/>
      <c r="U3"/>
      <c r="V3"/>
      <c r="W3"/>
      <c r="X3"/>
      <c r="Y3"/>
    </row>
    <row r="4" spans="1:25">
      <c r="S4"/>
      <c r="T4"/>
      <c r="U4"/>
      <c r="V4"/>
      <c r="W4"/>
      <c r="X4"/>
      <c r="Y4"/>
    </row>
    <row r="5" spans="1:25" ht="15" customHeight="1">
      <c r="B5" s="28" t="s">
        <v>159</v>
      </c>
      <c r="C5" s="28"/>
      <c r="D5" s="28"/>
      <c r="E5" s="28"/>
      <c r="F5" s="28" t="s">
        <v>158</v>
      </c>
      <c r="G5" s="28"/>
      <c r="J5" s="50"/>
      <c r="K5" s="38"/>
      <c r="L5" s="38"/>
      <c r="M5" s="38"/>
      <c r="N5" s="38"/>
      <c r="S5"/>
      <c r="T5"/>
      <c r="U5"/>
      <c r="V5"/>
      <c r="W5"/>
      <c r="X5"/>
      <c r="Y5"/>
    </row>
    <row r="6" spans="1:25">
      <c r="B6" s="52" t="s">
        <v>234</v>
      </c>
      <c r="C6" s="52" t="s">
        <v>231</v>
      </c>
      <c r="D6" s="52" t="s">
        <v>232</v>
      </c>
      <c r="E6" s="52" t="s">
        <v>233</v>
      </c>
      <c r="F6" s="52" t="s">
        <v>234</v>
      </c>
      <c r="G6" s="52" t="s">
        <v>231</v>
      </c>
      <c r="H6" s="51" t="s">
        <v>232</v>
      </c>
      <c r="I6" s="51" t="s">
        <v>233</v>
      </c>
      <c r="J6" s="40"/>
      <c r="K6" s="40"/>
      <c r="L6" s="40"/>
      <c r="M6" s="40"/>
      <c r="N6" s="40"/>
      <c r="S6"/>
      <c r="T6"/>
      <c r="U6"/>
      <c r="V6"/>
      <c r="W6"/>
      <c r="X6"/>
      <c r="Y6"/>
    </row>
    <row r="7" spans="1:25">
      <c r="A7" s="51">
        <v>1990</v>
      </c>
      <c r="B7" s="52">
        <v>4319.17975645556</v>
      </c>
      <c r="C7" s="52">
        <v>13693.062904005599</v>
      </c>
      <c r="D7" s="52">
        <v>19576.144333992401</v>
      </c>
      <c r="E7" s="52">
        <v>28653.368663192701</v>
      </c>
      <c r="F7" s="52">
        <v>4184.2162263642003</v>
      </c>
      <c r="G7" s="52">
        <v>10771.353738363599</v>
      </c>
      <c r="H7" s="51">
        <v>17444.207662017201</v>
      </c>
      <c r="I7" s="51">
        <v>27529.0536411336</v>
      </c>
      <c r="J7" s="40"/>
      <c r="K7" s="40"/>
      <c r="L7" s="40"/>
      <c r="M7" s="40"/>
      <c r="N7" s="40"/>
      <c r="S7"/>
      <c r="T7"/>
      <c r="U7"/>
      <c r="V7"/>
      <c r="W7"/>
      <c r="X7"/>
      <c r="Y7"/>
    </row>
    <row r="8" spans="1:25">
      <c r="A8" s="51">
        <v>1991</v>
      </c>
      <c r="B8" s="52">
        <v>4290.0868245479896</v>
      </c>
      <c r="C8" s="52">
        <v>13724.8024022765</v>
      </c>
      <c r="D8" s="52">
        <v>19342.3245557179</v>
      </c>
      <c r="E8" s="52">
        <v>28478.282823417401</v>
      </c>
      <c r="F8" s="52">
        <v>4164.6313673191698</v>
      </c>
      <c r="G8" s="52">
        <v>10822.631112753001</v>
      </c>
      <c r="H8" s="51">
        <v>17381.802548195101</v>
      </c>
      <c r="I8" s="51">
        <v>27497.119536766699</v>
      </c>
      <c r="J8" s="40"/>
      <c r="K8" s="40"/>
      <c r="L8" s="40"/>
      <c r="M8" s="40"/>
      <c r="N8" s="40"/>
      <c r="S8"/>
      <c r="T8"/>
      <c r="U8"/>
      <c r="V8"/>
      <c r="W8"/>
      <c r="X8"/>
      <c r="Y8"/>
    </row>
    <row r="9" spans="1:25">
      <c r="A9" s="51">
        <v>1992</v>
      </c>
      <c r="B9" s="52">
        <v>4266.4239875830099</v>
      </c>
      <c r="C9" s="52">
        <v>13747.6501788193</v>
      </c>
      <c r="D9" s="52">
        <v>19116.270025061101</v>
      </c>
      <c r="E9" s="52">
        <v>28328.855327953101</v>
      </c>
      <c r="F9" s="52">
        <v>4148.0407114045302</v>
      </c>
      <c r="G9" s="52">
        <v>10869.754159395099</v>
      </c>
      <c r="H9" s="51">
        <v>17335.0479168075</v>
      </c>
      <c r="I9" s="51">
        <v>27518.8808417488</v>
      </c>
      <c r="J9" s="40"/>
      <c r="K9" s="40"/>
      <c r="L9" s="40"/>
      <c r="M9" s="40"/>
      <c r="N9" s="40"/>
      <c r="S9"/>
      <c r="T9"/>
      <c r="U9"/>
      <c r="V9"/>
      <c r="W9"/>
      <c r="X9"/>
      <c r="Y9"/>
    </row>
    <row r="10" spans="1:25">
      <c r="A10" s="51">
        <v>1993</v>
      </c>
      <c r="B10" s="52">
        <v>4251.8625704129699</v>
      </c>
      <c r="C10" s="52">
        <v>13770.7686181637</v>
      </c>
      <c r="D10" s="52">
        <v>18948.667784484602</v>
      </c>
      <c r="E10" s="52">
        <v>28233.749398558299</v>
      </c>
      <c r="F10" s="52">
        <v>4141.8987456145596</v>
      </c>
      <c r="G10" s="52">
        <v>10921.1063939583</v>
      </c>
      <c r="H10" s="51">
        <v>17279.294588143101</v>
      </c>
      <c r="I10" s="51">
        <v>27503.944163679502</v>
      </c>
      <c r="J10" s="40"/>
      <c r="K10" s="40"/>
      <c r="L10" s="40"/>
      <c r="M10" s="40"/>
      <c r="N10" s="40"/>
      <c r="S10"/>
      <c r="T10"/>
      <c r="U10"/>
      <c r="V10"/>
      <c r="W10"/>
      <c r="X10"/>
      <c r="Y10"/>
    </row>
    <row r="11" spans="1:25">
      <c r="A11" s="51">
        <v>1994</v>
      </c>
      <c r="B11" s="52">
        <v>4244.8257844510899</v>
      </c>
      <c r="C11" s="52">
        <v>13782.0797819171</v>
      </c>
      <c r="D11" s="52">
        <v>18785.849501942601</v>
      </c>
      <c r="E11" s="52">
        <v>28155.622987266899</v>
      </c>
      <c r="F11" s="52">
        <v>4144.98310197924</v>
      </c>
      <c r="G11" s="52">
        <v>10964.494398221301</v>
      </c>
      <c r="H11" s="51">
        <v>17213.5331543422</v>
      </c>
      <c r="I11" s="51">
        <v>27451.634996329401</v>
      </c>
      <c r="J11" s="40"/>
      <c r="K11" s="40"/>
      <c r="L11" s="40"/>
      <c r="M11" s="40"/>
      <c r="N11" s="40"/>
      <c r="S11"/>
      <c r="T11"/>
      <c r="U11"/>
      <c r="V11"/>
      <c r="W11"/>
      <c r="X11"/>
      <c r="Y11"/>
    </row>
    <row r="12" spans="1:25">
      <c r="A12" s="51">
        <v>1995</v>
      </c>
      <c r="B12" s="52">
        <v>4245.8039978053203</v>
      </c>
      <c r="C12" s="52">
        <v>13784.2157126485</v>
      </c>
      <c r="D12" s="52">
        <v>18668.917371673899</v>
      </c>
      <c r="E12" s="52">
        <v>28151.987369542101</v>
      </c>
      <c r="F12" s="52">
        <v>4149.0026957304399</v>
      </c>
      <c r="G12" s="52">
        <v>10999.4032457143</v>
      </c>
      <c r="H12" s="51">
        <v>17167.6324306069</v>
      </c>
      <c r="I12" s="51">
        <v>27442.012236885599</v>
      </c>
      <c r="J12" s="40"/>
      <c r="K12" s="40"/>
      <c r="L12" s="6"/>
      <c r="M12" s="6"/>
      <c r="N12" s="6"/>
      <c r="S12"/>
      <c r="T12"/>
      <c r="U12"/>
      <c r="V12"/>
      <c r="W12"/>
      <c r="X12"/>
      <c r="Y12"/>
    </row>
    <row r="13" spans="1:25">
      <c r="A13" s="51">
        <v>1996</v>
      </c>
      <c r="B13" s="52">
        <v>4256.8824645050599</v>
      </c>
      <c r="C13" s="52">
        <v>13759.145360508101</v>
      </c>
      <c r="D13" s="52">
        <v>18571.432301803001</v>
      </c>
      <c r="E13" s="52">
        <v>28178.381430737401</v>
      </c>
      <c r="F13" s="52">
        <v>4161.6085156070503</v>
      </c>
      <c r="G13" s="52">
        <v>11009.9217933862</v>
      </c>
      <c r="H13" s="51">
        <v>17100.731175104898</v>
      </c>
      <c r="I13" s="51">
        <v>27398.861211324998</v>
      </c>
      <c r="J13" s="40"/>
      <c r="K13" s="40"/>
      <c r="L13" s="6"/>
      <c r="M13" s="6"/>
      <c r="N13" s="6"/>
      <c r="S13"/>
      <c r="T13"/>
      <c r="U13"/>
      <c r="V13"/>
      <c r="W13"/>
      <c r="X13"/>
      <c r="Y13"/>
    </row>
    <row r="14" spans="1:25">
      <c r="A14" s="51">
        <v>1997</v>
      </c>
      <c r="B14" s="52">
        <v>4270.3924125398298</v>
      </c>
      <c r="C14" s="52">
        <v>13711.686139670301</v>
      </c>
      <c r="D14" s="52">
        <v>18464.865679858602</v>
      </c>
      <c r="E14" s="52">
        <v>28211.956503164802</v>
      </c>
      <c r="F14" s="52">
        <v>4183.0706119804099</v>
      </c>
      <c r="G14" s="52">
        <v>10989.907346907699</v>
      </c>
      <c r="H14" s="51">
        <v>16982.042651354001</v>
      </c>
      <c r="I14" s="51">
        <v>27346.955252265099</v>
      </c>
      <c r="J14" s="40"/>
      <c r="K14" s="40"/>
      <c r="L14" s="6"/>
      <c r="M14" s="6"/>
      <c r="N14" s="6"/>
      <c r="S14"/>
      <c r="T14"/>
      <c r="U14"/>
      <c r="V14"/>
      <c r="W14"/>
      <c r="X14"/>
      <c r="Y14"/>
    </row>
    <row r="15" spans="1:25">
      <c r="A15" s="51">
        <v>1998</v>
      </c>
      <c r="B15" s="52">
        <v>4280.3154327292204</v>
      </c>
      <c r="C15" s="52">
        <v>13643.5098410641</v>
      </c>
      <c r="D15" s="52">
        <v>18357.2978620871</v>
      </c>
      <c r="E15" s="52">
        <v>28249.033454066801</v>
      </c>
      <c r="F15" s="52">
        <v>4205.6935094198698</v>
      </c>
      <c r="G15" s="52">
        <v>10954.0758466919</v>
      </c>
      <c r="H15" s="51">
        <v>16843.153122658099</v>
      </c>
      <c r="I15" s="51">
        <v>27273.307181456999</v>
      </c>
      <c r="J15" s="40"/>
      <c r="K15" s="40"/>
      <c r="L15" s="39"/>
      <c r="M15" s="39"/>
      <c r="N15" s="39"/>
      <c r="S15"/>
      <c r="T15"/>
      <c r="U15"/>
      <c r="V15"/>
      <c r="W15"/>
      <c r="X15"/>
      <c r="Y15"/>
    </row>
    <row r="16" spans="1:25">
      <c r="A16" s="51">
        <v>1999</v>
      </c>
      <c r="B16" s="52">
        <v>4293.1152863470697</v>
      </c>
      <c r="C16" s="52">
        <v>13591.0443432351</v>
      </c>
      <c r="D16" s="52">
        <v>18265.4890118767</v>
      </c>
      <c r="E16" s="52">
        <v>28293.7500265095</v>
      </c>
      <c r="F16" s="52">
        <v>4224.7019002301004</v>
      </c>
      <c r="G16" s="52">
        <v>10918.145646519701</v>
      </c>
      <c r="H16" s="51">
        <v>16734.441591017301</v>
      </c>
      <c r="I16" s="51">
        <v>27269.834197186199</v>
      </c>
      <c r="J16" s="40"/>
      <c r="K16" s="40"/>
      <c r="L16" s="40"/>
      <c r="M16" s="40"/>
      <c r="N16" s="40"/>
      <c r="S16"/>
      <c r="T16"/>
      <c r="U16"/>
      <c r="V16"/>
      <c r="W16"/>
      <c r="X16"/>
      <c r="Y16"/>
    </row>
    <row r="17" spans="1:25">
      <c r="A17" s="51">
        <v>2000</v>
      </c>
      <c r="B17" s="40">
        <v>4307.6282251989996</v>
      </c>
      <c r="C17" s="40">
        <v>13553.633041037199</v>
      </c>
      <c r="D17" s="40">
        <v>18169.818723299399</v>
      </c>
      <c r="E17" s="40">
        <v>28325.196839271601</v>
      </c>
      <c r="F17" s="40">
        <v>4239.1604773847503</v>
      </c>
      <c r="G17" s="40">
        <v>10899.284939544499</v>
      </c>
      <c r="H17" s="40">
        <v>16636.606587000599</v>
      </c>
      <c r="I17" s="40">
        <v>27226.7580247562</v>
      </c>
      <c r="J17" s="40"/>
      <c r="K17" s="40"/>
      <c r="L17" s="40"/>
      <c r="M17" s="40"/>
      <c r="N17" s="40"/>
      <c r="S17"/>
      <c r="T17"/>
      <c r="U17"/>
      <c r="V17"/>
      <c r="W17"/>
      <c r="X17"/>
      <c r="Y17"/>
    </row>
    <row r="18" spans="1:25">
      <c r="A18" s="51">
        <v>2001</v>
      </c>
      <c r="B18" s="40">
        <v>4321.8934185511798</v>
      </c>
      <c r="C18" s="40">
        <v>13529.2769812193</v>
      </c>
      <c r="D18" s="40">
        <v>18071.902031359201</v>
      </c>
      <c r="E18" s="40">
        <v>28361.423006559002</v>
      </c>
      <c r="F18" s="40">
        <v>4245.7017661563004</v>
      </c>
      <c r="G18" s="40">
        <v>10893.0755674759</v>
      </c>
      <c r="H18" s="51">
        <v>16566.951787732</v>
      </c>
      <c r="I18" s="51">
        <v>27200.001985955201</v>
      </c>
      <c r="J18" s="40"/>
      <c r="K18" s="40"/>
      <c r="L18" s="40"/>
      <c r="M18" s="40"/>
      <c r="N18" s="40"/>
      <c r="S18"/>
      <c r="T18"/>
      <c r="U18"/>
      <c r="V18"/>
      <c r="W18"/>
      <c r="X18"/>
      <c r="Y18"/>
    </row>
    <row r="19" spans="1:25">
      <c r="A19" s="51">
        <v>2002</v>
      </c>
      <c r="B19" s="40">
        <v>4329.5117331239499</v>
      </c>
      <c r="C19" s="40">
        <v>13504.339000894701</v>
      </c>
      <c r="D19" s="40">
        <v>17988.1062216229</v>
      </c>
      <c r="E19" s="40">
        <v>28379.997429106701</v>
      </c>
      <c r="F19" s="40">
        <v>4251.0716808433099</v>
      </c>
      <c r="G19" s="40">
        <v>10873.6924290467</v>
      </c>
      <c r="H19" s="40">
        <v>16490.944366025498</v>
      </c>
      <c r="I19" s="40">
        <v>27157.2238943673</v>
      </c>
      <c r="J19" s="40"/>
      <c r="K19" s="40"/>
      <c r="L19" s="40"/>
      <c r="M19" s="40"/>
      <c r="N19" s="40"/>
      <c r="S19"/>
      <c r="T19"/>
      <c r="U19"/>
      <c r="V19"/>
      <c r="W19"/>
      <c r="X19"/>
      <c r="Y19"/>
    </row>
    <row r="20" spans="1:25">
      <c r="A20" s="51">
        <v>2003</v>
      </c>
      <c r="B20" s="40">
        <v>4327.3752854541199</v>
      </c>
      <c r="C20" s="40">
        <v>13482.1294906982</v>
      </c>
      <c r="D20" s="40">
        <v>17904.6875533491</v>
      </c>
      <c r="E20" s="40">
        <v>28425.587812529</v>
      </c>
      <c r="F20" s="40">
        <v>4246.4140855088499</v>
      </c>
      <c r="G20" s="40">
        <v>10851.2068574446</v>
      </c>
      <c r="H20" s="40">
        <v>16420.8480218767</v>
      </c>
      <c r="I20" s="40">
        <v>27184.3048005292</v>
      </c>
      <c r="J20" s="40"/>
      <c r="K20" s="40"/>
      <c r="L20" s="40"/>
      <c r="M20" s="40"/>
      <c r="N20" s="40"/>
      <c r="S20"/>
      <c r="T20"/>
      <c r="U20"/>
      <c r="V20"/>
      <c r="W20"/>
      <c r="X20"/>
      <c r="Y20"/>
    </row>
    <row r="21" spans="1:25">
      <c r="A21" s="51">
        <v>2004</v>
      </c>
      <c r="B21" s="40">
        <v>4319.0297442528599</v>
      </c>
      <c r="C21" s="40">
        <v>13455.043712889699</v>
      </c>
      <c r="D21" s="40">
        <v>17831.857551913701</v>
      </c>
      <c r="E21" s="40">
        <v>28456.900632445799</v>
      </c>
      <c r="F21" s="40">
        <v>4238.0280331899303</v>
      </c>
      <c r="G21" s="40">
        <v>10820.756140526601</v>
      </c>
      <c r="H21" s="40">
        <v>16346.119952139499</v>
      </c>
      <c r="I21" s="40">
        <v>27173.647720348701</v>
      </c>
      <c r="J21" s="40"/>
      <c r="K21" s="40"/>
      <c r="L21" s="6"/>
      <c r="M21" s="6"/>
      <c r="N21" s="6"/>
      <c r="S21"/>
      <c r="T21"/>
      <c r="U21"/>
      <c r="V21"/>
      <c r="W21"/>
      <c r="X21"/>
      <c r="Y21"/>
    </row>
    <row r="22" spans="1:25">
      <c r="A22" s="51">
        <v>2005</v>
      </c>
      <c r="B22" s="40">
        <v>4308.6989701263801</v>
      </c>
      <c r="C22" s="40">
        <v>13427.2078877801</v>
      </c>
      <c r="D22" s="40">
        <v>17777.311526336998</v>
      </c>
      <c r="E22" s="40">
        <v>28493.5734650534</v>
      </c>
      <c r="F22" s="40">
        <v>4226.5183633216202</v>
      </c>
      <c r="G22" s="40">
        <v>10786.741713916201</v>
      </c>
      <c r="H22" s="51">
        <v>16301.8491587352</v>
      </c>
      <c r="I22" s="51">
        <v>27178.752578720199</v>
      </c>
      <c r="J22" s="40"/>
      <c r="K22" s="40"/>
      <c r="L22" s="6"/>
      <c r="M22" s="6"/>
      <c r="N22" s="6"/>
      <c r="S22"/>
      <c r="T22"/>
      <c r="U22"/>
      <c r="V22"/>
      <c r="W22"/>
      <c r="X22"/>
      <c r="Y22"/>
    </row>
    <row r="23" spans="1:25">
      <c r="A23" s="51">
        <v>2006</v>
      </c>
      <c r="B23" s="40">
        <v>4291.4038392551402</v>
      </c>
      <c r="C23" s="40">
        <v>13394.715604651799</v>
      </c>
      <c r="D23" s="40">
        <v>17746.954084461799</v>
      </c>
      <c r="E23" s="40">
        <v>28546.736611173801</v>
      </c>
      <c r="F23" s="40">
        <v>4204.6575648534999</v>
      </c>
      <c r="G23" s="40">
        <v>10727.7611552662</v>
      </c>
      <c r="H23" s="6">
        <v>16263.355116868101</v>
      </c>
      <c r="I23" s="6">
        <v>27192.5992878652</v>
      </c>
      <c r="J23" s="40"/>
      <c r="K23" s="40"/>
      <c r="L23" s="6"/>
      <c r="M23" s="6"/>
      <c r="N23" s="6"/>
      <c r="S23"/>
      <c r="T23"/>
      <c r="U23"/>
      <c r="V23"/>
      <c r="W23"/>
      <c r="X23"/>
      <c r="Y23"/>
    </row>
    <row r="24" spans="1:25">
      <c r="A24" s="51">
        <v>2007</v>
      </c>
      <c r="B24" s="40">
        <v>4266.8890498769497</v>
      </c>
      <c r="C24" s="40">
        <v>13351.0603706321</v>
      </c>
      <c r="D24" s="40">
        <v>17703.935728141201</v>
      </c>
      <c r="E24" s="40">
        <v>28537.4498772978</v>
      </c>
      <c r="F24" s="40">
        <v>4170.4249626332103</v>
      </c>
      <c r="G24" s="40">
        <v>10642.6940590799</v>
      </c>
      <c r="H24" s="51">
        <v>16228.922424703</v>
      </c>
      <c r="I24" s="51">
        <v>27214.245351539499</v>
      </c>
      <c r="J24" s="40"/>
      <c r="K24" s="40"/>
      <c r="L24" s="6"/>
      <c r="M24" s="6"/>
      <c r="N24" s="6"/>
      <c r="S24"/>
      <c r="T24"/>
      <c r="U24"/>
      <c r="V24"/>
      <c r="W24"/>
      <c r="X24"/>
      <c r="Y24"/>
    </row>
    <row r="25" spans="1:25">
      <c r="A25" s="51">
        <v>2008</v>
      </c>
      <c r="B25" s="40">
        <v>4245.5861389291804</v>
      </c>
      <c r="C25" s="40">
        <v>13312.5696810399</v>
      </c>
      <c r="D25" s="40">
        <v>17661.341444514499</v>
      </c>
      <c r="E25" s="40">
        <v>28518.781472438899</v>
      </c>
      <c r="F25" s="40">
        <v>4137.8762092597399</v>
      </c>
      <c r="G25" s="40">
        <v>10558.2488815169</v>
      </c>
      <c r="H25" s="40">
        <v>16182.082061759</v>
      </c>
      <c r="I25" s="40">
        <v>27179.1107998556</v>
      </c>
      <c r="J25" s="40"/>
      <c r="K25" s="40"/>
      <c r="L25" s="6"/>
      <c r="M25" s="6"/>
      <c r="N25" s="6"/>
      <c r="S25"/>
      <c r="T25"/>
      <c r="U25"/>
      <c r="V25"/>
      <c r="W25"/>
      <c r="X25"/>
      <c r="Y25"/>
    </row>
    <row r="26" spans="1:25">
      <c r="A26" s="51">
        <v>2009</v>
      </c>
      <c r="B26" s="40">
        <v>4227.55615283518</v>
      </c>
      <c r="C26" s="40">
        <v>13288.2809373809</v>
      </c>
      <c r="D26" s="40">
        <v>17617.875251085301</v>
      </c>
      <c r="E26" s="40">
        <v>28478.760231047701</v>
      </c>
      <c r="F26" s="40">
        <v>4106.7921902070502</v>
      </c>
      <c r="G26" s="40">
        <v>10491.3043048239</v>
      </c>
      <c r="H26" s="40">
        <v>16154.650054242</v>
      </c>
      <c r="I26" s="40">
        <v>27138.699060572901</v>
      </c>
      <c r="J26" s="40"/>
      <c r="K26" s="40"/>
      <c r="L26" s="6"/>
      <c r="M26" s="6"/>
      <c r="N26" s="6"/>
      <c r="S26"/>
      <c r="T26"/>
      <c r="U26"/>
      <c r="V26"/>
      <c r="W26"/>
      <c r="X26"/>
      <c r="Y26"/>
    </row>
    <row r="27" spans="1:25">
      <c r="A27" s="51">
        <v>2010</v>
      </c>
      <c r="B27" s="40">
        <v>4216.2012802028903</v>
      </c>
      <c r="C27" s="40">
        <v>13290.1527769887</v>
      </c>
      <c r="D27" s="40">
        <v>17605.709850064599</v>
      </c>
      <c r="E27" s="40">
        <v>28483.128053999098</v>
      </c>
      <c r="F27" s="40">
        <v>4087.2655556848699</v>
      </c>
      <c r="G27" s="40">
        <v>10467.1600009536</v>
      </c>
      <c r="H27" s="6">
        <v>16161.224525309301</v>
      </c>
      <c r="I27" s="6">
        <v>27133.676941384001</v>
      </c>
      <c r="J27" s="40"/>
      <c r="K27" s="40"/>
      <c r="S27"/>
      <c r="T27"/>
      <c r="U27"/>
      <c r="V27"/>
      <c r="W27"/>
      <c r="X27"/>
      <c r="Y27"/>
    </row>
    <row r="28" spans="1:25">
      <c r="A28" s="51">
        <v>2011</v>
      </c>
      <c r="B28" s="40">
        <v>4208.7000442079398</v>
      </c>
      <c r="C28" s="40">
        <v>13327.514244100201</v>
      </c>
      <c r="D28" s="40">
        <v>17619.4076888981</v>
      </c>
      <c r="E28" s="40">
        <v>28511.139667327599</v>
      </c>
      <c r="F28" s="40">
        <v>4071.8202712162001</v>
      </c>
      <c r="G28" s="40">
        <v>10490.057429065801</v>
      </c>
      <c r="H28" s="6">
        <v>16215.190480183301</v>
      </c>
      <c r="I28" s="6">
        <v>27168.6839187201</v>
      </c>
      <c r="J28" s="40"/>
      <c r="K28" s="40"/>
      <c r="S28"/>
      <c r="T28"/>
      <c r="U28"/>
      <c r="V28"/>
      <c r="W28"/>
      <c r="X28"/>
      <c r="Y28"/>
    </row>
    <row r="29" spans="1:25">
      <c r="A29" s="51">
        <v>2012</v>
      </c>
      <c r="B29" s="40">
        <v>4199.4814679862702</v>
      </c>
      <c r="C29" s="40">
        <v>13379.480866464701</v>
      </c>
      <c r="D29" s="40">
        <v>17658.160381568799</v>
      </c>
      <c r="E29" s="40">
        <v>28549.016714911901</v>
      </c>
      <c r="F29" s="40">
        <v>4052.33229073959</v>
      </c>
      <c r="G29" s="40">
        <v>10537.605163357801</v>
      </c>
      <c r="H29" s="40">
        <v>16319.4410226525</v>
      </c>
      <c r="I29" s="40">
        <v>27234.660265957798</v>
      </c>
      <c r="J29" s="40"/>
      <c r="K29" s="40"/>
      <c r="S29"/>
      <c r="T29"/>
      <c r="U29"/>
      <c r="V29"/>
      <c r="W29"/>
      <c r="X29"/>
      <c r="Y29"/>
    </row>
    <row r="30" spans="1:25">
      <c r="A30" s="51">
        <v>2013</v>
      </c>
      <c r="B30" s="40">
        <v>4196.2667523722703</v>
      </c>
      <c r="C30" s="40">
        <v>13433.5874495997</v>
      </c>
      <c r="D30" s="40">
        <v>17713.6757229135</v>
      </c>
      <c r="E30" s="40">
        <v>28622.599602468901</v>
      </c>
      <c r="F30" s="40">
        <v>4036.6010818920399</v>
      </c>
      <c r="G30" s="40">
        <v>10596.3450223257</v>
      </c>
      <c r="H30" s="6">
        <v>16446.2224455451</v>
      </c>
      <c r="I30" s="6">
        <v>27344.046281057399</v>
      </c>
      <c r="J30" s="40"/>
      <c r="K30" s="40"/>
      <c r="S30"/>
      <c r="T30"/>
      <c r="U30"/>
      <c r="V30"/>
      <c r="W30"/>
      <c r="X30"/>
      <c r="Y30"/>
    </row>
    <row r="31" spans="1:25">
      <c r="A31" s="51">
        <v>2014</v>
      </c>
      <c r="B31" s="40">
        <v>4193.4017715271702</v>
      </c>
      <c r="C31" s="40">
        <v>13485.873277853299</v>
      </c>
      <c r="D31" s="40">
        <v>17771.8426864311</v>
      </c>
      <c r="E31" s="40">
        <v>28703.673704172001</v>
      </c>
      <c r="F31" s="40">
        <v>4027.0755918249902</v>
      </c>
      <c r="G31" s="40">
        <v>10643.371962425999</v>
      </c>
      <c r="H31" s="40">
        <v>16566.7940103566</v>
      </c>
      <c r="I31" s="40">
        <v>27446.933666881501</v>
      </c>
      <c r="J31" s="40"/>
      <c r="K31" s="40"/>
      <c r="S31"/>
      <c r="T31"/>
      <c r="U31"/>
      <c r="V31"/>
      <c r="W31"/>
      <c r="X31"/>
      <c r="Y31"/>
    </row>
    <row r="32" spans="1:25">
      <c r="A32" s="51">
        <v>2015</v>
      </c>
      <c r="B32" s="40">
        <v>4186.6129454940601</v>
      </c>
      <c r="C32" s="40">
        <v>13515.2600009988</v>
      </c>
      <c r="D32" s="40">
        <v>17818.488964203701</v>
      </c>
      <c r="E32" s="40">
        <v>28745.523110647599</v>
      </c>
      <c r="F32" s="40">
        <v>4015.9157298197301</v>
      </c>
      <c r="G32" s="40">
        <v>10664.621024788201</v>
      </c>
      <c r="H32" s="40">
        <v>16655.413317152601</v>
      </c>
      <c r="I32" s="40">
        <v>27497.9363216003</v>
      </c>
      <c r="J32" s="40"/>
      <c r="K32" s="40"/>
      <c r="S32"/>
      <c r="T32"/>
      <c r="U32"/>
      <c r="V32"/>
      <c r="W32"/>
      <c r="X32"/>
      <c r="Y32"/>
    </row>
    <row r="33" spans="1:25">
      <c r="A33" s="51">
        <v>2016</v>
      </c>
      <c r="B33" s="40">
        <v>4197.3399121949697</v>
      </c>
      <c r="C33" s="40">
        <v>13533.985232920901</v>
      </c>
      <c r="D33" s="40">
        <v>17872.154027365901</v>
      </c>
      <c r="E33" s="40">
        <v>28749.018510439</v>
      </c>
      <c r="F33" s="40">
        <v>4025.2942287113201</v>
      </c>
      <c r="G33" s="40">
        <v>10696.8011470778</v>
      </c>
      <c r="H33" s="51">
        <v>16756.165790508199</v>
      </c>
      <c r="I33" s="51">
        <v>27527.1100553123</v>
      </c>
      <c r="J33" s="40"/>
      <c r="K33" s="40"/>
      <c r="S33"/>
      <c r="T33"/>
      <c r="U33"/>
      <c r="V33"/>
      <c r="W33"/>
      <c r="X33"/>
      <c r="Y33"/>
    </row>
    <row r="34" spans="1:25">
      <c r="A34" s="51">
        <v>2017</v>
      </c>
      <c r="B34" s="40">
        <v>4219.6205866168802</v>
      </c>
      <c r="C34" s="40">
        <v>13549.8181579754</v>
      </c>
      <c r="D34" s="40">
        <v>17924.329001191101</v>
      </c>
      <c r="E34" s="40">
        <v>28712.0568843898</v>
      </c>
      <c r="F34" s="40">
        <v>4039.5650166666101</v>
      </c>
      <c r="G34" s="40">
        <v>10726.551138753999</v>
      </c>
      <c r="H34" s="51">
        <v>16841.418557722602</v>
      </c>
      <c r="I34" s="51">
        <v>27518.730672309699</v>
      </c>
      <c r="S34"/>
      <c r="T34"/>
      <c r="U34"/>
      <c r="V34"/>
      <c r="W34"/>
      <c r="X34"/>
      <c r="Y34"/>
    </row>
    <row r="35" spans="1:25">
      <c r="A35" s="51">
        <v>2018</v>
      </c>
      <c r="B35" s="40">
        <v>4233.6721853413601</v>
      </c>
      <c r="C35" s="40">
        <v>13597.7953521737</v>
      </c>
      <c r="D35" s="40">
        <v>18010.707003620199</v>
      </c>
      <c r="E35" s="40">
        <v>28662.476121555399</v>
      </c>
      <c r="F35" s="40">
        <v>4047.87922813146</v>
      </c>
      <c r="G35" s="40">
        <v>10721.294206004201</v>
      </c>
      <c r="H35" s="51">
        <v>16884.494452918501</v>
      </c>
      <c r="I35" s="51">
        <v>27526.2810517211</v>
      </c>
    </row>
    <row r="36" spans="1:25">
      <c r="A36" s="51">
        <v>2019</v>
      </c>
      <c r="B36" s="40">
        <v>4240.4747215839097</v>
      </c>
      <c r="C36" s="40">
        <v>13687.512731168001</v>
      </c>
      <c r="D36" s="40">
        <v>18146.500339732698</v>
      </c>
      <c r="E36" s="40">
        <v>28625.262911996298</v>
      </c>
      <c r="F36" s="40">
        <v>4051.7385964660002</v>
      </c>
      <c r="G36" s="40">
        <v>10689.6389434065</v>
      </c>
      <c r="H36" s="51">
        <v>16889.078126438599</v>
      </c>
      <c r="I36" s="51">
        <v>27471.106940335601</v>
      </c>
    </row>
    <row r="37" spans="1:25" ht="18.75" customHeight="1">
      <c r="B37" s="40"/>
      <c r="C37" s="40"/>
      <c r="D37" s="40"/>
      <c r="E37" s="40"/>
      <c r="F37" s="40"/>
      <c r="G37" s="40"/>
    </row>
    <row r="38" spans="1:25">
      <c r="B38" s="40"/>
      <c r="C38" s="40"/>
      <c r="D38" s="40"/>
      <c r="E38" s="40"/>
      <c r="F38" s="40"/>
      <c r="G38" s="40"/>
    </row>
    <row r="39" spans="1:25">
      <c r="B39" s="40"/>
      <c r="C39" s="40"/>
      <c r="D39" s="40"/>
      <c r="E39" s="40"/>
      <c r="F39" s="40"/>
      <c r="G39" s="40"/>
    </row>
    <row r="40" spans="1:25">
      <c r="B40" s="40"/>
      <c r="C40" s="40"/>
      <c r="D40" s="40"/>
      <c r="E40" s="40"/>
      <c r="F40" s="40"/>
      <c r="G40" s="40"/>
    </row>
    <row r="41" spans="1:25">
      <c r="B41" s="40"/>
      <c r="C41" s="40"/>
      <c r="D41" s="40"/>
      <c r="E41" s="40"/>
      <c r="F41" s="40"/>
      <c r="G41" s="40"/>
    </row>
    <row r="42" spans="1:25">
      <c r="B42" s="40"/>
      <c r="C42" s="40"/>
      <c r="D42" s="40"/>
      <c r="E42" s="40"/>
      <c r="F42" s="40"/>
      <c r="G42" s="40"/>
    </row>
    <row r="43" spans="1:25">
      <c r="B43" s="40"/>
      <c r="C43" s="40"/>
      <c r="D43" s="40"/>
      <c r="E43" s="40"/>
      <c r="F43" s="40"/>
      <c r="G43" s="40"/>
    </row>
    <row r="46" spans="1:25" ht="15" customHeight="1"/>
    <row r="47" spans="1:25" ht="15" customHeight="1"/>
    <row r="48" spans="1:25" ht="15" customHeight="1"/>
    <row r="49" ht="15" customHeight="1"/>
    <row r="50" ht="15" customHeight="1"/>
    <row r="51" ht="15" customHeight="1"/>
  </sheetData>
  <hyperlinks>
    <hyperlink ref="A1" location="'List of Figures'!A1" display="Back to List of Figures" xr:uid="{653F3234-8D4A-44C6-838D-E48017B7151F}"/>
    <hyperlink ref="B3" r:id="rId1" display="https://vizhub.healthdata.org/gbd-results/" xr:uid="{6AD148D6-9384-4C99-B0F6-E378828F32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87609-FA06-4B74-80AE-6E7CF4A60701}">
  <dimension ref="A1:Q52"/>
  <sheetViews>
    <sheetView zoomScaleNormal="100" workbookViewId="0"/>
  </sheetViews>
  <sheetFormatPr defaultColWidth="9.140625" defaultRowHeight="15"/>
  <cols>
    <col min="1" max="1" width="17.28515625" style="32" customWidth="1"/>
    <col min="2" max="16384" width="9.140625" style="32"/>
  </cols>
  <sheetData>
    <row r="1" spans="1:17">
      <c r="A1" s="7" t="s">
        <v>8</v>
      </c>
    </row>
    <row r="2" spans="1:17" ht="15" customHeight="1">
      <c r="A2" s="19" t="s">
        <v>792</v>
      </c>
      <c r="B2" s="36" t="s">
        <v>179</v>
      </c>
      <c r="C2" s="19"/>
      <c r="D2" s="19"/>
      <c r="E2" s="19"/>
      <c r="F2" s="19"/>
      <c r="G2" s="19"/>
      <c r="H2" s="19"/>
      <c r="I2" s="19"/>
      <c r="J2" s="19"/>
      <c r="K2" s="19"/>
      <c r="L2" s="19"/>
      <c r="M2" s="19"/>
      <c r="N2" s="19"/>
      <c r="O2" s="19"/>
      <c r="P2" s="19"/>
      <c r="Q2" s="19"/>
    </row>
    <row r="3" spans="1:17">
      <c r="A3" s="19" t="s">
        <v>0</v>
      </c>
      <c r="B3" s="19" t="s">
        <v>105</v>
      </c>
      <c r="C3" s="19"/>
      <c r="D3" s="19"/>
      <c r="E3" s="19"/>
      <c r="F3" s="19"/>
      <c r="G3" s="19"/>
      <c r="H3" s="19"/>
      <c r="I3" s="19"/>
      <c r="J3" s="19"/>
      <c r="K3" s="19"/>
      <c r="L3" s="19"/>
      <c r="M3" s="19"/>
      <c r="N3" s="19"/>
      <c r="O3" s="19"/>
      <c r="P3" s="19"/>
      <c r="Q3" s="19"/>
    </row>
    <row r="5" spans="1:17">
      <c r="B5" s="32" t="s">
        <v>108</v>
      </c>
    </row>
    <row r="6" spans="1:17" ht="15" customHeight="1">
      <c r="A6" s="28"/>
      <c r="B6" s="35" t="s">
        <v>109</v>
      </c>
      <c r="C6" s="35" t="s">
        <v>110</v>
      </c>
      <c r="G6"/>
    </row>
    <row r="7" spans="1:17">
      <c r="A7" s="28">
        <v>2007</v>
      </c>
      <c r="B7" s="6">
        <v>12.594999999999999</v>
      </c>
      <c r="C7" s="6">
        <v>4.38</v>
      </c>
      <c r="E7" s="33"/>
      <c r="G7"/>
    </row>
    <row r="8" spans="1:17">
      <c r="A8" s="28">
        <v>2008</v>
      </c>
      <c r="B8" s="6">
        <v>13.454999999999998</v>
      </c>
      <c r="C8" s="6">
        <v>4.9550000000000001</v>
      </c>
      <c r="E8" s="33"/>
      <c r="G8"/>
    </row>
    <row r="9" spans="1:17">
      <c r="A9" s="28">
        <v>2009</v>
      </c>
      <c r="B9" s="6">
        <v>14.077500000000001</v>
      </c>
      <c r="C9" s="6">
        <v>5.4450000000000003</v>
      </c>
      <c r="E9" s="33"/>
      <c r="G9"/>
    </row>
    <row r="10" spans="1:17">
      <c r="A10" s="28">
        <v>2010</v>
      </c>
      <c r="B10" s="6">
        <v>14.8575</v>
      </c>
      <c r="C10" s="6">
        <v>5.15</v>
      </c>
      <c r="G10"/>
    </row>
    <row r="11" spans="1:17">
      <c r="A11" s="28">
        <v>2011</v>
      </c>
      <c r="B11" s="6">
        <v>16.024999999999999</v>
      </c>
      <c r="C11" s="6">
        <v>5.4649999999999999</v>
      </c>
      <c r="G11"/>
    </row>
    <row r="12" spans="1:17">
      <c r="A12" s="28">
        <v>2012</v>
      </c>
      <c r="B12" s="6">
        <v>15.237500000000001</v>
      </c>
      <c r="C12" s="6">
        <v>5.6550000000000002</v>
      </c>
      <c r="G12"/>
    </row>
    <row r="13" spans="1:17">
      <c r="A13" s="28">
        <v>2013</v>
      </c>
      <c r="B13" s="6">
        <v>13.61</v>
      </c>
      <c r="C13" s="6">
        <v>5.2200000000000006</v>
      </c>
      <c r="E13" s="6"/>
      <c r="G13"/>
    </row>
    <row r="14" spans="1:17">
      <c r="A14" s="28">
        <v>2014</v>
      </c>
      <c r="B14" s="6">
        <v>11.844999999999999</v>
      </c>
      <c r="C14" s="6">
        <v>4.835</v>
      </c>
      <c r="E14" s="6"/>
      <c r="G14"/>
    </row>
    <row r="15" spans="1:17">
      <c r="A15" s="28">
        <v>2015</v>
      </c>
      <c r="B15" s="6">
        <v>11.01</v>
      </c>
      <c r="C15" s="6">
        <v>4.5600000000000005</v>
      </c>
      <c r="E15" s="6"/>
      <c r="G15"/>
    </row>
    <row r="16" spans="1:17">
      <c r="A16" s="28">
        <v>2016</v>
      </c>
      <c r="B16" s="6">
        <v>10.6425</v>
      </c>
      <c r="C16" s="6">
        <v>4.2625000000000002</v>
      </c>
      <c r="E16" s="6"/>
      <c r="G16"/>
    </row>
    <row r="17" spans="1:7">
      <c r="A17" s="28">
        <v>2017</v>
      </c>
      <c r="B17" s="6">
        <v>9.4275000000000002</v>
      </c>
      <c r="C17" s="6">
        <v>3.6475</v>
      </c>
      <c r="E17" s="6"/>
      <c r="G17"/>
    </row>
    <row r="18" spans="1:7">
      <c r="A18" s="28">
        <v>2018</v>
      </c>
      <c r="B18" s="6">
        <v>8.4250000000000007</v>
      </c>
      <c r="C18" s="6">
        <v>3.4349999999999996</v>
      </c>
      <c r="E18" s="6"/>
      <c r="G18"/>
    </row>
    <row r="19" spans="1:7">
      <c r="A19" s="28">
        <v>2019</v>
      </c>
      <c r="B19" s="6">
        <v>8.7949999999999999</v>
      </c>
      <c r="C19" s="6">
        <v>3.5</v>
      </c>
      <c r="E19" s="6"/>
      <c r="G19"/>
    </row>
    <row r="20" spans="1:7">
      <c r="A20" s="28">
        <v>2020</v>
      </c>
      <c r="B20" s="6">
        <v>8.4400000000000013</v>
      </c>
      <c r="C20" s="6">
        <v>2.97</v>
      </c>
      <c r="E20" s="6"/>
      <c r="G20"/>
    </row>
    <row r="21" spans="1:7">
      <c r="A21" s="28">
        <v>2021</v>
      </c>
      <c r="B21" s="6">
        <v>7.0050000000000008</v>
      </c>
      <c r="C21" s="6">
        <v>2.42</v>
      </c>
      <c r="D21" s="6"/>
      <c r="E21" s="6"/>
      <c r="G21"/>
    </row>
    <row r="22" spans="1:7">
      <c r="B22" s="6"/>
      <c r="D22" s="6"/>
      <c r="E22" s="6"/>
      <c r="G22"/>
    </row>
    <row r="23" spans="1:7">
      <c r="D23" s="6"/>
      <c r="E23" s="6"/>
    </row>
    <row r="24" spans="1:7">
      <c r="B24" s="6"/>
      <c r="D24" s="6"/>
      <c r="E24" s="6"/>
    </row>
    <row r="25" spans="1:7">
      <c r="B25" s="6"/>
      <c r="D25" s="6"/>
      <c r="E25" s="6"/>
    </row>
    <row r="26" spans="1:7">
      <c r="B26" s="6"/>
      <c r="D26" s="6"/>
      <c r="E26" s="6"/>
    </row>
    <row r="27" spans="1:7">
      <c r="B27" s="6"/>
      <c r="D27" s="6"/>
      <c r="E27" s="6"/>
    </row>
    <row r="29" spans="1:7">
      <c r="B29" s="6"/>
    </row>
    <row r="30" spans="1:7">
      <c r="B30" s="6"/>
    </row>
    <row r="31" spans="1:7">
      <c r="B31" s="6"/>
    </row>
    <row r="32" spans="1:7">
      <c r="B32" s="6"/>
    </row>
    <row r="33" spans="2:2">
      <c r="B33" s="6"/>
    </row>
    <row r="34" spans="2:2">
      <c r="B34" s="6"/>
    </row>
    <row r="35" spans="2:2">
      <c r="B35" s="6"/>
    </row>
    <row r="36" spans="2:2">
      <c r="B36" s="6"/>
    </row>
    <row r="37" spans="2:2">
      <c r="B37" s="6"/>
    </row>
    <row r="38" spans="2:2">
      <c r="B38" s="6"/>
    </row>
    <row r="39" spans="2:2">
      <c r="B39" s="6"/>
    </row>
    <row r="40" spans="2:2">
      <c r="B40" s="6"/>
    </row>
    <row r="41" spans="2:2">
      <c r="B41" s="6"/>
    </row>
    <row r="42" spans="2:2">
      <c r="B42" s="6"/>
    </row>
    <row r="47" spans="2:2" ht="15" customHeight="1"/>
    <row r="48" spans="2:2" ht="15" customHeight="1"/>
    <row r="49" ht="15" customHeight="1"/>
    <row r="50" ht="15" customHeight="1"/>
    <row r="51" ht="15" customHeight="1"/>
    <row r="52" ht="15" customHeight="1"/>
  </sheetData>
  <hyperlinks>
    <hyperlink ref="A1" location="'List of Figures'!A1" display="Back to List of Figures" xr:uid="{2D633BAA-E9DB-4DE6-BB49-1CA64593B2DF}"/>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F18E-A1C3-4AC5-9749-BDE417AA31B3}">
  <dimension ref="A1:AC51"/>
  <sheetViews>
    <sheetView zoomScaleNormal="100" workbookViewId="0"/>
  </sheetViews>
  <sheetFormatPr defaultColWidth="9.140625" defaultRowHeight="15"/>
  <cols>
    <col min="1" max="1" width="17.28515625" style="51" customWidth="1"/>
    <col min="2" max="18" width="9.140625" style="51"/>
    <col min="19" max="22" width="17.7109375" style="51" bestFit="1" customWidth="1"/>
    <col min="23" max="27" width="18.42578125" style="51" bestFit="1" customWidth="1"/>
    <col min="28" max="28" width="12.140625" style="51" bestFit="1" customWidth="1"/>
    <col min="29" max="29" width="19.140625" style="51" bestFit="1" customWidth="1"/>
    <col min="30" max="16384" width="9.140625" style="51"/>
  </cols>
  <sheetData>
    <row r="1" spans="1:29">
      <c r="A1" s="7" t="s">
        <v>8</v>
      </c>
    </row>
    <row r="2" spans="1:29" ht="15" customHeight="1">
      <c r="A2" s="19" t="s">
        <v>681</v>
      </c>
      <c r="B2" s="36" t="s">
        <v>678</v>
      </c>
      <c r="C2" s="19"/>
      <c r="D2" s="19"/>
      <c r="E2" s="19"/>
      <c r="F2" s="19"/>
      <c r="G2" s="19"/>
      <c r="H2" s="19"/>
      <c r="I2" s="19"/>
      <c r="J2" s="19"/>
      <c r="K2" s="19"/>
      <c r="L2" s="19"/>
      <c r="M2" s="19"/>
      <c r="N2" s="19"/>
      <c r="S2"/>
      <c r="T2"/>
      <c r="U2"/>
      <c r="V2"/>
      <c r="W2"/>
      <c r="X2"/>
      <c r="Y2"/>
      <c r="Z2"/>
      <c r="AA2"/>
      <c r="AB2"/>
      <c r="AC2"/>
    </row>
    <row r="3" spans="1:29">
      <c r="A3" s="19" t="s">
        <v>0</v>
      </c>
      <c r="B3" s="121" t="s">
        <v>230</v>
      </c>
      <c r="C3" s="19"/>
      <c r="D3" s="19"/>
      <c r="E3" s="19"/>
      <c r="F3" s="19"/>
      <c r="G3" s="19"/>
      <c r="H3" s="19"/>
      <c r="I3" s="19"/>
      <c r="J3" s="19"/>
      <c r="K3" s="19"/>
      <c r="L3" s="19"/>
      <c r="M3" s="19"/>
      <c r="N3" s="19"/>
      <c r="S3"/>
      <c r="T3"/>
      <c r="U3"/>
      <c r="V3"/>
      <c r="W3"/>
      <c r="X3"/>
      <c r="Y3"/>
      <c r="Z3"/>
      <c r="AA3"/>
      <c r="AB3"/>
      <c r="AC3"/>
    </row>
    <row r="4" spans="1:29">
      <c r="S4"/>
      <c r="T4"/>
      <c r="U4"/>
      <c r="V4"/>
      <c r="W4"/>
      <c r="X4"/>
      <c r="Y4"/>
      <c r="Z4"/>
      <c r="AA4"/>
      <c r="AB4"/>
      <c r="AC4"/>
    </row>
    <row r="5" spans="1:29" ht="15" customHeight="1">
      <c r="A5" s="40"/>
      <c r="B5" s="40"/>
      <c r="C5" s="40"/>
      <c r="D5" s="40"/>
      <c r="E5" s="40"/>
      <c r="F5" s="40"/>
      <c r="G5" s="40"/>
      <c r="H5" s="40"/>
      <c r="I5" s="40"/>
      <c r="J5" s="50"/>
      <c r="K5" s="38"/>
      <c r="L5" s="38"/>
      <c r="M5" s="38"/>
      <c r="N5" s="38"/>
      <c r="S5"/>
      <c r="T5"/>
      <c r="U5"/>
      <c r="V5"/>
      <c r="W5"/>
      <c r="X5"/>
      <c r="Y5"/>
      <c r="Z5"/>
      <c r="AA5"/>
      <c r="AB5"/>
      <c r="AC5"/>
    </row>
    <row r="6" spans="1:29">
      <c r="A6" s="35"/>
      <c r="B6" s="35" t="s">
        <v>234</v>
      </c>
      <c r="C6" s="35" t="s">
        <v>231</v>
      </c>
      <c r="D6" s="35" t="s">
        <v>232</v>
      </c>
      <c r="E6" s="35" t="s">
        <v>233</v>
      </c>
      <c r="F6" s="40"/>
      <c r="G6" s="40"/>
      <c r="H6" s="40"/>
      <c r="I6" s="40"/>
      <c r="J6" s="40"/>
      <c r="K6" s="40"/>
      <c r="L6" s="40"/>
      <c r="M6" s="40"/>
      <c r="N6" s="40"/>
      <c r="S6"/>
      <c r="T6"/>
      <c r="U6"/>
      <c r="V6"/>
      <c r="W6"/>
      <c r="X6"/>
      <c r="Y6"/>
      <c r="Z6"/>
      <c r="AA6"/>
      <c r="AB6"/>
      <c r="AC6"/>
    </row>
    <row r="7" spans="1:29">
      <c r="A7" s="28" t="s">
        <v>783</v>
      </c>
      <c r="B7" s="41">
        <v>5.9451351283383502</v>
      </c>
      <c r="C7" s="41">
        <v>924.25543019225495</v>
      </c>
      <c r="D7" s="41">
        <v>412.92957725447098</v>
      </c>
      <c r="E7" s="41">
        <v>207.16659888305</v>
      </c>
      <c r="F7" s="40"/>
      <c r="G7" s="29"/>
      <c r="H7" s="29"/>
      <c r="I7" s="29"/>
      <c r="J7" s="29"/>
      <c r="K7" s="40"/>
      <c r="L7" s="40"/>
      <c r="M7" s="40"/>
      <c r="N7" s="40"/>
      <c r="S7"/>
      <c r="T7"/>
      <c r="U7"/>
      <c r="V7"/>
      <c r="W7"/>
      <c r="X7"/>
      <c r="Y7"/>
      <c r="Z7"/>
      <c r="AA7"/>
      <c r="AB7"/>
      <c r="AC7"/>
    </row>
    <row r="8" spans="1:29">
      <c r="A8" s="35" t="s">
        <v>236</v>
      </c>
      <c r="B8" s="40">
        <v>711.38019493330899</v>
      </c>
      <c r="C8" s="40">
        <v>477.61567877345402</v>
      </c>
      <c r="D8" s="40">
        <v>422.805455419071</v>
      </c>
      <c r="E8" s="40">
        <v>382.45958236353198</v>
      </c>
      <c r="F8" s="40"/>
      <c r="G8" s="29"/>
      <c r="H8" s="29"/>
      <c r="I8" s="29"/>
      <c r="J8" s="29"/>
      <c r="K8" s="40"/>
      <c r="L8" s="40"/>
      <c r="M8" s="40"/>
      <c r="N8" s="40"/>
      <c r="S8"/>
      <c r="T8"/>
      <c r="U8"/>
      <c r="V8"/>
      <c r="W8"/>
      <c r="X8"/>
      <c r="Y8"/>
      <c r="Z8"/>
      <c r="AA8"/>
      <c r="AB8"/>
      <c r="AC8"/>
    </row>
    <row r="9" spans="1:29">
      <c r="A9" s="28" t="s">
        <v>240</v>
      </c>
      <c r="B9" s="41">
        <v>25.329292614369699</v>
      </c>
      <c r="C9" s="41">
        <v>264.76109687681998</v>
      </c>
      <c r="D9" s="41">
        <v>415.86533705643802</v>
      </c>
      <c r="E9" s="41">
        <v>462.52701784824001</v>
      </c>
      <c r="F9" s="40"/>
      <c r="G9" s="29"/>
      <c r="H9" s="29"/>
      <c r="I9" s="29"/>
      <c r="J9" s="29"/>
      <c r="K9" s="40"/>
      <c r="L9" s="40"/>
      <c r="M9" s="40"/>
      <c r="N9" s="40"/>
      <c r="S9"/>
      <c r="T9"/>
      <c r="U9"/>
      <c r="V9"/>
      <c r="W9"/>
      <c r="X9"/>
      <c r="Y9"/>
      <c r="Z9"/>
      <c r="AA9"/>
      <c r="AB9"/>
      <c r="AC9"/>
    </row>
    <row r="10" spans="1:29">
      <c r="A10" s="28" t="s">
        <v>246</v>
      </c>
      <c r="B10" s="41">
        <v>806.27193022522601</v>
      </c>
      <c r="C10" s="41">
        <v>604.49379286291298</v>
      </c>
      <c r="D10" s="41">
        <v>680.76550891789896</v>
      </c>
      <c r="E10" s="41">
        <v>833.01449406687902</v>
      </c>
      <c r="F10" s="29"/>
      <c r="G10" s="29"/>
      <c r="H10" s="29"/>
      <c r="I10" s="29"/>
      <c r="J10" s="29"/>
      <c r="K10" s="40"/>
      <c r="L10" s="40"/>
      <c r="M10" s="40"/>
      <c r="N10" s="40"/>
      <c r="S10"/>
      <c r="T10"/>
      <c r="U10"/>
      <c r="V10"/>
      <c r="W10"/>
      <c r="X10"/>
      <c r="Y10"/>
      <c r="Z10"/>
      <c r="AA10"/>
      <c r="AB10"/>
      <c r="AC10"/>
    </row>
    <row r="11" spans="1:29">
      <c r="A11" s="35" t="s">
        <v>237</v>
      </c>
      <c r="B11" s="40">
        <v>836.24237809925796</v>
      </c>
      <c r="C11" s="40">
        <v>3367.1283709844201</v>
      </c>
      <c r="D11" s="40">
        <v>2234.6719808944599</v>
      </c>
      <c r="E11" s="40">
        <v>1362.51497445626</v>
      </c>
      <c r="F11" s="29"/>
      <c r="G11" s="29"/>
      <c r="H11" s="29"/>
      <c r="I11" s="29"/>
      <c r="J11" s="29"/>
      <c r="K11" s="40"/>
      <c r="L11" s="40"/>
      <c r="M11" s="40"/>
      <c r="N11" s="40"/>
      <c r="S11"/>
      <c r="T11"/>
      <c r="U11"/>
      <c r="V11"/>
      <c r="W11"/>
      <c r="X11"/>
      <c r="Y11"/>
      <c r="Z11"/>
      <c r="AA11"/>
      <c r="AB11"/>
      <c r="AC11"/>
    </row>
    <row r="12" spans="1:29">
      <c r="A12" s="28" t="s">
        <v>239</v>
      </c>
      <c r="B12" s="41">
        <v>9.73718237667401</v>
      </c>
      <c r="C12" s="41">
        <v>81.301330713713895</v>
      </c>
      <c r="D12" s="41">
        <v>588.46281502321699</v>
      </c>
      <c r="E12" s="41">
        <v>1406.6570118155</v>
      </c>
      <c r="F12" s="29"/>
      <c r="G12" s="29"/>
      <c r="H12" s="29"/>
      <c r="I12" s="29"/>
      <c r="J12" s="29"/>
      <c r="K12" s="40"/>
      <c r="L12" s="6"/>
      <c r="M12" s="6"/>
      <c r="N12" s="6"/>
      <c r="S12"/>
      <c r="T12"/>
      <c r="U12"/>
      <c r="V12"/>
      <c r="W12"/>
      <c r="X12"/>
      <c r="Y12"/>
      <c r="Z12"/>
      <c r="AA12"/>
      <c r="AB12"/>
      <c r="AC12"/>
    </row>
    <row r="13" spans="1:29">
      <c r="A13" s="28" t="s">
        <v>247</v>
      </c>
      <c r="B13" s="41">
        <v>16.537593670108102</v>
      </c>
      <c r="C13" s="41">
        <v>199.87007708731301</v>
      </c>
      <c r="D13" s="41">
        <v>922.48376523904506</v>
      </c>
      <c r="E13" s="41">
        <v>1952.5958131653099</v>
      </c>
      <c r="F13" s="29"/>
      <c r="G13" s="29"/>
      <c r="H13" s="29"/>
      <c r="I13" s="29"/>
      <c r="J13" s="29"/>
      <c r="K13" s="40"/>
      <c r="L13" s="6"/>
      <c r="M13" s="6"/>
      <c r="N13" s="6"/>
      <c r="S13"/>
      <c r="T13"/>
      <c r="U13"/>
      <c r="V13"/>
      <c r="W13"/>
      <c r="X13"/>
      <c r="Y13"/>
      <c r="Z13"/>
      <c r="AA13"/>
      <c r="AB13"/>
      <c r="AC13"/>
    </row>
    <row r="14" spans="1:29">
      <c r="A14" s="28" t="s">
        <v>238</v>
      </c>
      <c r="B14" s="41">
        <v>391.98661488645701</v>
      </c>
      <c r="C14" s="41">
        <v>287.36691381281599</v>
      </c>
      <c r="D14" s="41">
        <v>727.64895119993901</v>
      </c>
      <c r="E14" s="41">
        <v>2019.21629097289</v>
      </c>
      <c r="F14" s="29"/>
      <c r="G14" s="29"/>
      <c r="H14" s="29"/>
      <c r="I14" s="29"/>
      <c r="J14" s="29"/>
      <c r="K14" s="40"/>
      <c r="L14" s="6"/>
      <c r="M14" s="6"/>
      <c r="N14" s="6"/>
      <c r="S14"/>
      <c r="T14"/>
      <c r="U14"/>
      <c r="V14"/>
      <c r="W14"/>
      <c r="X14"/>
      <c r="Y14"/>
      <c r="Z14"/>
      <c r="AA14"/>
      <c r="AB14"/>
      <c r="AC14"/>
    </row>
    <row r="15" spans="1:29">
      <c r="A15" s="28" t="s">
        <v>243</v>
      </c>
      <c r="B15" s="41">
        <v>248.798094071012</v>
      </c>
      <c r="C15" s="41">
        <v>954.81273536097899</v>
      </c>
      <c r="D15" s="41">
        <v>893.78444110788098</v>
      </c>
      <c r="E15" s="41">
        <v>2171.8827275198501</v>
      </c>
      <c r="F15" s="29"/>
      <c r="G15" s="29"/>
      <c r="H15" s="29"/>
      <c r="I15" s="29"/>
      <c r="J15" s="29"/>
      <c r="K15" s="40"/>
      <c r="L15" s="39"/>
      <c r="M15" s="39"/>
      <c r="N15" s="39"/>
      <c r="S15"/>
      <c r="T15"/>
      <c r="U15"/>
      <c r="V15"/>
      <c r="W15"/>
      <c r="X15"/>
      <c r="Y15"/>
      <c r="Z15"/>
      <c r="AA15"/>
      <c r="AB15"/>
      <c r="AC15"/>
    </row>
    <row r="16" spans="1:29">
      <c r="A16" s="28" t="s">
        <v>245</v>
      </c>
      <c r="B16" s="41">
        <v>341.27155276728303</v>
      </c>
      <c r="C16" s="41">
        <v>1315.6192267396</v>
      </c>
      <c r="D16" s="41">
        <v>1705.7730435425899</v>
      </c>
      <c r="E16" s="41">
        <v>2217.5333233587298</v>
      </c>
      <c r="F16" s="29"/>
      <c r="G16" s="29"/>
      <c r="H16" s="29"/>
      <c r="I16" s="29"/>
      <c r="J16" s="29"/>
      <c r="K16" s="40"/>
      <c r="L16" s="40"/>
      <c r="M16" s="40"/>
      <c r="N16" s="40"/>
      <c r="S16"/>
      <c r="T16"/>
      <c r="U16"/>
      <c r="V16"/>
      <c r="W16"/>
      <c r="X16"/>
      <c r="Y16"/>
      <c r="Z16"/>
      <c r="AA16"/>
      <c r="AB16"/>
      <c r="AC16"/>
    </row>
    <row r="17" spans="1:29">
      <c r="A17" s="28" t="s">
        <v>242</v>
      </c>
      <c r="B17" s="41">
        <v>14.243538011338</v>
      </c>
      <c r="C17" s="41">
        <v>94.101837415104498</v>
      </c>
      <c r="D17" s="41">
        <v>608.51971220183304</v>
      </c>
      <c r="E17" s="41">
        <v>2373.10857075582</v>
      </c>
      <c r="F17" s="29"/>
      <c r="G17" s="29"/>
      <c r="H17" s="29"/>
      <c r="I17" s="29"/>
      <c r="J17" s="29"/>
      <c r="K17" s="40"/>
      <c r="L17" s="40"/>
      <c r="M17" s="40"/>
      <c r="N17" s="40"/>
      <c r="S17"/>
      <c r="T17"/>
      <c r="U17"/>
      <c r="V17"/>
      <c r="W17"/>
      <c r="X17"/>
      <c r="Y17"/>
      <c r="Z17"/>
      <c r="AA17"/>
      <c r="AB17"/>
      <c r="AC17"/>
    </row>
    <row r="18" spans="1:29">
      <c r="A18" s="28" t="s">
        <v>241</v>
      </c>
      <c r="B18" s="41">
        <v>110.603469856307</v>
      </c>
      <c r="C18" s="41">
        <v>267.34312402961802</v>
      </c>
      <c r="D18" s="41">
        <v>1074.8376667201101</v>
      </c>
      <c r="E18" s="41">
        <v>3456.29460000071</v>
      </c>
      <c r="F18" s="29"/>
      <c r="G18" s="29"/>
      <c r="H18" s="29"/>
      <c r="I18" s="29"/>
      <c r="J18" s="29"/>
      <c r="K18" s="40"/>
      <c r="L18" s="40"/>
      <c r="M18" s="40"/>
      <c r="N18" s="40"/>
      <c r="S18"/>
      <c r="T18"/>
      <c r="U18"/>
      <c r="V18"/>
      <c r="W18"/>
      <c r="X18"/>
      <c r="Y18"/>
      <c r="Z18"/>
      <c r="AA18"/>
      <c r="AB18"/>
      <c r="AC18"/>
    </row>
    <row r="19" spans="1:29">
      <c r="A19" s="28" t="s">
        <v>244</v>
      </c>
      <c r="B19" s="41">
        <v>113.59719616974699</v>
      </c>
      <c r="C19" s="41">
        <v>1669.9744419773699</v>
      </c>
      <c r="D19" s="41">
        <v>4016.47652678038</v>
      </c>
      <c r="E19" s="41">
        <v>4508.9548930988703</v>
      </c>
      <c r="F19" s="29"/>
      <c r="G19" s="29"/>
      <c r="H19" s="29"/>
      <c r="I19" s="29"/>
      <c r="J19" s="29"/>
      <c r="K19" s="40"/>
      <c r="L19" s="40"/>
      <c r="M19" s="40"/>
      <c r="N19" s="40"/>
      <c r="S19"/>
      <c r="T19"/>
      <c r="U19"/>
      <c r="V19"/>
      <c r="W19"/>
      <c r="X19"/>
      <c r="Y19"/>
      <c r="Z19"/>
      <c r="AA19"/>
      <c r="AB19"/>
      <c r="AC19"/>
    </row>
    <row r="20" spans="1:29">
      <c r="A20" s="35" t="s">
        <v>235</v>
      </c>
      <c r="B20" s="40">
        <v>511.98194251011898</v>
      </c>
      <c r="C20" s="40">
        <v>1720.4360856958201</v>
      </c>
      <c r="D20" s="40">
        <v>2838.7454050650299</v>
      </c>
      <c r="E20" s="40">
        <v>4743.5530157857802</v>
      </c>
      <c r="F20" s="29"/>
      <c r="G20" s="29"/>
      <c r="H20" s="29"/>
      <c r="I20" s="29"/>
      <c r="J20" s="29"/>
      <c r="K20" s="40"/>
      <c r="L20" s="40"/>
      <c r="M20" s="40"/>
      <c r="N20" s="40"/>
      <c r="S20"/>
      <c r="T20"/>
    </row>
    <row r="21" spans="1:29">
      <c r="B21" s="40"/>
      <c r="C21" s="40"/>
      <c r="D21" s="40"/>
      <c r="E21" s="40"/>
      <c r="F21" s="40"/>
      <c r="G21" s="40"/>
      <c r="H21" s="40"/>
      <c r="I21" s="40"/>
      <c r="J21" s="40"/>
      <c r="K21" s="40"/>
      <c r="L21" s="6"/>
      <c r="M21" s="6"/>
      <c r="N21" s="6"/>
      <c r="S21"/>
      <c r="T21"/>
    </row>
    <row r="22" spans="1:29">
      <c r="B22" s="40"/>
      <c r="C22" s="40"/>
      <c r="D22" s="40"/>
      <c r="E22" s="40"/>
      <c r="F22" s="40"/>
      <c r="G22" s="40"/>
      <c r="J22" s="40"/>
      <c r="K22" s="40"/>
      <c r="L22" s="6"/>
      <c r="M22" s="6"/>
      <c r="N22" s="6"/>
      <c r="S22"/>
      <c r="T22"/>
    </row>
    <row r="23" spans="1:29">
      <c r="B23" s="40"/>
      <c r="C23" s="40"/>
      <c r="D23" s="40"/>
      <c r="E23" s="40"/>
      <c r="F23" s="40"/>
      <c r="G23" s="40"/>
      <c r="H23" s="6"/>
      <c r="I23" s="6"/>
      <c r="J23" s="40"/>
      <c r="K23" s="40"/>
      <c r="L23" s="6"/>
      <c r="M23" s="6"/>
      <c r="N23" s="6"/>
      <c r="S23"/>
      <c r="T23"/>
    </row>
    <row r="24" spans="1:29">
      <c r="B24" s="40"/>
      <c r="C24" s="40"/>
      <c r="D24" s="40"/>
      <c r="E24" s="40"/>
      <c r="F24" s="40"/>
      <c r="G24" s="40"/>
      <c r="J24" s="40"/>
      <c r="K24" s="40"/>
      <c r="L24" s="6"/>
      <c r="M24" s="6"/>
      <c r="N24" s="6"/>
      <c r="S24"/>
      <c r="T24"/>
    </row>
    <row r="25" spans="1:29">
      <c r="B25" s="40"/>
      <c r="C25" s="40"/>
      <c r="D25" s="40"/>
      <c r="E25" s="40"/>
      <c r="F25" s="40"/>
      <c r="G25" s="40"/>
      <c r="H25" s="40"/>
      <c r="I25" s="40"/>
      <c r="J25" s="40"/>
      <c r="K25" s="40"/>
      <c r="L25" s="6"/>
      <c r="M25" s="6"/>
      <c r="N25" s="6"/>
      <c r="S25"/>
      <c r="T25"/>
    </row>
    <row r="26" spans="1:29">
      <c r="B26" s="40"/>
      <c r="C26" s="40"/>
      <c r="D26" s="40"/>
      <c r="E26" s="40"/>
      <c r="F26" s="40"/>
      <c r="G26" s="40"/>
      <c r="H26" s="40"/>
      <c r="I26" s="40"/>
      <c r="J26" s="40"/>
      <c r="K26" s="40"/>
      <c r="L26" s="6"/>
      <c r="M26" s="6"/>
      <c r="N26" s="6"/>
      <c r="S26"/>
      <c r="T26"/>
    </row>
    <row r="27" spans="1:29">
      <c r="B27" s="40"/>
      <c r="C27" s="40"/>
      <c r="D27" s="40"/>
      <c r="E27" s="40"/>
      <c r="F27" s="40"/>
      <c r="G27" s="40"/>
      <c r="H27" s="6"/>
      <c r="I27" s="6"/>
      <c r="J27" s="40"/>
      <c r="K27" s="40"/>
      <c r="S27"/>
      <c r="T27"/>
    </row>
    <row r="28" spans="1:29">
      <c r="B28" s="40"/>
      <c r="C28" s="40"/>
      <c r="D28" s="40"/>
      <c r="E28" s="40"/>
      <c r="F28" s="40"/>
      <c r="G28" s="40"/>
      <c r="H28" s="6"/>
      <c r="I28" s="6"/>
      <c r="J28" s="40"/>
      <c r="K28" s="40"/>
      <c r="S28"/>
      <c r="T28"/>
    </row>
    <row r="29" spans="1:29">
      <c r="B29" s="40"/>
      <c r="C29" s="40"/>
      <c r="D29" s="40"/>
      <c r="E29" s="40"/>
      <c r="F29" s="40"/>
      <c r="G29" s="40"/>
      <c r="H29" s="40"/>
      <c r="I29" s="40"/>
      <c r="J29" s="40"/>
      <c r="K29" s="40"/>
      <c r="S29"/>
      <c r="T29"/>
    </row>
    <row r="30" spans="1:29">
      <c r="B30" s="40"/>
      <c r="C30" s="40"/>
      <c r="D30" s="40"/>
      <c r="E30" s="40"/>
      <c r="F30" s="40"/>
      <c r="G30" s="40"/>
      <c r="H30" s="6"/>
      <c r="I30" s="6"/>
      <c r="J30" s="40"/>
      <c r="K30" s="40"/>
      <c r="S30"/>
      <c r="T30"/>
    </row>
    <row r="31" spans="1:29">
      <c r="B31" s="40"/>
      <c r="C31" s="40"/>
      <c r="D31" s="40"/>
      <c r="E31" s="40"/>
      <c r="F31" s="40"/>
      <c r="G31" s="40"/>
      <c r="H31" s="40"/>
      <c r="I31" s="40"/>
      <c r="J31" s="40"/>
      <c r="K31" s="40"/>
      <c r="S31"/>
      <c r="T31"/>
    </row>
    <row r="32" spans="1:29">
      <c r="B32" s="40"/>
      <c r="C32" s="40"/>
      <c r="D32" s="40"/>
      <c r="E32" s="40"/>
      <c r="F32" s="40"/>
      <c r="G32" s="40"/>
      <c r="H32" s="40"/>
      <c r="I32" s="40"/>
      <c r="J32" s="40"/>
      <c r="K32" s="40"/>
      <c r="S32"/>
      <c r="T32"/>
    </row>
    <row r="33" spans="2:20">
      <c r="B33" s="40"/>
      <c r="C33" s="40"/>
      <c r="D33" s="40"/>
      <c r="E33" s="40"/>
      <c r="F33" s="40"/>
      <c r="G33" s="40"/>
      <c r="J33" s="40"/>
      <c r="K33" s="40"/>
      <c r="S33"/>
      <c r="T33"/>
    </row>
    <row r="34" spans="2:20">
      <c r="B34" s="40"/>
      <c r="C34" s="40"/>
      <c r="D34" s="40"/>
      <c r="E34" s="40"/>
      <c r="F34" s="40"/>
      <c r="G34" s="40"/>
      <c r="S34"/>
      <c r="T34"/>
    </row>
    <row r="35" spans="2:20">
      <c r="B35" s="40"/>
      <c r="C35" s="40"/>
      <c r="D35" s="40"/>
      <c r="E35" s="40"/>
      <c r="F35" s="40"/>
      <c r="G35" s="40"/>
    </row>
    <row r="36" spans="2:20">
      <c r="B36" s="40"/>
      <c r="C36" s="40"/>
      <c r="D36" s="40"/>
      <c r="E36" s="40"/>
      <c r="F36" s="40"/>
      <c r="G36" s="40"/>
    </row>
    <row r="37" spans="2:20" ht="18.75" customHeight="1">
      <c r="B37" s="40"/>
      <c r="C37" s="40"/>
      <c r="D37" s="40"/>
      <c r="E37" s="40"/>
      <c r="F37" s="40"/>
      <c r="G37" s="40"/>
    </row>
    <row r="38" spans="2:20">
      <c r="B38" s="40"/>
      <c r="C38" s="40"/>
      <c r="D38" s="40"/>
      <c r="E38" s="40"/>
      <c r="F38" s="40"/>
      <c r="G38" s="40"/>
    </row>
    <row r="39" spans="2:20">
      <c r="B39" s="40"/>
      <c r="C39" s="40"/>
      <c r="D39" s="40"/>
      <c r="E39" s="40"/>
      <c r="F39" s="40"/>
      <c r="G39" s="40"/>
    </row>
    <row r="40" spans="2:20">
      <c r="B40" s="40"/>
      <c r="C40" s="40"/>
      <c r="D40" s="40"/>
      <c r="E40" s="40"/>
      <c r="F40" s="40"/>
      <c r="G40" s="40"/>
    </row>
    <row r="41" spans="2:20">
      <c r="B41" s="40"/>
      <c r="C41" s="40"/>
      <c r="D41" s="40"/>
      <c r="E41" s="40"/>
      <c r="F41" s="40"/>
      <c r="G41" s="40"/>
    </row>
    <row r="42" spans="2:20">
      <c r="B42" s="40"/>
      <c r="C42" s="40"/>
      <c r="D42" s="40"/>
      <c r="E42" s="40"/>
      <c r="F42" s="40"/>
      <c r="G42" s="40"/>
    </row>
    <row r="43" spans="2:20">
      <c r="B43" s="40"/>
      <c r="C43" s="40"/>
      <c r="D43" s="40"/>
      <c r="E43" s="40"/>
      <c r="F43" s="40"/>
      <c r="G43" s="40"/>
    </row>
    <row r="46" spans="2:20" ht="15" customHeight="1"/>
    <row r="47" spans="2:20" ht="15" customHeight="1"/>
    <row r="48" spans="2:20" ht="15" customHeight="1"/>
    <row r="49" ht="15" customHeight="1"/>
    <row r="50" ht="15" customHeight="1"/>
    <row r="51" ht="15" customHeight="1"/>
  </sheetData>
  <sortState xmlns:xlrd2="http://schemas.microsoft.com/office/spreadsheetml/2017/richdata2" ref="A7:E20">
    <sortCondition ref="E7:E20"/>
  </sortState>
  <hyperlinks>
    <hyperlink ref="A1" location="'List of Figures'!A1" display="Back to List of Figures" xr:uid="{85441378-8BF8-44E5-B3ED-D98DEB34A394}"/>
    <hyperlink ref="B3" r:id="rId1" display="https://vizhub.healthdata.org/gbd-results/" xr:uid="{23116F3C-B3B1-437E-A457-DC631607F0BC}"/>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61F9-CADA-4411-B812-067AAD088F45}">
  <dimension ref="A1:BQ51"/>
  <sheetViews>
    <sheetView zoomScaleNormal="100" workbookViewId="0"/>
  </sheetViews>
  <sheetFormatPr defaultColWidth="9.140625" defaultRowHeight="15"/>
  <cols>
    <col min="1" max="1" width="17.28515625" style="51" customWidth="1"/>
    <col min="2" max="15" width="9.140625" style="51"/>
    <col min="16" max="16" width="23.7109375" style="51" bestFit="1" customWidth="1"/>
    <col min="17" max="17" width="19.5703125" style="51" bestFit="1" customWidth="1"/>
    <col min="18" max="18" width="23.7109375" style="51" bestFit="1" customWidth="1"/>
    <col min="19" max="19" width="19.5703125" style="51" bestFit="1" customWidth="1"/>
    <col min="20" max="20" width="23.7109375" style="51" bestFit="1" customWidth="1"/>
    <col min="21" max="21" width="19.5703125" style="51" bestFit="1" customWidth="1"/>
    <col min="22" max="22" width="23.7109375" style="51" bestFit="1" customWidth="1"/>
    <col min="23" max="23" width="19.5703125" style="51" bestFit="1" customWidth="1"/>
    <col min="24" max="24" width="23.7109375" style="51" bestFit="1" customWidth="1"/>
    <col min="25" max="25" width="19.5703125" style="51" bestFit="1" customWidth="1"/>
    <col min="26" max="26" width="23.7109375" style="51" bestFit="1" customWidth="1"/>
    <col min="27" max="27" width="19.5703125" style="51" bestFit="1" customWidth="1"/>
    <col min="28" max="28" width="23.7109375" style="51" bestFit="1" customWidth="1"/>
    <col min="29" max="29" width="18" style="51" bestFit="1" customWidth="1"/>
    <col min="30" max="30" width="23.7109375" style="51" bestFit="1" customWidth="1"/>
    <col min="31" max="31" width="19.5703125" style="51" bestFit="1" customWidth="1"/>
    <col min="32" max="32" width="23.7109375" style="51" bestFit="1" customWidth="1"/>
    <col min="33" max="33" width="19.5703125" style="51" bestFit="1" customWidth="1"/>
    <col min="34" max="34" width="23.7109375" style="51" bestFit="1" customWidth="1"/>
    <col min="35" max="35" width="19.5703125" style="51" bestFit="1" customWidth="1"/>
    <col min="36" max="36" width="23.7109375" style="51" bestFit="1" customWidth="1"/>
    <col min="37" max="37" width="19.5703125" style="51" bestFit="1" customWidth="1"/>
    <col min="38" max="38" width="23.7109375" style="51" bestFit="1" customWidth="1"/>
    <col min="39" max="39" width="19.5703125" style="51" bestFit="1" customWidth="1"/>
    <col min="40" max="40" width="23.7109375" style="51" bestFit="1" customWidth="1"/>
    <col min="41" max="41" width="19.5703125" style="51" bestFit="1" customWidth="1"/>
    <col min="42" max="42" width="23.7109375" style="51" bestFit="1" customWidth="1"/>
    <col min="43" max="43" width="19.5703125" style="51" bestFit="1" customWidth="1"/>
    <col min="44" max="44" width="23.7109375" style="51" bestFit="1" customWidth="1"/>
    <col min="45" max="45" width="19.5703125" style="51" bestFit="1" customWidth="1"/>
    <col min="46" max="46" width="23.7109375" style="51" bestFit="1" customWidth="1"/>
    <col min="47" max="47" width="19.5703125" style="51" bestFit="1" customWidth="1"/>
    <col min="48" max="48" width="23.7109375" style="51" bestFit="1" customWidth="1"/>
    <col min="49" max="49" width="19.5703125" style="51" bestFit="1" customWidth="1"/>
    <col min="50" max="50" width="23.7109375" style="51" bestFit="1" customWidth="1"/>
    <col min="51" max="51" width="19.5703125" style="51" bestFit="1" customWidth="1"/>
    <col min="52" max="52" width="23.7109375" style="51" bestFit="1" customWidth="1"/>
    <col min="53" max="53" width="18" style="51" bestFit="1" customWidth="1"/>
    <col min="54" max="54" width="23.7109375" style="51" bestFit="1" customWidth="1"/>
    <col min="55" max="55" width="19.5703125" style="51" bestFit="1" customWidth="1"/>
    <col min="56" max="56" width="23.7109375" style="51" bestFit="1" customWidth="1"/>
    <col min="57" max="57" width="19.5703125" style="51" bestFit="1" customWidth="1"/>
    <col min="58" max="58" width="23.7109375" style="51" bestFit="1" customWidth="1"/>
    <col min="59" max="59" width="19.5703125" style="51" bestFit="1" customWidth="1"/>
    <col min="60" max="60" width="23.7109375" style="51" bestFit="1" customWidth="1"/>
    <col min="61" max="61" width="19.5703125" style="51" bestFit="1" customWidth="1"/>
    <col min="62" max="62" width="23.7109375" style="51" bestFit="1" customWidth="1"/>
    <col min="63" max="63" width="19.5703125" style="51" bestFit="1" customWidth="1"/>
    <col min="64" max="64" width="23.7109375" style="51" bestFit="1" customWidth="1"/>
    <col min="65" max="65" width="19.5703125" style="51" bestFit="1" customWidth="1"/>
    <col min="66" max="66" width="23.7109375" style="51" bestFit="1" customWidth="1"/>
    <col min="67" max="67" width="19.5703125" style="51" bestFit="1" customWidth="1"/>
    <col min="68" max="68" width="11.85546875" style="51" bestFit="1" customWidth="1"/>
    <col min="69" max="69" width="17.85546875" style="51" bestFit="1" customWidth="1"/>
    <col min="70" max="16384" width="9.140625" style="51"/>
  </cols>
  <sheetData>
    <row r="1" spans="1:69">
      <c r="A1" s="7" t="s">
        <v>8</v>
      </c>
    </row>
    <row r="2" spans="1:69" ht="15" customHeight="1">
      <c r="A2" s="19" t="s">
        <v>682</v>
      </c>
      <c r="B2" s="36" t="s">
        <v>680</v>
      </c>
      <c r="C2" s="19"/>
      <c r="D2" s="19"/>
      <c r="E2" s="19"/>
      <c r="F2" s="19"/>
      <c r="G2" s="19"/>
      <c r="H2" s="19"/>
      <c r="I2" s="19"/>
      <c r="J2" s="19"/>
      <c r="K2" s="19"/>
      <c r="L2" s="19"/>
      <c r="M2" s="19"/>
      <c r="N2" s="1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row>
    <row r="3" spans="1:69">
      <c r="A3" s="19" t="s">
        <v>0</v>
      </c>
      <c r="B3" s="121" t="s">
        <v>230</v>
      </c>
      <c r="C3" s="19"/>
      <c r="D3" s="19"/>
      <c r="E3" s="19"/>
      <c r="F3" s="19"/>
      <c r="G3" s="19"/>
      <c r="H3" s="19"/>
      <c r="I3" s="19"/>
      <c r="J3" s="19"/>
      <c r="K3" s="19"/>
      <c r="L3" s="19"/>
      <c r="M3" s="19"/>
      <c r="N3" s="19"/>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row>
    <row r="4" spans="1:69">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row>
    <row r="5" spans="1:69" ht="15" customHeight="1">
      <c r="A5" s="40"/>
      <c r="B5" s="40" t="s">
        <v>248</v>
      </c>
      <c r="C5" s="40"/>
      <c r="D5" s="40"/>
      <c r="E5" s="40"/>
      <c r="F5" s="40"/>
      <c r="G5" s="40"/>
      <c r="H5" s="40"/>
      <c r="I5" s="40"/>
      <c r="J5" s="50"/>
      <c r="K5" s="38"/>
      <c r="L5" s="38"/>
      <c r="M5" s="38"/>
      <c r="N5" s="38"/>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row>
    <row r="6" spans="1:69">
      <c r="A6" s="35"/>
      <c r="B6" s="35">
        <v>1990</v>
      </c>
      <c r="C6" s="35">
        <v>2019</v>
      </c>
      <c r="D6" s="35" t="s">
        <v>249</v>
      </c>
      <c r="E6" s="35"/>
      <c r="F6" s="40"/>
      <c r="G6" s="40"/>
      <c r="H6" s="40"/>
      <c r="I6" s="40"/>
      <c r="J6" s="40"/>
      <c r="K6" s="40"/>
      <c r="L6" s="40"/>
      <c r="M6" s="40"/>
      <c r="N6" s="40"/>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row>
    <row r="7" spans="1:69">
      <c r="A7" s="28" t="s">
        <v>238</v>
      </c>
      <c r="B7" s="41">
        <v>794.970659010811</v>
      </c>
      <c r="C7" s="41">
        <v>483.08978631893501</v>
      </c>
      <c r="D7" s="6">
        <f t="shared" ref="D7:D20" si="0">100*(C7-B7)/B7</f>
        <v>-39.231746374130601</v>
      </c>
      <c r="E7" s="41"/>
      <c r="F7" s="29"/>
      <c r="G7" s="29"/>
      <c r="H7" s="40"/>
      <c r="I7" s="40"/>
      <c r="J7" s="40"/>
      <c r="K7" s="40"/>
      <c r="L7" s="40"/>
      <c r="M7" s="40"/>
      <c r="N7" s="40"/>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row>
    <row r="8" spans="1:69">
      <c r="A8" s="28" t="s">
        <v>242</v>
      </c>
      <c r="B8" s="41">
        <v>346.83890836821399</v>
      </c>
      <c r="C8" s="41">
        <v>279.98859970010801</v>
      </c>
      <c r="D8" s="6">
        <f t="shared" si="0"/>
        <v>-19.274166494935397</v>
      </c>
      <c r="E8" s="40"/>
      <c r="F8" s="29"/>
      <c r="G8" s="29"/>
      <c r="H8" s="40"/>
      <c r="I8" s="40"/>
      <c r="J8" s="40"/>
      <c r="K8" s="40"/>
      <c r="L8" s="40"/>
      <c r="M8" s="40"/>
      <c r="N8" s="40"/>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row>
    <row r="9" spans="1:69">
      <c r="A9" s="28" t="s">
        <v>245</v>
      </c>
      <c r="B9" s="41">
        <v>1278.14820204117</v>
      </c>
      <c r="C9" s="41">
        <v>1135.20469310056</v>
      </c>
      <c r="D9" s="6">
        <f t="shared" si="0"/>
        <v>-11.183641201570586</v>
      </c>
      <c r="E9" s="41"/>
      <c r="F9" s="29"/>
      <c r="G9" s="29"/>
      <c r="H9" s="40"/>
      <c r="I9" s="40"/>
      <c r="J9" s="40"/>
      <c r="K9" s="40"/>
      <c r="L9" s="40"/>
      <c r="M9" s="40"/>
      <c r="N9" s="40"/>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row>
    <row r="10" spans="1:69">
      <c r="A10" s="28" t="s">
        <v>241</v>
      </c>
      <c r="B10" s="41">
        <v>556.031145434618</v>
      </c>
      <c r="C10" s="41">
        <v>527.39300926736996</v>
      </c>
      <c r="D10" s="6">
        <f t="shared" si="0"/>
        <v>-5.150455402073427</v>
      </c>
      <c r="E10" s="41"/>
      <c r="F10" s="29"/>
      <c r="G10" s="29"/>
      <c r="H10" s="29"/>
      <c r="I10" s="29"/>
      <c r="J10" s="40"/>
      <c r="K10" s="40"/>
      <c r="L10" s="40"/>
      <c r="M10" s="40"/>
      <c r="N10" s="4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row>
    <row r="11" spans="1:69">
      <c r="A11" s="35" t="s">
        <v>235</v>
      </c>
      <c r="B11" s="40">
        <v>1753.1803090022199</v>
      </c>
      <c r="C11" s="40">
        <v>1698.22052214634</v>
      </c>
      <c r="D11" s="6">
        <f t="shared" si="0"/>
        <v>-3.1348622029161914</v>
      </c>
      <c r="E11" s="40"/>
      <c r="F11" s="29"/>
      <c r="G11" s="29"/>
      <c r="H11" s="29"/>
      <c r="I11" s="29"/>
      <c r="J11" s="40"/>
      <c r="K11" s="40"/>
      <c r="L11" s="40"/>
      <c r="M11" s="40"/>
      <c r="N11" s="40"/>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row>
    <row r="12" spans="1:69">
      <c r="A12" s="28" t="s">
        <v>244</v>
      </c>
      <c r="B12" s="41">
        <v>1760.3113426656801</v>
      </c>
      <c r="C12" s="41">
        <v>1714.48322753559</v>
      </c>
      <c r="D12" s="6">
        <f t="shared" si="0"/>
        <v>-2.6034096366550408</v>
      </c>
      <c r="E12" s="41"/>
      <c r="F12" s="29"/>
      <c r="G12" s="29"/>
      <c r="H12" s="29"/>
      <c r="I12" s="29"/>
      <c r="J12" s="40"/>
      <c r="K12" s="40"/>
      <c r="L12" s="6"/>
      <c r="M12" s="6"/>
      <c r="N12" s="6"/>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row>
    <row r="13" spans="1:69">
      <c r="A13" s="28" t="s">
        <v>246</v>
      </c>
      <c r="B13" s="41">
        <v>697.27982254628205</v>
      </c>
      <c r="C13" s="41">
        <v>688.77832715587203</v>
      </c>
      <c r="D13" s="6">
        <f t="shared" si="0"/>
        <v>-1.2192372582021367</v>
      </c>
      <c r="E13" s="41"/>
      <c r="F13" s="29"/>
      <c r="G13" s="29"/>
      <c r="H13" s="29"/>
      <c r="I13" s="29"/>
      <c r="J13" s="40"/>
      <c r="K13" s="40"/>
      <c r="L13" s="6"/>
      <c r="M13" s="6"/>
      <c r="N13" s="6"/>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row>
    <row r="14" spans="1:69">
      <c r="A14" s="28" t="s">
        <v>236</v>
      </c>
      <c r="B14" s="41">
        <v>535.34768406274304</v>
      </c>
      <c r="C14" s="41">
        <v>534.17107976780903</v>
      </c>
      <c r="D14" s="6">
        <f t="shared" si="0"/>
        <v>-0.21978320444104327</v>
      </c>
      <c r="E14" s="41"/>
      <c r="F14" s="29"/>
      <c r="G14" s="29"/>
      <c r="H14" s="29"/>
      <c r="I14" s="29"/>
      <c r="J14" s="40"/>
      <c r="K14" s="40"/>
      <c r="L14" s="6"/>
      <c r="M14" s="6"/>
      <c r="N14" s="6"/>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c r="A15" s="28" t="s">
        <v>243</v>
      </c>
      <c r="B15" s="41">
        <v>806.81192166490098</v>
      </c>
      <c r="C15" s="41">
        <v>806.40422696481903</v>
      </c>
      <c r="D15" s="6">
        <f t="shared" si="0"/>
        <v>-5.0531566172280495E-2</v>
      </c>
      <c r="E15" s="41"/>
      <c r="F15" s="29"/>
      <c r="G15" s="29"/>
      <c r="H15" s="29"/>
      <c r="I15" s="29"/>
      <c r="J15" s="40"/>
      <c r="K15" s="40"/>
      <c r="L15" s="39"/>
      <c r="M15" s="39"/>
      <c r="N15" s="39"/>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c r="A16" s="28" t="s">
        <v>237</v>
      </c>
      <c r="B16" s="41">
        <v>2277.4213594635999</v>
      </c>
      <c r="C16" s="41">
        <v>2353.8925723429402</v>
      </c>
      <c r="D16" s="6">
        <f t="shared" si="0"/>
        <v>3.357798176502198</v>
      </c>
      <c r="E16" s="41"/>
      <c r="F16" s="29"/>
      <c r="G16" s="29"/>
      <c r="H16" s="29"/>
      <c r="I16" s="29"/>
      <c r="J16" s="40"/>
      <c r="K16" s="40"/>
      <c r="L16" s="40"/>
      <c r="M16" s="40"/>
      <c r="N16" s="40"/>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c r="A17" s="28" t="s">
        <v>240</v>
      </c>
      <c r="B17" s="41">
        <v>215.99802737939299</v>
      </c>
      <c r="C17" s="41">
        <v>226.65268021309399</v>
      </c>
      <c r="D17" s="6">
        <f t="shared" si="0"/>
        <v>4.9327546936280431</v>
      </c>
      <c r="E17" s="41"/>
      <c r="F17" s="29"/>
      <c r="G17" s="29"/>
      <c r="H17" s="29"/>
      <c r="I17" s="29"/>
      <c r="J17" s="40"/>
      <c r="K17" s="40"/>
      <c r="L17" s="40"/>
      <c r="M17" s="40"/>
      <c r="N17" s="40"/>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row>
    <row r="18" spans="1:69">
      <c r="A18" s="35" t="s">
        <v>239</v>
      </c>
      <c r="B18" s="40">
        <v>201.14868810116499</v>
      </c>
      <c r="C18" s="40">
        <v>213.00166358873199</v>
      </c>
      <c r="D18" s="6">
        <f t="shared" si="0"/>
        <v>5.8926436952975312</v>
      </c>
      <c r="E18" s="41"/>
      <c r="F18" s="29"/>
      <c r="G18" s="29"/>
      <c r="H18" s="29"/>
      <c r="I18" s="29"/>
      <c r="J18" s="40"/>
      <c r="K18" s="40"/>
      <c r="L18" s="40"/>
      <c r="M18" s="40"/>
      <c r="N18" s="40"/>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row>
    <row r="19" spans="1:69">
      <c r="A19" s="28" t="s">
        <v>783</v>
      </c>
      <c r="B19" s="41">
        <v>419.97539342416098</v>
      </c>
      <c r="C19" s="41">
        <v>544.66169431324499</v>
      </c>
      <c r="D19" s="6">
        <f t="shared" si="0"/>
        <v>29.688953886675701</v>
      </c>
      <c r="E19" s="41"/>
      <c r="F19" s="29"/>
      <c r="G19" s="29"/>
      <c r="H19" s="29"/>
      <c r="I19" s="29"/>
      <c r="J19" s="40"/>
      <c r="K19" s="40"/>
      <c r="L19" s="40"/>
      <c r="M19" s="40"/>
      <c r="N19" s="40"/>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row>
    <row r="20" spans="1:69">
      <c r="A20" s="35" t="s">
        <v>247</v>
      </c>
      <c r="B20" s="40">
        <v>240.06052139649299</v>
      </c>
      <c r="C20" s="40">
        <v>353.91585793811299</v>
      </c>
      <c r="D20" s="6">
        <f t="shared" si="0"/>
        <v>47.427763581989495</v>
      </c>
      <c r="E20" s="40"/>
      <c r="F20" s="29"/>
      <c r="G20" s="29"/>
      <c r="H20" s="29"/>
      <c r="I20" s="29"/>
      <c r="J20" s="40"/>
      <c r="K20" s="40"/>
      <c r="L20" s="40"/>
      <c r="M20" s="40"/>
      <c r="N20" s="40"/>
    </row>
    <row r="21" spans="1:69">
      <c r="B21" s="40"/>
      <c r="C21" s="40"/>
      <c r="D21" s="40"/>
      <c r="E21" s="40"/>
      <c r="F21" s="40"/>
      <c r="G21" s="40"/>
      <c r="H21" s="40"/>
      <c r="I21" s="40"/>
      <c r="J21" s="40"/>
      <c r="K21" s="40"/>
      <c r="L21" s="6"/>
      <c r="M21" s="6"/>
      <c r="N21" s="6"/>
    </row>
    <row r="22" spans="1:69">
      <c r="B22" s="40"/>
      <c r="C22" s="40"/>
      <c r="D22" s="40"/>
      <c r="E22" s="40"/>
      <c r="F22" s="40"/>
      <c r="G22" s="40"/>
      <c r="J22" s="40"/>
      <c r="K22" s="40"/>
      <c r="L22" s="6"/>
      <c r="M22" s="6"/>
      <c r="N22" s="6"/>
    </row>
    <row r="23" spans="1:69">
      <c r="B23" s="40"/>
      <c r="C23" s="40"/>
      <c r="D23" s="40"/>
      <c r="E23" s="40"/>
      <c r="F23" s="40"/>
      <c r="G23" s="40"/>
      <c r="H23" s="6"/>
      <c r="I23" s="6"/>
      <c r="J23" s="40"/>
      <c r="K23" s="40"/>
      <c r="L23" s="6"/>
      <c r="M23" s="6"/>
      <c r="N23" s="6"/>
    </row>
    <row r="24" spans="1:69">
      <c r="B24" s="40"/>
      <c r="C24" s="40"/>
      <c r="D24" s="40"/>
      <c r="E24" s="40"/>
      <c r="F24" s="40"/>
      <c r="G24" s="40"/>
      <c r="J24" s="40"/>
      <c r="K24" s="40"/>
      <c r="L24" s="6"/>
      <c r="M24" s="6"/>
      <c r="N24" s="6"/>
    </row>
    <row r="25" spans="1:69">
      <c r="B25" s="40"/>
      <c r="C25" s="40"/>
      <c r="D25" s="40"/>
      <c r="E25" s="40"/>
      <c r="F25" s="40"/>
      <c r="G25" s="40"/>
      <c r="H25" s="40"/>
      <c r="I25" s="40"/>
      <c r="J25" s="40"/>
      <c r="K25" s="40"/>
      <c r="L25" s="6"/>
      <c r="M25" s="6"/>
      <c r="N25" s="6"/>
    </row>
    <row r="26" spans="1:69">
      <c r="B26" s="40"/>
      <c r="C26" s="40"/>
      <c r="D26" s="40"/>
      <c r="E26" s="40"/>
      <c r="F26" s="40"/>
      <c r="G26" s="40"/>
      <c r="H26" s="40"/>
      <c r="I26" s="40"/>
      <c r="J26" s="40"/>
      <c r="K26" s="40"/>
      <c r="L26" s="6"/>
      <c r="M26" s="6"/>
      <c r="N26" s="6"/>
    </row>
    <row r="27" spans="1:69">
      <c r="B27" s="40"/>
      <c r="C27" s="40"/>
      <c r="D27" s="40"/>
      <c r="E27" s="40"/>
      <c r="F27" s="40"/>
      <c r="G27" s="40"/>
      <c r="H27" s="6"/>
      <c r="I27" s="6"/>
      <c r="J27" s="40"/>
      <c r="K27" s="40"/>
    </row>
    <row r="28" spans="1:69">
      <c r="B28" s="40"/>
      <c r="C28" s="40"/>
      <c r="D28" s="40"/>
      <c r="E28" s="40"/>
      <c r="F28" s="40"/>
      <c r="G28" s="40"/>
      <c r="H28" s="6"/>
      <c r="I28" s="6"/>
      <c r="J28" s="40"/>
      <c r="K28" s="40"/>
    </row>
    <row r="29" spans="1:69">
      <c r="B29" s="40"/>
      <c r="C29" s="40"/>
      <c r="D29" s="40"/>
      <c r="E29" s="40"/>
      <c r="F29" s="40"/>
      <c r="G29" s="40"/>
      <c r="H29" s="40"/>
      <c r="I29" s="40"/>
      <c r="J29" s="40"/>
      <c r="K29" s="40"/>
    </row>
    <row r="30" spans="1:69">
      <c r="B30" s="40"/>
      <c r="C30" s="40"/>
      <c r="D30" s="40"/>
      <c r="E30" s="40"/>
      <c r="F30" s="40"/>
      <c r="G30" s="40"/>
      <c r="H30" s="6"/>
      <c r="I30" s="6"/>
      <c r="J30" s="40"/>
      <c r="K30" s="40"/>
    </row>
    <row r="31" spans="1:69">
      <c r="B31" s="40"/>
      <c r="C31" s="40"/>
      <c r="D31" s="40"/>
      <c r="E31" s="40"/>
      <c r="F31" s="40"/>
      <c r="G31" s="40"/>
      <c r="H31" s="40"/>
      <c r="I31" s="40"/>
      <c r="J31" s="40"/>
      <c r="K31" s="40"/>
    </row>
    <row r="32" spans="1:69">
      <c r="B32" s="40"/>
      <c r="C32" s="40"/>
      <c r="D32" s="40"/>
      <c r="E32" s="40"/>
      <c r="F32" s="40"/>
      <c r="G32" s="40"/>
      <c r="H32" s="40"/>
      <c r="I32" s="40"/>
      <c r="J32" s="40"/>
      <c r="K32" s="40"/>
    </row>
    <row r="33" spans="2:11">
      <c r="B33" s="40"/>
      <c r="C33" s="40"/>
      <c r="D33" s="40"/>
      <c r="E33" s="40"/>
      <c r="F33" s="40"/>
      <c r="G33" s="40"/>
      <c r="J33" s="40"/>
      <c r="K33" s="40"/>
    </row>
    <row r="34" spans="2:11">
      <c r="B34" s="40"/>
      <c r="C34" s="40"/>
      <c r="D34" s="40"/>
      <c r="E34" s="40"/>
      <c r="F34" s="40"/>
      <c r="G34" s="40"/>
    </row>
    <row r="35" spans="2:11">
      <c r="B35" s="40"/>
      <c r="C35" s="40"/>
      <c r="D35" s="40"/>
      <c r="E35" s="40"/>
      <c r="F35" s="40"/>
      <c r="G35" s="40"/>
    </row>
    <row r="36" spans="2:11">
      <c r="B36" s="40"/>
      <c r="C36" s="40"/>
      <c r="D36" s="40"/>
      <c r="E36" s="40"/>
      <c r="F36" s="40"/>
      <c r="G36" s="40"/>
    </row>
    <row r="37" spans="2:11" ht="18.75" customHeight="1">
      <c r="B37" s="40"/>
      <c r="C37" s="40"/>
      <c r="D37" s="40"/>
      <c r="E37" s="40"/>
      <c r="F37" s="40"/>
      <c r="G37" s="40"/>
    </row>
    <row r="38" spans="2:11">
      <c r="B38" s="40"/>
      <c r="C38" s="40"/>
      <c r="D38" s="40"/>
      <c r="E38" s="40"/>
      <c r="F38" s="40"/>
      <c r="G38" s="40"/>
    </row>
    <row r="39" spans="2:11">
      <c r="B39" s="40"/>
      <c r="C39" s="40"/>
      <c r="D39" s="40"/>
      <c r="E39" s="40"/>
      <c r="F39" s="40"/>
      <c r="G39" s="40"/>
    </row>
    <row r="40" spans="2:11">
      <c r="B40" s="40"/>
      <c r="C40" s="40"/>
      <c r="D40" s="40"/>
      <c r="E40" s="40"/>
      <c r="F40" s="40"/>
      <c r="G40" s="40"/>
    </row>
    <row r="41" spans="2:11">
      <c r="B41" s="40"/>
      <c r="C41" s="40"/>
      <c r="D41" s="40"/>
      <c r="E41" s="40"/>
      <c r="F41" s="40"/>
      <c r="G41" s="40"/>
    </row>
    <row r="42" spans="2:11">
      <c r="B42" s="40"/>
      <c r="C42" s="40"/>
      <c r="D42" s="40"/>
      <c r="E42" s="40"/>
      <c r="F42" s="40"/>
      <c r="G42" s="40"/>
    </row>
    <row r="43" spans="2:11">
      <c r="B43" s="40"/>
      <c r="C43" s="40"/>
      <c r="D43" s="40"/>
      <c r="E43" s="40"/>
      <c r="F43" s="40"/>
      <c r="G43" s="40"/>
    </row>
    <row r="46" spans="2:11" ht="15" customHeight="1"/>
    <row r="47" spans="2:11" ht="15" customHeight="1"/>
    <row r="48" spans="2:11" ht="15" customHeight="1"/>
    <row r="49" ht="15" customHeight="1"/>
    <row r="50" ht="15" customHeight="1"/>
    <row r="51" ht="15" customHeight="1"/>
  </sheetData>
  <sortState xmlns:xlrd2="http://schemas.microsoft.com/office/spreadsheetml/2017/richdata2" ref="A7:D20">
    <sortCondition ref="D7:D20"/>
  </sortState>
  <hyperlinks>
    <hyperlink ref="A1" location="'List of Figures'!A1" display="Back to List of Figures" xr:uid="{4303D592-A76D-44BA-ADA6-2EB53FBF8E73}"/>
    <hyperlink ref="B3" r:id="rId1" display="https://vizhub.healthdata.org/gbd-results/" xr:uid="{5390E862-94E2-4747-B980-2B60B60722B9}"/>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AB25B-32EA-4D90-B4AB-A6EC2F9F7C85}">
  <dimension ref="A1:F51"/>
  <sheetViews>
    <sheetView zoomScaleNormal="100" workbookViewId="0"/>
  </sheetViews>
  <sheetFormatPr defaultColWidth="9.140625" defaultRowHeight="15"/>
  <cols>
    <col min="1" max="1" width="17.28515625" style="53" customWidth="1"/>
    <col min="2" max="6" width="9.140625" style="53"/>
    <col min="7" max="7" width="18" style="53" bestFit="1" customWidth="1"/>
    <col min="8" max="8" width="23.7109375" style="53" bestFit="1" customWidth="1"/>
    <col min="9" max="9" width="19.5703125" style="53" bestFit="1" customWidth="1"/>
    <col min="10" max="10" width="23.7109375" style="53" bestFit="1" customWidth="1"/>
    <col min="11" max="11" width="19.5703125" style="53" bestFit="1" customWidth="1"/>
    <col min="12" max="12" width="23.7109375" style="53" bestFit="1" customWidth="1"/>
    <col min="13" max="13" width="19.5703125" style="53" bestFit="1" customWidth="1"/>
    <col min="14" max="14" width="23.7109375" style="53" bestFit="1" customWidth="1"/>
    <col min="15" max="15" width="19.5703125" style="53" bestFit="1" customWidth="1"/>
    <col min="16" max="16" width="23.7109375" style="53" bestFit="1" customWidth="1"/>
    <col min="17" max="17" width="19.5703125" style="53" bestFit="1" customWidth="1"/>
    <col min="18" max="18" width="23.7109375" style="53" bestFit="1" customWidth="1"/>
    <col min="19" max="19" width="19.5703125" style="53" bestFit="1" customWidth="1"/>
    <col min="20" max="20" width="23.7109375" style="53" bestFit="1" customWidth="1"/>
    <col min="21" max="21" width="19.5703125" style="53" bestFit="1" customWidth="1"/>
    <col min="22" max="22" width="23.7109375" style="53" bestFit="1" customWidth="1"/>
    <col min="23" max="23" width="19.5703125" style="53" bestFit="1" customWidth="1"/>
    <col min="24" max="24" width="23.7109375" style="53" bestFit="1" customWidth="1"/>
    <col min="25" max="25" width="19.5703125" style="53" bestFit="1" customWidth="1"/>
    <col min="26" max="26" width="23.7109375" style="53" bestFit="1" customWidth="1"/>
    <col min="27" max="27" width="19.5703125" style="53" bestFit="1" customWidth="1"/>
    <col min="28" max="28" width="23.7109375" style="53" bestFit="1" customWidth="1"/>
    <col min="29" max="29" width="19.5703125" style="53" bestFit="1" customWidth="1"/>
    <col min="30" max="30" width="23.7109375" style="53" bestFit="1" customWidth="1"/>
    <col min="31" max="31" width="18" style="53" bestFit="1" customWidth="1"/>
    <col min="32" max="32" width="23.7109375" style="53" bestFit="1" customWidth="1"/>
    <col min="33" max="33" width="19.5703125" style="53" bestFit="1" customWidth="1"/>
    <col min="34" max="34" width="23.7109375" style="53" bestFit="1" customWidth="1"/>
    <col min="35" max="35" width="19.5703125" style="53" bestFit="1" customWidth="1"/>
    <col min="36" max="36" width="23.7109375" style="53" bestFit="1" customWidth="1"/>
    <col min="37" max="37" width="19.5703125" style="53" bestFit="1" customWidth="1"/>
    <col min="38" max="38" width="23.7109375" style="53" bestFit="1" customWidth="1"/>
    <col min="39" max="39" width="19.5703125" style="53" bestFit="1" customWidth="1"/>
    <col min="40" max="40" width="23.7109375" style="53" bestFit="1" customWidth="1"/>
    <col min="41" max="41" width="19.5703125" style="53" bestFit="1" customWidth="1"/>
    <col min="42" max="42" width="23.7109375" style="53" bestFit="1" customWidth="1"/>
    <col min="43" max="43" width="19.5703125" style="53" bestFit="1" customWidth="1"/>
    <col min="44" max="44" width="23.7109375" style="53" bestFit="1" customWidth="1"/>
    <col min="45" max="45" width="19.5703125" style="53" bestFit="1" customWidth="1"/>
    <col min="46" max="46" width="11.85546875" style="53" bestFit="1" customWidth="1"/>
    <col min="47" max="47" width="17.85546875" style="53" bestFit="1" customWidth="1"/>
    <col min="48" max="16384" width="9.140625" style="53"/>
  </cols>
  <sheetData>
    <row r="1" spans="1:6">
      <c r="A1" s="7" t="s">
        <v>8</v>
      </c>
    </row>
    <row r="2" spans="1:6" ht="15" customHeight="1">
      <c r="A2" s="19" t="s">
        <v>683</v>
      </c>
      <c r="B2" s="36" t="s">
        <v>333</v>
      </c>
      <c r="C2" s="19"/>
      <c r="D2" s="19"/>
      <c r="E2" s="19"/>
      <c r="F2" s="19"/>
    </row>
    <row r="3" spans="1:6">
      <c r="A3" s="19" t="s">
        <v>0</v>
      </c>
      <c r="B3" s="121" t="s">
        <v>256</v>
      </c>
      <c r="C3" s="19"/>
      <c r="D3" s="19"/>
      <c r="E3" s="19"/>
      <c r="F3" s="19"/>
    </row>
    <row r="5" spans="1:6" ht="15" customHeight="1">
      <c r="B5" s="35" t="s">
        <v>250</v>
      </c>
      <c r="C5" s="35" t="s">
        <v>251</v>
      </c>
      <c r="D5" s="28" t="s">
        <v>252</v>
      </c>
      <c r="E5" s="35" t="s">
        <v>107</v>
      </c>
      <c r="F5" s="40"/>
    </row>
    <row r="6" spans="1:6">
      <c r="A6" s="40" t="s">
        <v>253</v>
      </c>
      <c r="B6" s="40">
        <v>25</v>
      </c>
      <c r="C6" s="40">
        <v>34</v>
      </c>
      <c r="D6" s="40">
        <v>40</v>
      </c>
      <c r="E6" s="40">
        <v>50</v>
      </c>
      <c r="F6" s="40"/>
    </row>
    <row r="7" spans="1:6">
      <c r="A7" s="40" t="s">
        <v>254</v>
      </c>
      <c r="B7" s="40">
        <v>3</v>
      </c>
      <c r="C7" s="40">
        <v>31</v>
      </c>
      <c r="D7" s="40">
        <v>40</v>
      </c>
      <c r="E7" s="40">
        <v>31</v>
      </c>
      <c r="F7" s="40"/>
    </row>
    <row r="8" spans="1:6">
      <c r="A8" s="40" t="s">
        <v>255</v>
      </c>
      <c r="B8" s="40">
        <v>49</v>
      </c>
      <c r="C8" s="40">
        <v>22</v>
      </c>
      <c r="D8" s="40">
        <v>10</v>
      </c>
      <c r="E8" s="40">
        <v>3</v>
      </c>
      <c r="F8" s="40"/>
    </row>
    <row r="9" spans="1:6">
      <c r="A9" s="40" t="s">
        <v>257</v>
      </c>
      <c r="B9" s="40"/>
      <c r="C9" s="40">
        <v>4</v>
      </c>
      <c r="D9" s="40">
        <v>28</v>
      </c>
      <c r="E9" s="40">
        <v>53</v>
      </c>
      <c r="F9" s="40"/>
    </row>
    <row r="10" spans="1:6">
      <c r="A10" s="40" t="s">
        <v>132</v>
      </c>
      <c r="B10" s="40">
        <v>33</v>
      </c>
      <c r="C10" s="40">
        <v>34</v>
      </c>
      <c r="D10" s="40">
        <v>23</v>
      </c>
      <c r="E10" s="40">
        <v>16</v>
      </c>
      <c r="F10" s="29"/>
    </row>
    <row r="11" spans="1:6">
      <c r="A11" s="40"/>
      <c r="B11" s="40"/>
      <c r="C11" s="40"/>
      <c r="D11" s="6"/>
      <c r="E11" s="40"/>
      <c r="F11" s="29"/>
    </row>
    <row r="12" spans="1:6">
      <c r="A12" s="40"/>
      <c r="B12" s="41"/>
      <c r="C12" s="41"/>
      <c r="D12" s="6"/>
      <c r="E12" s="41"/>
      <c r="F12" s="29"/>
    </row>
    <row r="13" spans="1:6">
      <c r="A13" s="40"/>
      <c r="B13" s="41"/>
      <c r="C13" s="41"/>
      <c r="D13" s="6"/>
      <c r="E13" s="41"/>
      <c r="F13" s="29"/>
    </row>
    <row r="14" spans="1:6">
      <c r="A14" s="40"/>
      <c r="B14" s="41"/>
      <c r="C14" s="41"/>
      <c r="D14" s="6"/>
      <c r="E14" s="41"/>
      <c r="F14" s="29"/>
    </row>
    <row r="15" spans="1:6">
      <c r="A15" s="40"/>
      <c r="B15" s="41"/>
      <c r="C15" s="41"/>
      <c r="D15" s="6"/>
      <c r="E15" s="41"/>
      <c r="F15" s="29"/>
    </row>
    <row r="16" spans="1:6">
      <c r="A16" s="28"/>
      <c r="B16" s="41"/>
      <c r="C16" s="41"/>
      <c r="D16" s="6"/>
      <c r="E16" s="41"/>
      <c r="F16" s="29"/>
    </row>
    <row r="17" spans="1:6">
      <c r="A17" s="28"/>
      <c r="B17" s="41"/>
      <c r="C17" s="41"/>
      <c r="D17" s="6"/>
      <c r="E17" s="41"/>
      <c r="F17" s="29"/>
    </row>
    <row r="18" spans="1:6">
      <c r="A18" s="35"/>
      <c r="B18" s="40"/>
      <c r="C18" s="40"/>
      <c r="D18" s="6"/>
      <c r="E18" s="41"/>
      <c r="F18" s="29"/>
    </row>
    <row r="19" spans="1:6">
      <c r="A19" s="28"/>
      <c r="B19" s="41"/>
      <c r="C19" s="41"/>
      <c r="D19" s="6"/>
      <c r="E19" s="41"/>
      <c r="F19" s="29"/>
    </row>
    <row r="20" spans="1:6">
      <c r="A20" s="35"/>
      <c r="B20" s="40"/>
      <c r="C20" s="40"/>
      <c r="D20" s="6"/>
      <c r="E20" s="40"/>
      <c r="F20" s="29"/>
    </row>
    <row r="21" spans="1:6">
      <c r="B21" s="40"/>
      <c r="C21" s="40"/>
      <c r="D21" s="40"/>
      <c r="E21" s="40"/>
      <c r="F21" s="40"/>
    </row>
    <row r="22" spans="1:6">
      <c r="B22" s="40"/>
      <c r="C22" s="40"/>
      <c r="D22" s="40"/>
      <c r="E22" s="40"/>
      <c r="F22" s="40"/>
    </row>
    <row r="23" spans="1:6">
      <c r="B23" s="40"/>
      <c r="C23" s="40"/>
      <c r="D23" s="40"/>
      <c r="E23" s="40"/>
      <c r="F23" s="40"/>
    </row>
    <row r="24" spans="1:6">
      <c r="B24" s="40"/>
      <c r="C24" s="40"/>
      <c r="D24" s="40"/>
      <c r="E24" s="40"/>
      <c r="F24" s="40"/>
    </row>
    <row r="25" spans="1:6">
      <c r="B25" s="40"/>
      <c r="C25" s="40"/>
      <c r="D25" s="40"/>
      <c r="E25" s="40"/>
      <c r="F25" s="40"/>
    </row>
    <row r="26" spans="1:6">
      <c r="B26" s="40"/>
      <c r="C26" s="40"/>
      <c r="D26" s="40"/>
      <c r="E26" s="40"/>
      <c r="F26" s="40"/>
    </row>
    <row r="27" spans="1:6">
      <c r="B27" s="40"/>
      <c r="C27" s="40"/>
      <c r="D27" s="40"/>
      <c r="E27" s="40"/>
      <c r="F27" s="40"/>
    </row>
    <row r="28" spans="1:6">
      <c r="B28" s="40"/>
      <c r="C28" s="40"/>
      <c r="D28" s="40"/>
      <c r="E28" s="40"/>
      <c r="F28" s="40"/>
    </row>
    <row r="29" spans="1:6">
      <c r="B29" s="40"/>
      <c r="C29" s="40"/>
      <c r="D29" s="40"/>
      <c r="E29" s="40"/>
      <c r="F29" s="40"/>
    </row>
    <row r="30" spans="1:6">
      <c r="B30" s="40"/>
      <c r="C30" s="40"/>
      <c r="D30" s="40"/>
      <c r="E30" s="40"/>
      <c r="F30" s="40"/>
    </row>
    <row r="31" spans="1:6">
      <c r="B31" s="40"/>
      <c r="C31" s="40"/>
      <c r="D31" s="40"/>
      <c r="E31" s="40"/>
      <c r="F31" s="40"/>
    </row>
    <row r="32" spans="1:6">
      <c r="B32" s="40"/>
      <c r="C32" s="40"/>
      <c r="D32" s="40"/>
      <c r="E32" s="40"/>
      <c r="F32" s="40"/>
    </row>
    <row r="33" spans="2:6">
      <c r="B33" s="40"/>
      <c r="C33" s="40"/>
      <c r="D33" s="40"/>
      <c r="E33" s="40"/>
      <c r="F33" s="40"/>
    </row>
    <row r="34" spans="2:6">
      <c r="B34" s="40"/>
      <c r="C34" s="40"/>
      <c r="D34" s="40"/>
      <c r="E34" s="40"/>
      <c r="F34" s="40"/>
    </row>
    <row r="35" spans="2:6">
      <c r="B35" s="40"/>
      <c r="C35" s="40"/>
      <c r="D35" s="40"/>
      <c r="E35" s="40"/>
      <c r="F35" s="40"/>
    </row>
    <row r="36" spans="2:6">
      <c r="B36" s="40"/>
      <c r="C36" s="40"/>
      <c r="D36" s="40"/>
      <c r="E36" s="40"/>
      <c r="F36" s="40"/>
    </row>
    <row r="37" spans="2:6" ht="18.75" customHeight="1">
      <c r="B37" s="40"/>
      <c r="C37" s="40"/>
      <c r="D37" s="40"/>
      <c r="E37" s="40"/>
      <c r="F37" s="40"/>
    </row>
    <row r="38" spans="2:6">
      <c r="B38" s="40"/>
      <c r="C38" s="40"/>
      <c r="D38" s="40"/>
      <c r="E38" s="40"/>
      <c r="F38" s="40"/>
    </row>
    <row r="39" spans="2:6">
      <c r="B39" s="40"/>
      <c r="C39" s="40"/>
      <c r="D39" s="40"/>
      <c r="E39" s="40"/>
      <c r="F39" s="40"/>
    </row>
    <row r="40" spans="2:6">
      <c r="B40" s="40"/>
      <c r="C40" s="40"/>
      <c r="D40" s="40"/>
      <c r="E40" s="40"/>
      <c r="F40" s="40"/>
    </row>
    <row r="41" spans="2:6">
      <c r="B41" s="40"/>
      <c r="C41" s="40"/>
      <c r="D41" s="40"/>
      <c r="E41" s="40"/>
      <c r="F41" s="40"/>
    </row>
    <row r="42" spans="2:6">
      <c r="B42" s="40"/>
      <c r="C42" s="40"/>
      <c r="D42" s="40"/>
      <c r="E42" s="40"/>
      <c r="F42" s="40"/>
    </row>
    <row r="43" spans="2:6">
      <c r="B43" s="40"/>
      <c r="C43" s="40"/>
      <c r="D43" s="40"/>
      <c r="E43" s="40"/>
      <c r="F43" s="40"/>
    </row>
    <row r="46" spans="2:6" ht="15" customHeight="1"/>
    <row r="47" spans="2:6" ht="15" customHeight="1"/>
    <row r="48" spans="2:6" ht="15" customHeight="1"/>
    <row r="49" ht="15" customHeight="1"/>
    <row r="50" ht="15" customHeight="1"/>
    <row r="51" ht="15" customHeight="1"/>
  </sheetData>
  <hyperlinks>
    <hyperlink ref="A1" location="'List of Figures'!A1" display="Back to List of Figures" xr:uid="{F0D73A61-6C29-4824-98C7-E214304230C5}"/>
    <hyperlink ref="B3" r:id="rId1" display="https://www.stats.govt.nz/information-releases/disability-survey-2013" xr:uid="{E2246243-66FF-4EDC-905C-2E539B8A7C07}"/>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6E105-C232-4053-B9C3-A9FCA3175BF2}">
  <dimension ref="A1:P51"/>
  <sheetViews>
    <sheetView zoomScaleNormal="100" workbookViewId="0"/>
  </sheetViews>
  <sheetFormatPr defaultColWidth="9.140625" defaultRowHeight="15"/>
  <cols>
    <col min="1" max="1" width="17.28515625" style="48" customWidth="1"/>
    <col min="2" max="16384" width="9.140625" style="48"/>
  </cols>
  <sheetData>
    <row r="1" spans="1:16">
      <c r="A1" s="7" t="s">
        <v>8</v>
      </c>
    </row>
    <row r="2" spans="1:16" ht="15" customHeight="1">
      <c r="A2" s="19" t="s">
        <v>684</v>
      </c>
      <c r="B2" s="36" t="s">
        <v>227</v>
      </c>
      <c r="C2" s="19"/>
      <c r="D2" s="19"/>
      <c r="E2" s="19"/>
      <c r="F2" s="19"/>
      <c r="G2" s="19"/>
      <c r="H2" s="19"/>
      <c r="I2" s="19"/>
      <c r="J2" s="19"/>
      <c r="K2" s="19"/>
      <c r="L2" s="19"/>
      <c r="M2" s="19"/>
      <c r="N2" s="19"/>
    </row>
    <row r="3" spans="1:16">
      <c r="A3" s="19" t="s">
        <v>0</v>
      </c>
      <c r="B3" s="121" t="s">
        <v>206</v>
      </c>
      <c r="C3" s="19"/>
      <c r="D3" s="19"/>
      <c r="E3" s="19"/>
      <c r="F3" s="19"/>
      <c r="G3" s="19"/>
      <c r="H3" s="19"/>
      <c r="I3" s="19"/>
      <c r="J3" s="19"/>
      <c r="K3" s="19"/>
      <c r="L3" s="19"/>
      <c r="M3" s="19"/>
      <c r="N3" s="19"/>
    </row>
    <row r="5" spans="1:16" ht="15" customHeight="1">
      <c r="B5" s="35" t="s">
        <v>211</v>
      </c>
      <c r="D5" s="35"/>
      <c r="E5" s="49"/>
      <c r="F5" s="35"/>
      <c r="H5" s="49"/>
      <c r="I5" s="50"/>
      <c r="J5" s="50"/>
      <c r="K5" s="38"/>
      <c r="L5" s="38"/>
      <c r="M5" s="38"/>
      <c r="N5" s="38"/>
      <c r="O5" s="38"/>
    </row>
    <row r="6" spans="1:16">
      <c r="B6" s="28" t="s">
        <v>208</v>
      </c>
      <c r="C6" s="35" t="s">
        <v>207</v>
      </c>
      <c r="D6" s="28" t="s">
        <v>209</v>
      </c>
      <c r="E6" s="35"/>
      <c r="F6" s="28"/>
      <c r="G6" s="35"/>
      <c r="H6" s="35"/>
      <c r="I6" s="40"/>
      <c r="J6" s="40"/>
      <c r="K6" s="40"/>
      <c r="L6" s="40"/>
      <c r="M6" s="40"/>
      <c r="N6" s="40"/>
      <c r="O6" s="40"/>
    </row>
    <row r="7" spans="1:16">
      <c r="A7" s="48" t="s">
        <v>123</v>
      </c>
      <c r="B7" s="48">
        <v>18.899999999999999</v>
      </c>
      <c r="C7" s="103">
        <v>11.8</v>
      </c>
      <c r="D7" s="103">
        <v>10.1</v>
      </c>
      <c r="E7" s="40"/>
      <c r="F7" s="40"/>
      <c r="G7" s="40"/>
      <c r="J7" s="40"/>
      <c r="K7" s="40"/>
      <c r="L7" s="40"/>
      <c r="M7" s="40"/>
      <c r="N7" s="40"/>
      <c r="O7" s="40"/>
    </row>
    <row r="8" spans="1:16">
      <c r="A8" s="48" t="s">
        <v>210</v>
      </c>
      <c r="B8" s="48">
        <v>23.5</v>
      </c>
      <c r="C8" s="103">
        <v>19.7</v>
      </c>
      <c r="D8" s="103">
        <v>16</v>
      </c>
      <c r="E8" s="40"/>
      <c r="F8" s="40"/>
      <c r="G8" s="40"/>
      <c r="H8" s="6"/>
      <c r="I8" s="6"/>
      <c r="J8" s="40"/>
      <c r="K8" s="40"/>
      <c r="L8" s="40"/>
      <c r="M8" s="40"/>
      <c r="N8" s="40"/>
      <c r="O8" s="40"/>
    </row>
    <row r="9" spans="1:16">
      <c r="B9" s="40"/>
      <c r="C9" s="40"/>
      <c r="D9" s="40"/>
      <c r="E9" s="40"/>
      <c r="F9" s="40"/>
      <c r="G9" s="40"/>
      <c r="H9" s="40"/>
      <c r="I9" s="40"/>
      <c r="J9" s="40"/>
      <c r="K9" s="40"/>
      <c r="L9" s="40"/>
      <c r="M9" s="40"/>
      <c r="N9" s="40"/>
      <c r="O9" s="40"/>
    </row>
    <row r="10" spans="1:16">
      <c r="B10" s="40"/>
      <c r="C10" s="40"/>
      <c r="D10" s="40"/>
      <c r="E10" s="40"/>
      <c r="F10" s="40"/>
      <c r="G10" s="40"/>
      <c r="H10" s="6"/>
      <c r="I10" s="6"/>
      <c r="J10" s="40"/>
      <c r="K10" s="40"/>
      <c r="L10" s="40"/>
      <c r="M10" s="40"/>
      <c r="N10" s="40"/>
      <c r="O10" s="40"/>
    </row>
    <row r="11" spans="1:16">
      <c r="B11" s="40"/>
      <c r="C11" s="40"/>
      <c r="D11" s="40"/>
      <c r="E11" s="40"/>
      <c r="F11" s="40"/>
      <c r="G11" s="40"/>
      <c r="H11" s="6"/>
      <c r="I11" s="6"/>
      <c r="J11" s="40"/>
      <c r="K11" s="40"/>
      <c r="L11" s="40"/>
      <c r="M11" s="40"/>
      <c r="N11" s="40"/>
      <c r="O11" s="40"/>
    </row>
    <row r="12" spans="1:16">
      <c r="B12" s="40"/>
      <c r="C12" s="40"/>
      <c r="D12" s="40"/>
      <c r="E12" s="40"/>
      <c r="F12" s="40"/>
      <c r="G12" s="40"/>
      <c r="H12" s="6"/>
      <c r="I12" s="6"/>
      <c r="J12" s="40"/>
      <c r="K12" s="40"/>
      <c r="L12" s="6"/>
      <c r="M12" s="6"/>
      <c r="N12" s="6"/>
    </row>
    <row r="13" spans="1:16">
      <c r="B13" s="40"/>
      <c r="C13" s="40"/>
      <c r="D13" s="40"/>
      <c r="E13" s="40"/>
      <c r="F13" s="40"/>
      <c r="G13" s="40"/>
      <c r="J13" s="40"/>
      <c r="K13" s="40"/>
      <c r="L13" s="6"/>
      <c r="M13" s="6"/>
      <c r="N13" s="6"/>
    </row>
    <row r="14" spans="1:16">
      <c r="B14" s="40"/>
      <c r="C14" s="40"/>
      <c r="D14" s="40"/>
      <c r="E14" s="40"/>
      <c r="F14" s="40"/>
      <c r="G14" s="40"/>
      <c r="H14" s="6"/>
      <c r="I14" s="6"/>
      <c r="J14" s="40"/>
      <c r="K14" s="40"/>
      <c r="L14" s="6"/>
      <c r="M14" s="6"/>
      <c r="N14" s="6"/>
    </row>
    <row r="15" spans="1:16">
      <c r="B15" s="40"/>
      <c r="C15" s="40"/>
      <c r="D15" s="40"/>
      <c r="E15" s="40"/>
      <c r="F15" s="40"/>
      <c r="G15" s="40"/>
      <c r="J15" s="40"/>
      <c r="K15" s="40"/>
      <c r="L15" s="39"/>
      <c r="M15" s="39"/>
      <c r="N15" s="39"/>
      <c r="O15" s="39"/>
      <c r="P15" s="39"/>
    </row>
    <row r="16" spans="1:16">
      <c r="B16" s="40"/>
      <c r="C16" s="40"/>
      <c r="D16" s="40"/>
      <c r="E16" s="40"/>
      <c r="F16" s="40"/>
      <c r="G16" s="40"/>
      <c r="H16" s="39"/>
      <c r="I16" s="39"/>
      <c r="J16" s="40"/>
      <c r="K16" s="40"/>
      <c r="L16" s="40"/>
      <c r="M16" s="40"/>
      <c r="N16" s="40"/>
      <c r="O16" s="40"/>
      <c r="P16" s="40"/>
    </row>
    <row r="17" spans="2:16">
      <c r="B17" s="40"/>
      <c r="C17" s="40"/>
      <c r="D17" s="40"/>
      <c r="E17" s="40"/>
      <c r="F17" s="40"/>
      <c r="G17" s="40"/>
      <c r="H17" s="40"/>
      <c r="I17" s="40"/>
      <c r="J17" s="40"/>
      <c r="K17" s="40"/>
      <c r="L17" s="40"/>
      <c r="M17" s="40"/>
      <c r="N17" s="40"/>
      <c r="O17" s="40"/>
      <c r="P17" s="40"/>
    </row>
    <row r="18" spans="2:16">
      <c r="B18" s="40"/>
      <c r="C18" s="40"/>
      <c r="D18" s="40"/>
      <c r="E18" s="40"/>
      <c r="F18" s="40"/>
      <c r="G18" s="40"/>
      <c r="J18" s="40"/>
      <c r="K18" s="40"/>
      <c r="L18" s="40"/>
      <c r="M18" s="40"/>
      <c r="N18" s="40"/>
      <c r="O18" s="40"/>
      <c r="P18" s="40"/>
    </row>
    <row r="19" spans="2:16">
      <c r="B19" s="40"/>
      <c r="C19" s="40"/>
      <c r="D19" s="40"/>
      <c r="E19" s="40"/>
      <c r="F19" s="40"/>
      <c r="G19" s="40"/>
      <c r="H19" s="40"/>
      <c r="I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6"/>
      <c r="M21" s="6"/>
      <c r="N21" s="6"/>
    </row>
    <row r="22" spans="2:16">
      <c r="B22" s="40"/>
      <c r="C22" s="40"/>
      <c r="D22" s="40"/>
      <c r="E22" s="40"/>
      <c r="F22" s="40"/>
      <c r="G22" s="40"/>
      <c r="J22" s="40"/>
      <c r="K22" s="40"/>
      <c r="L22" s="6"/>
      <c r="M22" s="6"/>
      <c r="N22" s="6"/>
    </row>
    <row r="23" spans="2:16">
      <c r="B23" s="40"/>
      <c r="C23" s="40"/>
      <c r="D23" s="40"/>
      <c r="E23" s="40"/>
      <c r="F23" s="40"/>
      <c r="G23" s="40"/>
      <c r="H23" s="6"/>
      <c r="I23" s="6"/>
      <c r="J23" s="40"/>
      <c r="K23" s="40"/>
      <c r="L23" s="6"/>
      <c r="M23" s="6"/>
      <c r="N23" s="6"/>
    </row>
    <row r="24" spans="2:16">
      <c r="B24" s="40"/>
      <c r="C24" s="40"/>
      <c r="D24" s="40"/>
      <c r="E24" s="40"/>
      <c r="F24" s="40"/>
      <c r="G24" s="40"/>
      <c r="J24" s="40"/>
      <c r="K24" s="40"/>
      <c r="L24" s="6"/>
      <c r="M24" s="6"/>
      <c r="N24" s="6"/>
    </row>
    <row r="25" spans="2:16">
      <c r="B25" s="40"/>
      <c r="C25" s="40"/>
      <c r="D25" s="40"/>
      <c r="E25" s="40"/>
      <c r="F25" s="40"/>
      <c r="G25" s="40"/>
      <c r="H25" s="40"/>
      <c r="I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40"/>
      <c r="H27" s="6"/>
      <c r="I27" s="6"/>
      <c r="J27" s="40"/>
      <c r="K27" s="40"/>
    </row>
    <row r="28" spans="2:16">
      <c r="B28" s="40"/>
      <c r="C28" s="40"/>
      <c r="D28" s="40"/>
      <c r="E28" s="40"/>
      <c r="F28" s="40"/>
      <c r="G28" s="40"/>
      <c r="H28" s="6"/>
      <c r="I28" s="6"/>
      <c r="J28" s="40"/>
      <c r="K28" s="40"/>
    </row>
    <row r="29" spans="2:16">
      <c r="B29" s="40"/>
      <c r="C29" s="40"/>
      <c r="D29" s="40"/>
      <c r="E29" s="40"/>
      <c r="F29" s="40"/>
      <c r="G29" s="40"/>
      <c r="H29" s="40"/>
      <c r="I29" s="40"/>
      <c r="J29" s="40"/>
      <c r="K29" s="40"/>
    </row>
    <row r="30" spans="2:16">
      <c r="B30" s="40"/>
      <c r="C30" s="40"/>
      <c r="D30" s="40"/>
      <c r="E30" s="40"/>
      <c r="F30" s="40"/>
      <c r="G30" s="40"/>
      <c r="H30" s="6"/>
      <c r="I30" s="6"/>
      <c r="J30" s="40"/>
      <c r="K30" s="40"/>
    </row>
    <row r="31" spans="2:16">
      <c r="B31" s="40"/>
      <c r="C31" s="40"/>
      <c r="D31" s="40"/>
      <c r="E31" s="40"/>
      <c r="F31" s="40"/>
      <c r="G31" s="40"/>
      <c r="H31" s="40"/>
      <c r="I31" s="40"/>
      <c r="J31" s="40"/>
      <c r="K31" s="40"/>
    </row>
    <row r="32" spans="2:16">
      <c r="B32" s="40"/>
      <c r="C32" s="40"/>
      <c r="D32" s="40"/>
      <c r="E32" s="40"/>
      <c r="F32" s="40"/>
      <c r="G32" s="40"/>
      <c r="H32" s="40"/>
      <c r="I32" s="40"/>
      <c r="J32" s="40"/>
      <c r="K32" s="40"/>
    </row>
    <row r="33" spans="2:11">
      <c r="B33" s="40"/>
      <c r="C33" s="40"/>
      <c r="D33" s="40"/>
      <c r="E33" s="40"/>
      <c r="F33" s="40"/>
      <c r="G33" s="40"/>
      <c r="J33" s="40"/>
      <c r="K33" s="40"/>
    </row>
    <row r="34" spans="2:11">
      <c r="B34" s="40"/>
      <c r="C34" s="40"/>
      <c r="D34" s="40"/>
      <c r="E34" s="40"/>
      <c r="F34" s="40"/>
      <c r="G34" s="40"/>
    </row>
    <row r="35" spans="2:11">
      <c r="B35" s="40"/>
      <c r="C35" s="40"/>
      <c r="D35" s="40"/>
      <c r="E35" s="40"/>
      <c r="F35" s="40"/>
      <c r="G35" s="40"/>
    </row>
    <row r="36" spans="2:11">
      <c r="B36" s="40"/>
      <c r="C36" s="40"/>
      <c r="D36" s="40"/>
      <c r="E36" s="40"/>
      <c r="F36" s="40"/>
      <c r="G36" s="40"/>
    </row>
    <row r="37" spans="2:11" ht="18.75" customHeight="1">
      <c r="B37" s="40"/>
      <c r="C37" s="40"/>
      <c r="D37" s="40"/>
      <c r="E37" s="40"/>
      <c r="F37" s="40"/>
      <c r="G37" s="40"/>
    </row>
    <row r="38" spans="2:11">
      <c r="B38" s="40"/>
      <c r="C38" s="40"/>
      <c r="D38" s="40"/>
      <c r="E38" s="40"/>
      <c r="F38" s="40"/>
      <c r="G38" s="40"/>
    </row>
    <row r="39" spans="2:11">
      <c r="B39" s="40"/>
      <c r="C39" s="40"/>
      <c r="D39" s="40"/>
      <c r="E39" s="40"/>
      <c r="F39" s="40"/>
      <c r="G39" s="40"/>
    </row>
    <row r="40" spans="2:11">
      <c r="B40" s="40"/>
      <c r="C40" s="40"/>
      <c r="D40" s="40"/>
      <c r="E40" s="40"/>
      <c r="F40" s="40"/>
      <c r="G40" s="40"/>
    </row>
    <row r="41" spans="2:11">
      <c r="B41" s="40"/>
      <c r="C41" s="40"/>
      <c r="D41" s="40"/>
      <c r="E41" s="40"/>
      <c r="F41" s="40"/>
      <c r="G41" s="40"/>
    </row>
    <row r="42" spans="2:11">
      <c r="B42" s="40"/>
      <c r="C42" s="40"/>
      <c r="D42" s="40"/>
      <c r="E42" s="40"/>
      <c r="F42" s="40"/>
      <c r="G42" s="40"/>
    </row>
    <row r="43" spans="2:11">
      <c r="B43" s="40"/>
      <c r="C43" s="40"/>
      <c r="D43" s="40"/>
      <c r="E43" s="40"/>
      <c r="F43" s="40"/>
      <c r="G43" s="40"/>
    </row>
    <row r="46" spans="2:11" ht="15" customHeight="1"/>
    <row r="47" spans="2:11" ht="15" customHeight="1"/>
    <row r="48" spans="2:11" ht="15" customHeight="1"/>
    <row r="49" ht="15" customHeight="1"/>
    <row r="50" ht="15" customHeight="1"/>
    <row r="51" ht="15" customHeight="1"/>
  </sheetData>
  <hyperlinks>
    <hyperlink ref="A1" location="'List of Figures'!A1" display="Back to List of Figures" xr:uid="{9A41845F-FE69-4D0F-88A5-EB40D28786F0}"/>
    <hyperlink ref="B3" r:id="rId1" display="https://gpseducation.oecd.org/IndicatorExplorer?plotter=h5&amp;query=0&amp;indicators=P001*P002*P003*P004*P005*P006*P007*P008*P009*P010*P012*P013*P014*P015*P016*Q001*Q002*Q003*Q004*Q005*Q006*Q007*Q008*Q009*Q010*Q011*Q012*Q013*Q014*Q015*Q016*Q017*Q018*Q019*Q020*Q021*Q022*Q023*Q024*Q025*Q026*Q027*Q054*Q055*Q056*Q057*Q058*Q059*Q060*Q061*Q062" xr:uid="{5C4CB7EC-0887-4D04-8AFE-565D3F3ED795}"/>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4E29-9B30-4162-AD1D-B4D5BF32EF14}">
  <dimension ref="A1:O48"/>
  <sheetViews>
    <sheetView zoomScaleNormal="100" workbookViewId="0"/>
  </sheetViews>
  <sheetFormatPr defaultColWidth="9.140625" defaultRowHeight="15"/>
  <cols>
    <col min="1" max="1" width="17.28515625" style="48" customWidth="1"/>
    <col min="2" max="16384" width="9.140625" style="48"/>
  </cols>
  <sheetData>
    <row r="1" spans="1:15">
      <c r="A1" s="7" t="s">
        <v>8</v>
      </c>
    </row>
    <row r="2" spans="1:15" ht="15" customHeight="1">
      <c r="A2" s="19" t="s">
        <v>685</v>
      </c>
      <c r="B2" s="36" t="s">
        <v>228</v>
      </c>
      <c r="C2" s="19"/>
      <c r="D2" s="19"/>
      <c r="E2" s="19"/>
      <c r="F2" s="19"/>
      <c r="G2" s="19"/>
      <c r="H2" s="19"/>
      <c r="I2" s="19"/>
      <c r="J2" s="19"/>
      <c r="K2" s="19"/>
      <c r="L2" s="19"/>
      <c r="M2" s="19"/>
      <c r="N2" s="19"/>
    </row>
    <row r="3" spans="1:15">
      <c r="A3" s="19" t="s">
        <v>0</v>
      </c>
      <c r="B3" s="121" t="s">
        <v>213</v>
      </c>
      <c r="C3" s="19"/>
      <c r="D3" s="19"/>
      <c r="E3" s="19"/>
      <c r="F3" s="19"/>
      <c r="G3" s="19"/>
      <c r="H3" s="19"/>
      <c r="I3" s="19"/>
      <c r="J3" s="19"/>
      <c r="K3" s="19"/>
      <c r="L3" s="19"/>
      <c r="M3" s="19"/>
      <c r="N3" s="19"/>
    </row>
    <row r="5" spans="1:15">
      <c r="B5" s="48" t="s">
        <v>214</v>
      </c>
      <c r="C5" s="40"/>
      <c r="D5" s="40"/>
      <c r="E5" s="40"/>
      <c r="F5" s="35"/>
      <c r="G5" s="40"/>
      <c r="H5" s="6"/>
      <c r="I5" s="6"/>
      <c r="J5" s="40"/>
      <c r="K5" s="40"/>
      <c r="L5" s="40"/>
      <c r="M5" s="40"/>
      <c r="N5" s="40"/>
      <c r="O5" s="40"/>
    </row>
    <row r="6" spans="1:15">
      <c r="C6" s="48">
        <v>2003</v>
      </c>
      <c r="D6" s="48">
        <v>2006</v>
      </c>
      <c r="E6" s="40">
        <v>2009</v>
      </c>
      <c r="F6" s="40">
        <v>2012</v>
      </c>
      <c r="G6" s="40">
        <v>2015</v>
      </c>
      <c r="H6" s="40">
        <v>2018</v>
      </c>
      <c r="I6" s="40"/>
      <c r="J6" s="40"/>
      <c r="K6" s="40"/>
      <c r="L6" s="40"/>
      <c r="M6" s="40"/>
      <c r="N6" s="40"/>
      <c r="O6" s="40"/>
    </row>
    <row r="7" spans="1:15">
      <c r="A7" s="28" t="s">
        <v>207</v>
      </c>
      <c r="B7" s="35" t="s">
        <v>123</v>
      </c>
      <c r="C7" s="40"/>
      <c r="D7" s="40"/>
      <c r="E7" s="40">
        <v>14.3</v>
      </c>
      <c r="F7" s="40">
        <v>16.3</v>
      </c>
      <c r="G7" s="40">
        <v>17.3</v>
      </c>
      <c r="H7" s="40">
        <v>19</v>
      </c>
      <c r="I7" s="6"/>
      <c r="J7" s="40"/>
      <c r="K7" s="40"/>
      <c r="L7" s="40"/>
      <c r="M7" s="40"/>
      <c r="N7" s="40"/>
      <c r="O7" s="40"/>
    </row>
    <row r="8" spans="1:15">
      <c r="B8" s="35" t="s">
        <v>212</v>
      </c>
      <c r="C8" s="40"/>
      <c r="D8" s="40"/>
      <c r="E8" s="40">
        <v>19</v>
      </c>
      <c r="F8" s="40">
        <v>18.899999999999999</v>
      </c>
      <c r="G8" s="40">
        <v>20.9</v>
      </c>
      <c r="H8" s="40">
        <v>22.6</v>
      </c>
      <c r="I8" s="6"/>
      <c r="J8" s="40"/>
      <c r="K8" s="40"/>
      <c r="L8" s="40"/>
      <c r="M8" s="40"/>
      <c r="N8" s="40"/>
      <c r="O8" s="40"/>
    </row>
    <row r="9" spans="1:15">
      <c r="A9" s="28" t="s">
        <v>208</v>
      </c>
      <c r="B9" s="35" t="s">
        <v>123</v>
      </c>
      <c r="C9" s="40">
        <v>15.1</v>
      </c>
      <c r="D9" s="40">
        <v>14</v>
      </c>
      <c r="E9" s="40">
        <v>15.4</v>
      </c>
      <c r="F9" s="40">
        <v>22.26</v>
      </c>
      <c r="G9" s="40">
        <v>21.6</v>
      </c>
      <c r="H9" s="40">
        <v>21.8</v>
      </c>
      <c r="J9" s="40"/>
      <c r="K9" s="40"/>
      <c r="L9" s="6"/>
      <c r="M9" s="6"/>
      <c r="N9" s="6"/>
    </row>
    <row r="10" spans="1:15">
      <c r="B10" s="35" t="s">
        <v>212</v>
      </c>
      <c r="C10" s="40">
        <v>21.703853169302</v>
      </c>
      <c r="D10" s="40">
        <v>21.359372485977861</v>
      </c>
      <c r="E10" s="40">
        <v>20.828805057190309</v>
      </c>
      <c r="F10" s="40">
        <v>22.2775125979684</v>
      </c>
      <c r="G10" s="40">
        <v>22.937589244748182</v>
      </c>
      <c r="H10" s="40">
        <v>22.177222935922611</v>
      </c>
      <c r="J10" s="40"/>
      <c r="K10" s="40"/>
      <c r="L10" s="6"/>
      <c r="M10" s="6"/>
      <c r="N10" s="6"/>
    </row>
    <row r="11" spans="1:15">
      <c r="A11" s="28" t="s">
        <v>215</v>
      </c>
      <c r="B11" s="35" t="s">
        <v>123</v>
      </c>
      <c r="C11" s="40"/>
      <c r="D11" s="40">
        <v>13.702568891717384</v>
      </c>
      <c r="E11" s="40">
        <v>13.357365967581698</v>
      </c>
      <c r="F11" s="40">
        <v>16.262081986274847</v>
      </c>
      <c r="G11" s="40">
        <v>17.449254741544582</v>
      </c>
      <c r="H11" s="40">
        <v>18.041796818880425</v>
      </c>
      <c r="I11" s="6"/>
      <c r="J11" s="40"/>
      <c r="K11" s="40"/>
      <c r="L11" s="6"/>
      <c r="M11" s="6"/>
      <c r="N11" s="6"/>
    </row>
    <row r="12" spans="1:15">
      <c r="B12" s="35" t="s">
        <v>212</v>
      </c>
      <c r="C12" s="40"/>
      <c r="D12" s="40">
        <v>20.99271743336989</v>
      </c>
      <c r="E12" s="40">
        <v>18.757516978670711</v>
      </c>
      <c r="F12" s="40">
        <v>18.681505082391851</v>
      </c>
      <c r="G12" s="40">
        <v>22.12150261993019</v>
      </c>
      <c r="H12" s="40">
        <v>21.977479924445539</v>
      </c>
      <c r="J12" s="40"/>
      <c r="K12" s="40"/>
      <c r="L12" s="39"/>
      <c r="M12" s="39"/>
      <c r="N12" s="39"/>
      <c r="O12" s="39"/>
    </row>
    <row r="13" spans="1:15" ht="39.75" customHeight="1">
      <c r="B13" s="40"/>
      <c r="C13" s="40"/>
      <c r="D13" s="40"/>
      <c r="E13" s="40"/>
      <c r="F13" s="40"/>
      <c r="G13" s="40"/>
      <c r="H13" s="40"/>
      <c r="I13" s="39"/>
      <c r="J13" s="40"/>
      <c r="K13" s="40"/>
      <c r="L13" s="40"/>
      <c r="M13" s="40"/>
      <c r="N13" s="40"/>
      <c r="O13" s="40"/>
    </row>
    <row r="14" spans="1:15">
      <c r="B14" s="40"/>
      <c r="C14" s="40"/>
      <c r="D14" s="40"/>
      <c r="E14" s="40"/>
      <c r="F14" s="40"/>
      <c r="G14" s="40"/>
      <c r="H14" s="40"/>
      <c r="I14" s="40"/>
      <c r="J14" s="40"/>
      <c r="K14" s="40"/>
      <c r="L14" s="40"/>
      <c r="M14" s="40"/>
      <c r="N14" s="40"/>
      <c r="O14" s="40"/>
    </row>
    <row r="15" spans="1:15">
      <c r="B15" s="40"/>
      <c r="C15" s="40"/>
      <c r="D15" s="40"/>
      <c r="E15" s="40"/>
      <c r="F15" s="40"/>
      <c r="G15" s="40"/>
      <c r="J15" s="40"/>
      <c r="K15" s="40"/>
      <c r="L15" s="40"/>
      <c r="M15" s="40"/>
      <c r="N15" s="40"/>
      <c r="O15" s="40"/>
    </row>
    <row r="16" spans="1:15">
      <c r="B16" s="40"/>
      <c r="C16" s="40"/>
      <c r="D16" s="40"/>
      <c r="E16" s="40"/>
      <c r="F16" s="40"/>
      <c r="G16" s="40"/>
      <c r="H16" s="40"/>
      <c r="I16" s="40"/>
      <c r="J16" s="40"/>
      <c r="K16" s="40"/>
      <c r="L16" s="40"/>
      <c r="M16" s="40"/>
      <c r="N16" s="40"/>
      <c r="O16" s="40"/>
    </row>
    <row r="17" spans="2:15">
      <c r="B17" s="40"/>
      <c r="C17" s="40"/>
      <c r="D17" s="40"/>
      <c r="E17" s="40"/>
      <c r="F17" s="40"/>
      <c r="G17" s="40"/>
      <c r="H17" s="40"/>
      <c r="I17" s="40"/>
      <c r="J17" s="40"/>
      <c r="K17" s="40"/>
      <c r="L17" s="40"/>
      <c r="M17" s="40"/>
      <c r="N17" s="40"/>
      <c r="O17" s="40"/>
    </row>
    <row r="18" spans="2:15">
      <c r="B18" s="40"/>
      <c r="C18" s="40"/>
      <c r="D18" s="40"/>
      <c r="E18" s="40"/>
      <c r="F18" s="40"/>
      <c r="G18" s="40"/>
      <c r="H18" s="40"/>
      <c r="I18" s="40"/>
      <c r="J18" s="40"/>
      <c r="K18" s="40"/>
      <c r="L18" s="6"/>
      <c r="M18" s="6"/>
      <c r="N18" s="6"/>
    </row>
    <row r="19" spans="2:15">
      <c r="B19" s="40"/>
      <c r="C19" s="40"/>
      <c r="D19" s="40"/>
      <c r="E19" s="40"/>
      <c r="F19" s="40"/>
      <c r="G19" s="40"/>
      <c r="J19" s="40"/>
      <c r="K19" s="40"/>
      <c r="L19" s="6"/>
      <c r="M19" s="6"/>
      <c r="N19" s="6"/>
    </row>
    <row r="20" spans="2:15">
      <c r="B20" s="40"/>
      <c r="C20" s="40"/>
      <c r="D20" s="40"/>
      <c r="E20" s="40"/>
      <c r="F20" s="40"/>
      <c r="G20" s="40"/>
      <c r="H20" s="6"/>
      <c r="I20" s="6"/>
      <c r="J20" s="40"/>
      <c r="K20" s="40"/>
      <c r="L20" s="6"/>
      <c r="M20" s="6"/>
      <c r="N20" s="6"/>
    </row>
    <row r="21" spans="2:15">
      <c r="B21" s="40"/>
      <c r="C21" s="40"/>
      <c r="D21" s="40"/>
      <c r="E21" s="40"/>
      <c r="F21" s="40"/>
      <c r="G21" s="40"/>
      <c r="J21" s="40"/>
      <c r="K21" s="40"/>
      <c r="L21" s="6"/>
      <c r="M21" s="6"/>
      <c r="N21" s="6"/>
    </row>
    <row r="22" spans="2:15">
      <c r="B22" s="40"/>
      <c r="C22" s="40"/>
      <c r="D22" s="40"/>
      <c r="E22" s="40"/>
      <c r="F22" s="40"/>
      <c r="G22" s="40"/>
      <c r="H22" s="40"/>
      <c r="I22" s="40"/>
      <c r="J22" s="40"/>
      <c r="K22" s="40"/>
      <c r="L22" s="6"/>
      <c r="M22" s="6"/>
      <c r="N22" s="6"/>
    </row>
    <row r="23" spans="2:15">
      <c r="B23" s="40"/>
      <c r="C23" s="40"/>
      <c r="D23" s="40"/>
      <c r="E23" s="40"/>
      <c r="F23" s="40"/>
      <c r="G23" s="40"/>
      <c r="H23" s="40"/>
      <c r="I23" s="40"/>
      <c r="J23" s="40"/>
      <c r="K23" s="40"/>
      <c r="L23" s="6"/>
      <c r="M23" s="6"/>
      <c r="N23" s="6"/>
    </row>
    <row r="24" spans="2:15">
      <c r="B24" s="40"/>
      <c r="C24" s="40"/>
      <c r="D24" s="40"/>
      <c r="E24" s="40"/>
      <c r="F24" s="40"/>
      <c r="G24" s="40"/>
      <c r="H24" s="6"/>
      <c r="I24" s="6"/>
      <c r="J24" s="40"/>
      <c r="K24" s="40"/>
    </row>
    <row r="25" spans="2:15">
      <c r="B25" s="40"/>
      <c r="C25" s="40"/>
      <c r="D25" s="40"/>
      <c r="E25" s="40"/>
      <c r="F25" s="40"/>
      <c r="G25" s="40"/>
      <c r="H25" s="6"/>
      <c r="I25" s="6"/>
      <c r="J25" s="40"/>
      <c r="K25" s="40"/>
    </row>
    <row r="26" spans="2:15">
      <c r="B26" s="40"/>
      <c r="C26" s="40"/>
      <c r="D26" s="40"/>
      <c r="E26" s="40"/>
      <c r="F26" s="40"/>
      <c r="G26" s="40"/>
      <c r="H26" s="40"/>
      <c r="I26" s="40"/>
      <c r="J26" s="40"/>
      <c r="K26" s="40"/>
    </row>
    <row r="27" spans="2:15">
      <c r="B27" s="40"/>
      <c r="C27" s="40"/>
      <c r="D27" s="40"/>
      <c r="E27" s="40"/>
      <c r="F27" s="40"/>
      <c r="G27" s="40"/>
      <c r="H27" s="6"/>
      <c r="I27" s="6"/>
      <c r="J27" s="40"/>
      <c r="K27" s="40"/>
    </row>
    <row r="28" spans="2:15">
      <c r="B28" s="40"/>
      <c r="C28" s="40"/>
      <c r="D28" s="40"/>
      <c r="E28" s="40"/>
      <c r="F28" s="40"/>
      <c r="G28" s="40"/>
      <c r="H28" s="40"/>
      <c r="I28" s="40"/>
      <c r="J28" s="40"/>
      <c r="K28" s="40"/>
    </row>
    <row r="29" spans="2:15">
      <c r="B29" s="40"/>
      <c r="C29" s="40"/>
      <c r="D29" s="40"/>
      <c r="E29" s="40"/>
      <c r="F29" s="40"/>
      <c r="G29" s="40"/>
      <c r="H29" s="40"/>
      <c r="I29" s="40"/>
      <c r="J29" s="40"/>
      <c r="K29" s="40"/>
    </row>
    <row r="30" spans="2:15">
      <c r="B30" s="40"/>
      <c r="C30" s="40"/>
      <c r="D30" s="40"/>
      <c r="E30" s="40"/>
      <c r="F30" s="40"/>
      <c r="G30" s="40"/>
      <c r="J30" s="40"/>
      <c r="K30" s="40"/>
    </row>
    <row r="31" spans="2:15">
      <c r="B31" s="40"/>
      <c r="C31" s="40"/>
      <c r="D31" s="40"/>
      <c r="E31" s="40"/>
      <c r="F31" s="40"/>
      <c r="G31" s="40"/>
    </row>
    <row r="32" spans="2:15">
      <c r="B32" s="40"/>
      <c r="C32" s="40"/>
      <c r="D32" s="40"/>
      <c r="E32" s="40"/>
      <c r="F32" s="40"/>
      <c r="G32" s="40"/>
    </row>
    <row r="33" spans="2:7">
      <c r="B33" s="40"/>
      <c r="C33" s="40"/>
      <c r="D33" s="40"/>
      <c r="E33" s="40"/>
      <c r="F33" s="40"/>
      <c r="G33" s="40"/>
    </row>
    <row r="34" spans="2:7" ht="18.75" customHeight="1">
      <c r="B34" s="40"/>
      <c r="C34" s="40"/>
      <c r="D34" s="40"/>
      <c r="E34" s="40"/>
      <c r="F34" s="40"/>
      <c r="G34" s="40"/>
    </row>
    <row r="35" spans="2:7">
      <c r="B35" s="40"/>
      <c r="C35" s="40"/>
      <c r="D35" s="40"/>
      <c r="E35" s="40"/>
      <c r="F35" s="40"/>
      <c r="G35" s="40"/>
    </row>
    <row r="36" spans="2:7">
      <c r="B36" s="40"/>
      <c r="C36" s="40"/>
      <c r="D36" s="40"/>
      <c r="E36" s="40"/>
      <c r="F36" s="40"/>
      <c r="G36" s="40"/>
    </row>
    <row r="37" spans="2:7">
      <c r="B37" s="40"/>
      <c r="C37" s="40"/>
      <c r="D37" s="40"/>
      <c r="E37" s="40"/>
      <c r="F37" s="40"/>
      <c r="G37" s="40"/>
    </row>
    <row r="38" spans="2:7">
      <c r="B38" s="40"/>
      <c r="C38" s="40"/>
      <c r="D38" s="40"/>
      <c r="E38" s="40"/>
      <c r="F38" s="40"/>
      <c r="G38" s="40"/>
    </row>
    <row r="39" spans="2:7">
      <c r="B39" s="40"/>
      <c r="C39" s="40"/>
      <c r="D39" s="40"/>
      <c r="E39" s="40"/>
      <c r="F39" s="40"/>
      <c r="G39" s="40"/>
    </row>
    <row r="40" spans="2:7">
      <c r="B40" s="40"/>
      <c r="C40" s="40"/>
      <c r="D40" s="40"/>
      <c r="E40" s="40"/>
      <c r="F40" s="40"/>
      <c r="G40" s="40"/>
    </row>
    <row r="43" spans="2:7" ht="15" customHeight="1"/>
    <row r="44" spans="2:7" ht="15" customHeight="1"/>
    <row r="45" spans="2:7" ht="15" customHeight="1"/>
    <row r="46" spans="2:7" ht="15" customHeight="1"/>
    <row r="47" spans="2:7" ht="15" customHeight="1"/>
    <row r="48" spans="2:7" ht="15" customHeight="1"/>
  </sheetData>
  <hyperlinks>
    <hyperlink ref="A1" location="'List of Figures'!A1" display="Back to List of Figures" xr:uid="{AD656A7B-B8C9-43C1-974A-4769C27CF59D}"/>
    <hyperlink ref="B3" r:id="rId1" display="https://www.oecd-ilibrary.org/docserver/5f07c754-en.pdf?expires=1656373110&amp;id=id&amp;accname=guest&amp;checksum=55C8BDDB64C4BBB8EDEDE3015D56C558" xr:uid="{3E80DCA9-AA3F-4B93-A147-27A2EC066544}"/>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EE9E-ED9F-4A51-AB75-0A780BB614ED}">
  <dimension ref="A1:H50"/>
  <sheetViews>
    <sheetView zoomScaleNormal="100" workbookViewId="0"/>
  </sheetViews>
  <sheetFormatPr defaultColWidth="9.140625" defaultRowHeight="15"/>
  <cols>
    <col min="1" max="1" width="17.28515625" style="48" customWidth="1"/>
    <col min="2" max="16384" width="9.140625" style="48"/>
  </cols>
  <sheetData>
    <row r="1" spans="1:8">
      <c r="A1" s="7" t="s">
        <v>8</v>
      </c>
    </row>
    <row r="2" spans="1:8" ht="15" customHeight="1">
      <c r="A2" s="19" t="s">
        <v>686</v>
      </c>
      <c r="B2" s="36" t="s">
        <v>216</v>
      </c>
      <c r="C2" s="19"/>
      <c r="D2" s="19"/>
      <c r="E2" s="19"/>
      <c r="F2" s="19"/>
      <c r="G2" s="19"/>
      <c r="H2" s="19"/>
    </row>
    <row r="3" spans="1:8">
      <c r="A3" s="19" t="s">
        <v>0</v>
      </c>
      <c r="B3" s="121" t="s">
        <v>217</v>
      </c>
      <c r="C3" s="19"/>
      <c r="D3" s="19"/>
      <c r="E3" s="19"/>
      <c r="F3" s="19"/>
      <c r="G3" s="19"/>
      <c r="H3" s="19"/>
    </row>
    <row r="5" spans="1:8">
      <c r="B5" s="48" t="s">
        <v>123</v>
      </c>
      <c r="C5" s="35" t="s">
        <v>212</v>
      </c>
      <c r="D5" s="28"/>
      <c r="E5" s="35"/>
      <c r="F5" s="28"/>
      <c r="G5" s="35"/>
      <c r="H5" s="35"/>
    </row>
    <row r="6" spans="1:8">
      <c r="A6" s="48" t="s">
        <v>219</v>
      </c>
      <c r="B6" s="41">
        <v>35.638269080835919</v>
      </c>
      <c r="C6" s="40">
        <v>41</v>
      </c>
      <c r="D6" s="40"/>
      <c r="E6" s="40"/>
      <c r="G6" s="40"/>
    </row>
    <row r="7" spans="1:8">
      <c r="A7" s="48" t="s">
        <v>218</v>
      </c>
      <c r="B7" s="41">
        <v>25.769913136159772</v>
      </c>
      <c r="C7" s="40">
        <v>30</v>
      </c>
      <c r="D7" s="40"/>
      <c r="E7" s="40"/>
      <c r="F7" s="35"/>
      <c r="G7" s="40"/>
      <c r="H7" s="6"/>
    </row>
    <row r="8" spans="1:8">
      <c r="A8" s="48" t="s">
        <v>221</v>
      </c>
      <c r="B8" s="41">
        <v>11.604946655316954</v>
      </c>
      <c r="C8" s="48">
        <v>15</v>
      </c>
      <c r="E8" s="40"/>
      <c r="F8" s="40"/>
      <c r="G8" s="40"/>
      <c r="H8" s="40"/>
    </row>
    <row r="9" spans="1:8">
      <c r="A9" s="48" t="s">
        <v>220</v>
      </c>
      <c r="B9" s="41">
        <v>4.3111655505173303</v>
      </c>
      <c r="C9" s="40">
        <v>7</v>
      </c>
      <c r="D9" s="40"/>
      <c r="E9" s="40"/>
      <c r="F9" s="40"/>
      <c r="G9" s="40"/>
      <c r="H9" s="40"/>
    </row>
    <row r="10" spans="1:8">
      <c r="C10" s="40"/>
      <c r="D10" s="40"/>
      <c r="E10" s="40"/>
      <c r="F10" s="40"/>
      <c r="G10" s="40"/>
      <c r="H10" s="40"/>
    </row>
    <row r="11" spans="1:8">
      <c r="C11" s="40"/>
      <c r="D11" s="40"/>
      <c r="E11" s="40"/>
      <c r="F11" s="40"/>
      <c r="G11" s="40"/>
      <c r="H11" s="40"/>
    </row>
    <row r="12" spans="1:8">
      <c r="C12" s="40"/>
      <c r="D12" s="40"/>
      <c r="E12" s="40"/>
      <c r="F12" s="40"/>
      <c r="G12" s="40"/>
      <c r="H12" s="40"/>
    </row>
    <row r="13" spans="1:8">
      <c r="A13" s="28"/>
      <c r="B13" s="35"/>
      <c r="C13" s="40"/>
      <c r="D13" s="40"/>
      <c r="E13" s="40"/>
      <c r="F13" s="40"/>
      <c r="G13" s="40"/>
      <c r="H13" s="40"/>
    </row>
    <row r="14" spans="1:8">
      <c r="B14" s="35"/>
      <c r="C14" s="40"/>
      <c r="D14" s="40"/>
      <c r="E14" s="40"/>
      <c r="F14" s="40"/>
      <c r="G14" s="40"/>
      <c r="H14" s="40"/>
    </row>
    <row r="15" spans="1:8">
      <c r="B15" s="40"/>
      <c r="C15" s="40"/>
      <c r="D15" s="40"/>
      <c r="E15" s="40"/>
      <c r="F15" s="40"/>
      <c r="G15" s="40"/>
      <c r="H15" s="40"/>
    </row>
    <row r="16" spans="1:8">
      <c r="B16" s="40"/>
      <c r="C16" s="40"/>
      <c r="D16" s="40"/>
      <c r="E16" s="40"/>
      <c r="F16" s="40"/>
      <c r="G16" s="40"/>
      <c r="H16" s="40"/>
    </row>
    <row r="17" spans="2:8">
      <c r="B17" s="40"/>
      <c r="C17" s="40"/>
      <c r="D17" s="40"/>
      <c r="E17" s="40"/>
      <c r="F17" s="40"/>
      <c r="G17" s="40"/>
    </row>
    <row r="18" spans="2:8">
      <c r="B18" s="40"/>
      <c r="C18" s="40"/>
      <c r="D18" s="40"/>
      <c r="E18" s="40"/>
      <c r="F18" s="40"/>
      <c r="G18" s="40"/>
      <c r="H18" s="40"/>
    </row>
    <row r="19" spans="2:8">
      <c r="B19" s="40"/>
      <c r="C19" s="40"/>
      <c r="D19" s="40"/>
      <c r="E19" s="40"/>
      <c r="F19" s="40"/>
      <c r="G19" s="40"/>
      <c r="H19" s="40"/>
    </row>
    <row r="20" spans="2:8">
      <c r="B20" s="40"/>
      <c r="C20" s="40"/>
      <c r="D20" s="40"/>
      <c r="E20" s="40"/>
      <c r="F20" s="40"/>
      <c r="G20" s="40"/>
      <c r="H20" s="40"/>
    </row>
    <row r="21" spans="2:8">
      <c r="B21" s="40"/>
      <c r="C21" s="40"/>
      <c r="D21" s="40"/>
      <c r="E21" s="40"/>
      <c r="F21" s="40"/>
      <c r="G21" s="40"/>
    </row>
    <row r="22" spans="2:8">
      <c r="B22" s="40"/>
      <c r="C22" s="40"/>
      <c r="D22" s="40"/>
      <c r="E22" s="40"/>
      <c r="F22" s="40"/>
      <c r="G22" s="40"/>
      <c r="H22" s="6"/>
    </row>
    <row r="23" spans="2:8">
      <c r="B23" s="40"/>
      <c r="C23" s="40"/>
      <c r="D23" s="40"/>
      <c r="E23" s="40"/>
      <c r="F23" s="40"/>
      <c r="G23" s="40"/>
    </row>
    <row r="24" spans="2:8">
      <c r="B24" s="40"/>
      <c r="C24" s="40"/>
      <c r="D24" s="40"/>
      <c r="E24" s="40"/>
      <c r="F24" s="40"/>
      <c r="G24" s="40"/>
      <c r="H24" s="40"/>
    </row>
    <row r="25" spans="2:8">
      <c r="B25" s="40"/>
      <c r="C25" s="40"/>
      <c r="D25" s="40"/>
      <c r="E25" s="40"/>
      <c r="F25" s="40"/>
      <c r="G25" s="40"/>
      <c r="H25" s="40"/>
    </row>
    <row r="26" spans="2:8">
      <c r="B26" s="40"/>
      <c r="C26" s="40"/>
      <c r="D26" s="40"/>
      <c r="E26" s="40"/>
      <c r="F26" s="40"/>
      <c r="G26" s="40"/>
      <c r="H26" s="6"/>
    </row>
    <row r="27" spans="2:8">
      <c r="B27" s="40"/>
      <c r="C27" s="40"/>
      <c r="D27" s="40"/>
      <c r="E27" s="40"/>
      <c r="F27" s="40"/>
      <c r="G27" s="40"/>
      <c r="H27" s="6"/>
    </row>
    <row r="28" spans="2:8">
      <c r="B28" s="40"/>
      <c r="C28" s="40"/>
      <c r="D28" s="40"/>
      <c r="E28" s="40"/>
      <c r="F28" s="40"/>
      <c r="G28" s="40"/>
      <c r="H28" s="40"/>
    </row>
    <row r="29" spans="2:8">
      <c r="B29" s="40"/>
      <c r="C29" s="40"/>
      <c r="D29" s="40"/>
      <c r="E29" s="40"/>
      <c r="F29" s="40"/>
      <c r="G29" s="40"/>
      <c r="H29" s="6"/>
    </row>
    <row r="30" spans="2:8">
      <c r="B30" s="40"/>
      <c r="C30" s="40"/>
      <c r="D30" s="40"/>
      <c r="E30" s="40"/>
      <c r="F30" s="40"/>
      <c r="G30" s="40"/>
      <c r="H30" s="40"/>
    </row>
    <row r="31" spans="2:8">
      <c r="B31" s="40"/>
      <c r="C31" s="40"/>
      <c r="D31" s="40"/>
      <c r="E31" s="40"/>
      <c r="F31" s="40"/>
      <c r="G31" s="40"/>
      <c r="H31" s="40"/>
    </row>
    <row r="32" spans="2:8">
      <c r="B32" s="40"/>
      <c r="C32" s="40"/>
      <c r="D32" s="40"/>
      <c r="E32" s="40"/>
      <c r="F32" s="40"/>
      <c r="G32" s="40"/>
    </row>
    <row r="33" spans="2:7">
      <c r="B33" s="40"/>
      <c r="C33" s="40"/>
      <c r="D33" s="40"/>
      <c r="E33" s="40"/>
      <c r="F33" s="40"/>
      <c r="G33" s="40"/>
    </row>
    <row r="34" spans="2:7">
      <c r="B34" s="40"/>
      <c r="C34" s="40"/>
      <c r="D34" s="40"/>
      <c r="E34" s="40"/>
      <c r="F34" s="40"/>
      <c r="G34" s="40"/>
    </row>
    <row r="35" spans="2:7">
      <c r="B35" s="40"/>
      <c r="C35" s="40"/>
      <c r="D35" s="40"/>
      <c r="E35" s="40"/>
      <c r="F35" s="40"/>
      <c r="G35" s="40"/>
    </row>
    <row r="36" spans="2:7" ht="18.75" customHeight="1">
      <c r="B36" s="40"/>
      <c r="C36" s="40"/>
      <c r="D36" s="40"/>
      <c r="E36" s="40"/>
      <c r="F36" s="40"/>
      <c r="G36" s="40"/>
    </row>
    <row r="37" spans="2:7">
      <c r="B37" s="40"/>
      <c r="C37" s="40"/>
      <c r="D37" s="40"/>
      <c r="E37" s="40"/>
      <c r="F37" s="40"/>
      <c r="G37" s="40"/>
    </row>
    <row r="38" spans="2:7">
      <c r="B38" s="40"/>
      <c r="C38" s="40"/>
      <c r="D38" s="40"/>
      <c r="E38" s="40"/>
      <c r="F38" s="40"/>
      <c r="G38" s="40"/>
    </row>
    <row r="39" spans="2:7">
      <c r="B39" s="40"/>
      <c r="C39" s="40"/>
      <c r="D39" s="40"/>
      <c r="E39" s="40"/>
      <c r="F39" s="40"/>
      <c r="G39" s="40"/>
    </row>
    <row r="40" spans="2:7">
      <c r="B40" s="40"/>
      <c r="C40" s="40"/>
      <c r="D40" s="40"/>
      <c r="E40" s="40"/>
      <c r="F40" s="40"/>
      <c r="G40" s="40"/>
    </row>
    <row r="41" spans="2:7">
      <c r="B41" s="40"/>
      <c r="C41" s="40"/>
      <c r="D41" s="40"/>
      <c r="E41" s="40"/>
      <c r="F41" s="40"/>
      <c r="G41" s="40"/>
    </row>
    <row r="42" spans="2:7">
      <c r="B42" s="40"/>
      <c r="C42" s="40"/>
      <c r="D42" s="40"/>
      <c r="E42" s="40"/>
      <c r="F42" s="40"/>
      <c r="G42" s="40"/>
    </row>
    <row r="45" spans="2:7" ht="15" customHeight="1"/>
    <row r="46" spans="2:7" ht="15" customHeight="1"/>
    <row r="47" spans="2:7" ht="15" customHeight="1"/>
    <row r="48" spans="2:7" ht="15" customHeight="1"/>
    <row r="49" ht="15" customHeight="1"/>
    <row r="50" ht="15" customHeight="1"/>
  </sheetData>
  <hyperlinks>
    <hyperlink ref="A1" location="'List of Figures'!A1" display="Back to List of Figures" xr:uid="{ABBB172A-2267-40DB-91F1-3D31183C08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ADB4-3785-45C1-8989-0A1082511747}">
  <dimension ref="A1:N51"/>
  <sheetViews>
    <sheetView zoomScaleNormal="100" workbookViewId="0"/>
  </sheetViews>
  <sheetFormatPr defaultColWidth="9.140625" defaultRowHeight="15"/>
  <cols>
    <col min="1" max="1" width="17.28515625" style="48" customWidth="1"/>
    <col min="2" max="16384" width="9.140625" style="48"/>
  </cols>
  <sheetData>
    <row r="1" spans="1:14">
      <c r="A1" s="7" t="s">
        <v>8</v>
      </c>
    </row>
    <row r="2" spans="1:14" ht="15" customHeight="1">
      <c r="A2" s="19" t="s">
        <v>687</v>
      </c>
      <c r="B2" s="36" t="s">
        <v>226</v>
      </c>
      <c r="C2" s="19"/>
      <c r="D2" s="19"/>
      <c r="E2" s="19"/>
      <c r="F2" s="19"/>
      <c r="G2" s="19"/>
      <c r="H2" s="19"/>
      <c r="I2" s="19"/>
      <c r="J2" s="19"/>
      <c r="K2" s="19"/>
      <c r="L2" s="19"/>
      <c r="M2" s="19"/>
      <c r="N2" s="19"/>
    </row>
    <row r="3" spans="1:14">
      <c r="A3" s="19" t="s">
        <v>0</v>
      </c>
      <c r="B3" s="121" t="s">
        <v>225</v>
      </c>
      <c r="C3" s="19"/>
      <c r="D3" s="19"/>
      <c r="E3" s="19"/>
      <c r="F3" s="19"/>
      <c r="G3" s="19"/>
      <c r="H3" s="19"/>
      <c r="I3" s="19"/>
      <c r="J3" s="19"/>
      <c r="K3" s="19"/>
      <c r="L3" s="19"/>
      <c r="M3" s="19"/>
      <c r="N3" s="19"/>
    </row>
    <row r="5" spans="1:14" ht="15" customHeight="1">
      <c r="B5" s="28" t="s">
        <v>161</v>
      </c>
      <c r="C5" s="28" t="s">
        <v>279</v>
      </c>
      <c r="D5" s="28" t="s">
        <v>132</v>
      </c>
      <c r="E5" s="28" t="s">
        <v>223</v>
      </c>
      <c r="F5" s="28" t="s">
        <v>224</v>
      </c>
      <c r="G5" s="28" t="s">
        <v>162</v>
      </c>
      <c r="J5" s="50"/>
      <c r="K5" s="38"/>
      <c r="L5" s="38"/>
      <c r="M5" s="38"/>
      <c r="N5" s="38"/>
    </row>
    <row r="6" spans="1:14">
      <c r="A6" s="48">
        <v>2010</v>
      </c>
      <c r="B6" s="52">
        <v>32.272482083686519</v>
      </c>
      <c r="C6" s="52">
        <v>23.412167187267588</v>
      </c>
      <c r="D6" s="52">
        <v>20</v>
      </c>
      <c r="E6" s="52">
        <v>16.28131021194605</v>
      </c>
      <c r="F6" s="52">
        <v>12.444919895061258</v>
      </c>
      <c r="G6" s="52">
        <v>8.2467425366980045</v>
      </c>
      <c r="H6" s="41"/>
      <c r="J6" s="40"/>
      <c r="K6" s="40"/>
      <c r="L6" s="40"/>
      <c r="M6" s="40"/>
      <c r="N6" s="40"/>
    </row>
    <row r="7" spans="1:14">
      <c r="A7" s="48">
        <v>2011</v>
      </c>
      <c r="B7" s="52">
        <v>29.669133652590336</v>
      </c>
      <c r="C7" s="52">
        <v>21.459854014598541</v>
      </c>
      <c r="D7" s="52">
        <v>17.312072892938495</v>
      </c>
      <c r="E7" s="52">
        <v>12.599118942731277</v>
      </c>
      <c r="F7" s="52">
        <v>11.379258441623602</v>
      </c>
      <c r="G7" s="52">
        <v>8.1146353244244089</v>
      </c>
      <c r="J7" s="40"/>
      <c r="K7" s="40"/>
      <c r="L7" s="40"/>
      <c r="M7" s="40"/>
      <c r="N7" s="40"/>
    </row>
    <row r="8" spans="1:14">
      <c r="A8" s="48">
        <v>2012</v>
      </c>
      <c r="B8" s="52">
        <v>27.379041504242146</v>
      </c>
      <c r="C8" s="52">
        <v>20.233348102200559</v>
      </c>
      <c r="D8" s="52">
        <v>19.45288753799392</v>
      </c>
      <c r="E8" s="52">
        <v>12.41554054054054</v>
      </c>
      <c r="F8" s="52">
        <v>10.556868925663251</v>
      </c>
      <c r="G8" s="52">
        <v>6.89544579858884</v>
      </c>
      <c r="J8" s="40"/>
      <c r="K8" s="40"/>
      <c r="L8" s="40"/>
      <c r="M8" s="40"/>
      <c r="N8" s="40"/>
    </row>
    <row r="9" spans="1:14">
      <c r="A9" s="48">
        <v>2013</v>
      </c>
      <c r="B9" s="52">
        <v>27.448050099629945</v>
      </c>
      <c r="C9" s="52">
        <v>17.221022318214544</v>
      </c>
      <c r="D9" s="52">
        <v>19.943820224719101</v>
      </c>
      <c r="E9" s="52">
        <v>11.87335092348285</v>
      </c>
      <c r="F9" s="52">
        <v>10.781369305166709</v>
      </c>
      <c r="G9" s="52">
        <v>6.3556037823593243</v>
      </c>
      <c r="J9" s="40"/>
      <c r="K9" s="40"/>
      <c r="L9" s="40"/>
      <c r="M9" s="40"/>
      <c r="N9" s="40"/>
    </row>
    <row r="10" spans="1:14">
      <c r="A10" s="48">
        <v>2014</v>
      </c>
      <c r="B10" s="52">
        <v>23.025324088031354</v>
      </c>
      <c r="C10" s="52">
        <v>15.538663938020758</v>
      </c>
      <c r="D10" s="52">
        <v>17.431192660550458</v>
      </c>
      <c r="E10" s="52">
        <v>11.142322097378276</v>
      </c>
      <c r="F10" s="52">
        <v>9.1003820771101065</v>
      </c>
      <c r="G10" s="52">
        <v>5.29595015576324</v>
      </c>
      <c r="J10" s="40"/>
      <c r="K10" s="40"/>
      <c r="L10" s="40"/>
      <c r="M10" s="40"/>
      <c r="N10" s="40"/>
    </row>
    <row r="11" spans="1:14">
      <c r="A11" s="48">
        <v>2015</v>
      </c>
      <c r="B11" s="52">
        <v>21.21168200594246</v>
      </c>
      <c r="C11" s="52">
        <v>13.572854291417165</v>
      </c>
      <c r="D11" s="52">
        <v>14.285714285714285</v>
      </c>
      <c r="E11" s="52">
        <v>8.3484573502722323</v>
      </c>
      <c r="F11" s="52">
        <v>8.1623526936026938</v>
      </c>
      <c r="G11" s="52">
        <v>5.200239091452481</v>
      </c>
      <c r="J11" s="40"/>
      <c r="K11" s="40"/>
      <c r="L11" s="40"/>
      <c r="M11" s="40"/>
      <c r="N11" s="40"/>
    </row>
    <row r="12" spans="1:14">
      <c r="A12" s="48">
        <v>2016</v>
      </c>
      <c r="B12" s="52">
        <v>18.042511122095899</v>
      </c>
      <c r="C12" s="52">
        <v>12.414371592338878</v>
      </c>
      <c r="D12" s="52">
        <v>10.882352941176471</v>
      </c>
      <c r="E12" s="52">
        <v>9.7122302158273381</v>
      </c>
      <c r="F12" s="52">
        <v>7.74166403702535</v>
      </c>
      <c r="G12" s="52">
        <v>4.4437772106290341</v>
      </c>
      <c r="J12" s="40"/>
      <c r="K12" s="40"/>
      <c r="L12" s="6"/>
      <c r="M12" s="6"/>
      <c r="N12" s="6"/>
    </row>
    <row r="13" spans="1:14">
      <c r="A13" s="48">
        <v>2017</v>
      </c>
      <c r="B13" s="52">
        <v>18.242928452579037</v>
      </c>
      <c r="C13" s="52">
        <v>13.227797155889457</v>
      </c>
      <c r="D13" s="52">
        <v>10.659898477157361</v>
      </c>
      <c r="E13" s="52">
        <v>9.3931837073981708</v>
      </c>
      <c r="F13" s="52">
        <v>7.4788011509765484</v>
      </c>
      <c r="G13" s="52">
        <v>4.1579168416631669</v>
      </c>
      <c r="J13" s="40"/>
      <c r="K13" s="40"/>
      <c r="L13" s="6"/>
      <c r="M13" s="6"/>
      <c r="N13" s="6"/>
    </row>
    <row r="14" spans="1:14">
      <c r="A14" s="48">
        <v>2018</v>
      </c>
      <c r="B14" s="52">
        <v>18.885112168592794</v>
      </c>
      <c r="C14" s="52">
        <v>13.343030944194659</v>
      </c>
      <c r="D14" s="52">
        <v>10.44776119402985</v>
      </c>
      <c r="E14" s="52">
        <v>8.8186356073211325</v>
      </c>
      <c r="F14" s="52">
        <v>7.9615756088647576</v>
      </c>
      <c r="G14" s="52">
        <v>4.7855468211281202</v>
      </c>
      <c r="J14" s="40"/>
      <c r="K14" s="40"/>
      <c r="L14" s="6"/>
      <c r="M14" s="6"/>
      <c r="N14" s="6"/>
    </row>
    <row r="15" spans="1:14">
      <c r="A15" s="48">
        <v>2019</v>
      </c>
      <c r="B15" s="52">
        <v>20.887475808681227</v>
      </c>
      <c r="C15" s="52">
        <v>14.870035624752607</v>
      </c>
      <c r="D15" s="52">
        <v>11.163895486935866</v>
      </c>
      <c r="E15" s="52">
        <v>10.729253981559095</v>
      </c>
      <c r="F15" s="52">
        <v>9.2289473684210535</v>
      </c>
      <c r="G15" s="52">
        <v>5.4730589732711072</v>
      </c>
      <c r="J15" s="40"/>
      <c r="K15" s="40"/>
      <c r="L15" s="39"/>
      <c r="M15" s="39"/>
      <c r="N15" s="39"/>
    </row>
    <row r="16" spans="1:14">
      <c r="A16" s="48">
        <v>2020</v>
      </c>
      <c r="B16" s="52">
        <v>22.455295735900961</v>
      </c>
      <c r="C16" s="52">
        <v>13.440933134409331</v>
      </c>
      <c r="D16" s="52">
        <v>9.5049504950495045</v>
      </c>
      <c r="E16" s="52">
        <v>9.475332811276429</v>
      </c>
      <c r="F16" s="52">
        <v>9.2731633557536881</v>
      </c>
      <c r="G16" s="52">
        <v>3.8771792870153523</v>
      </c>
      <c r="J16" s="40"/>
      <c r="K16" s="40"/>
      <c r="L16" s="40"/>
      <c r="M16" s="40"/>
      <c r="N16" s="40"/>
    </row>
    <row r="17" spans="2:14">
      <c r="B17" s="40"/>
      <c r="C17" s="40"/>
      <c r="D17" s="40"/>
      <c r="E17" s="40"/>
      <c r="F17" s="40"/>
      <c r="G17" s="40"/>
      <c r="H17" s="40"/>
      <c r="I17" s="40"/>
      <c r="J17" s="40"/>
      <c r="K17" s="40"/>
      <c r="L17" s="40"/>
      <c r="M17" s="40"/>
      <c r="N17" s="40"/>
    </row>
    <row r="18" spans="2:14">
      <c r="B18" s="40"/>
      <c r="C18" s="40"/>
      <c r="D18" s="40"/>
      <c r="E18" s="40"/>
      <c r="F18" s="40"/>
      <c r="G18" s="40"/>
      <c r="J18" s="40"/>
      <c r="K18" s="40"/>
      <c r="L18" s="40"/>
      <c r="M18" s="40"/>
      <c r="N18" s="40"/>
    </row>
    <row r="19" spans="2:14">
      <c r="B19" s="40"/>
      <c r="C19" s="40"/>
      <c r="D19" s="40"/>
      <c r="E19" s="40"/>
      <c r="F19" s="40"/>
      <c r="G19" s="40"/>
      <c r="H19" s="40"/>
      <c r="I19" s="40"/>
      <c r="J19" s="40"/>
      <c r="K19" s="40"/>
      <c r="L19" s="40"/>
      <c r="M19" s="40"/>
      <c r="N19" s="40"/>
    </row>
    <row r="20" spans="2:14">
      <c r="B20" s="40"/>
      <c r="C20" s="40"/>
      <c r="D20" s="40"/>
      <c r="E20" s="40"/>
      <c r="F20" s="40"/>
      <c r="G20" s="40"/>
      <c r="H20" s="40"/>
      <c r="I20" s="40"/>
      <c r="J20" s="40"/>
      <c r="K20" s="40"/>
      <c r="L20" s="40"/>
      <c r="M20" s="40"/>
      <c r="N20" s="40"/>
    </row>
    <row r="21" spans="2:14">
      <c r="B21" s="40"/>
      <c r="C21" s="40"/>
      <c r="D21" s="40"/>
      <c r="E21" s="40"/>
      <c r="F21" s="40"/>
      <c r="G21" s="40"/>
      <c r="H21" s="40"/>
      <c r="I21" s="40"/>
      <c r="J21" s="40"/>
      <c r="K21" s="40"/>
      <c r="L21" s="6"/>
      <c r="M21" s="6"/>
      <c r="N21" s="6"/>
    </row>
    <row r="22" spans="2:14">
      <c r="B22" s="40"/>
      <c r="C22" s="40"/>
      <c r="D22" s="40"/>
      <c r="E22" s="40"/>
      <c r="F22" s="40"/>
      <c r="G22" s="40"/>
      <c r="J22" s="40"/>
      <c r="K22" s="40"/>
      <c r="L22" s="6"/>
      <c r="M22" s="6"/>
      <c r="N22" s="6"/>
    </row>
    <row r="23" spans="2:14">
      <c r="B23" s="40"/>
      <c r="C23" s="40"/>
      <c r="D23" s="40"/>
      <c r="E23" s="40"/>
      <c r="F23" s="40"/>
      <c r="G23" s="40"/>
      <c r="H23" s="6"/>
      <c r="I23" s="6"/>
      <c r="J23" s="40"/>
      <c r="K23" s="40"/>
      <c r="L23" s="6"/>
      <c r="M23" s="6"/>
      <c r="N23" s="6"/>
    </row>
    <row r="24" spans="2:14">
      <c r="B24" s="40"/>
      <c r="C24" s="40"/>
      <c r="D24" s="40"/>
      <c r="E24" s="40"/>
      <c r="F24" s="40"/>
      <c r="G24" s="40"/>
      <c r="J24" s="40"/>
      <c r="K24" s="40"/>
      <c r="L24" s="6"/>
      <c r="M24" s="6"/>
      <c r="N24" s="6"/>
    </row>
    <row r="25" spans="2:14">
      <c r="B25" s="40"/>
      <c r="C25" s="40"/>
      <c r="D25" s="40"/>
      <c r="E25" s="40"/>
      <c r="F25" s="40"/>
      <c r="G25" s="40"/>
      <c r="H25" s="40"/>
      <c r="I25" s="40"/>
      <c r="J25" s="40"/>
      <c r="K25" s="40"/>
      <c r="L25" s="6"/>
      <c r="M25" s="6"/>
      <c r="N25" s="6"/>
    </row>
    <row r="26" spans="2:14">
      <c r="B26" s="40"/>
      <c r="C26" s="40"/>
      <c r="D26" s="40"/>
      <c r="E26" s="40"/>
      <c r="F26" s="40"/>
      <c r="G26" s="40"/>
      <c r="H26" s="40"/>
      <c r="I26" s="40"/>
      <c r="J26" s="40"/>
      <c r="K26" s="40"/>
      <c r="L26" s="6"/>
      <c r="M26" s="6"/>
      <c r="N26" s="6"/>
    </row>
    <row r="27" spans="2:14">
      <c r="B27" s="40"/>
      <c r="C27" s="40"/>
      <c r="D27" s="40"/>
      <c r="E27" s="40"/>
      <c r="F27" s="40"/>
      <c r="G27" s="40"/>
      <c r="H27" s="6"/>
      <c r="I27" s="6"/>
      <c r="J27" s="40"/>
      <c r="K27" s="40"/>
    </row>
    <row r="28" spans="2:14">
      <c r="B28" s="40"/>
      <c r="C28" s="40"/>
      <c r="D28" s="40"/>
      <c r="E28" s="40"/>
      <c r="F28" s="40"/>
      <c r="G28" s="40"/>
      <c r="H28" s="6"/>
      <c r="I28" s="6"/>
      <c r="J28" s="40"/>
      <c r="K28" s="40"/>
    </row>
    <row r="29" spans="2:14">
      <c r="B29" s="40"/>
      <c r="C29" s="40"/>
      <c r="D29" s="40"/>
      <c r="E29" s="40"/>
      <c r="F29" s="40"/>
      <c r="G29" s="40"/>
      <c r="H29" s="40"/>
      <c r="I29" s="40"/>
      <c r="J29" s="40"/>
      <c r="K29" s="40"/>
    </row>
    <row r="30" spans="2:14">
      <c r="B30" s="40"/>
      <c r="C30" s="40"/>
      <c r="D30" s="40"/>
      <c r="E30" s="40"/>
      <c r="F30" s="40"/>
      <c r="G30" s="40"/>
      <c r="H30" s="6"/>
      <c r="I30" s="6"/>
      <c r="J30" s="40"/>
      <c r="K30" s="40"/>
    </row>
    <row r="31" spans="2:14">
      <c r="B31" s="40"/>
      <c r="C31" s="40"/>
      <c r="D31" s="40"/>
      <c r="E31" s="40"/>
      <c r="F31" s="40"/>
      <c r="G31" s="40"/>
      <c r="H31" s="40"/>
      <c r="I31" s="40"/>
      <c r="J31" s="40"/>
      <c r="K31" s="40"/>
    </row>
    <row r="32" spans="2:14">
      <c r="B32" s="40"/>
      <c r="C32" s="40"/>
      <c r="D32" s="40"/>
      <c r="E32" s="40"/>
      <c r="F32" s="40"/>
      <c r="G32" s="40"/>
      <c r="H32" s="40"/>
      <c r="I32" s="40"/>
      <c r="J32" s="40"/>
      <c r="K32" s="40"/>
    </row>
    <row r="33" spans="2:11">
      <c r="B33" s="40"/>
      <c r="C33" s="40"/>
      <c r="D33" s="40"/>
      <c r="E33" s="40"/>
      <c r="F33" s="40"/>
      <c r="G33" s="40"/>
      <c r="J33" s="40"/>
      <c r="K33" s="40"/>
    </row>
    <row r="34" spans="2:11">
      <c r="B34" s="40"/>
      <c r="C34" s="40"/>
      <c r="D34" s="40"/>
      <c r="E34" s="40"/>
      <c r="F34" s="40"/>
      <c r="G34" s="40"/>
    </row>
    <row r="35" spans="2:11">
      <c r="B35" s="40"/>
      <c r="C35" s="40"/>
      <c r="D35" s="40"/>
      <c r="E35" s="40"/>
      <c r="F35" s="40"/>
      <c r="G35" s="40"/>
    </row>
    <row r="36" spans="2:11">
      <c r="B36" s="40"/>
      <c r="C36" s="40"/>
      <c r="D36" s="40"/>
      <c r="E36" s="40"/>
      <c r="F36" s="40"/>
      <c r="G36" s="40"/>
    </row>
    <row r="37" spans="2:11" ht="18.75" customHeight="1">
      <c r="B37" s="40"/>
      <c r="C37" s="40"/>
      <c r="D37" s="40"/>
      <c r="E37" s="40"/>
      <c r="F37" s="40"/>
      <c r="G37" s="40"/>
    </row>
    <row r="38" spans="2:11">
      <c r="B38" s="40"/>
      <c r="C38" s="40"/>
      <c r="D38" s="40"/>
      <c r="E38" s="40"/>
      <c r="F38" s="40"/>
      <c r="G38" s="40"/>
    </row>
    <row r="39" spans="2:11">
      <c r="B39" s="40"/>
      <c r="C39" s="40"/>
      <c r="D39" s="40"/>
      <c r="E39" s="40"/>
      <c r="F39" s="40"/>
      <c r="G39" s="40"/>
    </row>
    <row r="40" spans="2:11">
      <c r="B40" s="40"/>
      <c r="C40" s="40"/>
      <c r="D40" s="40"/>
      <c r="E40" s="40"/>
      <c r="F40" s="40"/>
      <c r="G40" s="40"/>
    </row>
    <row r="41" spans="2:11">
      <c r="B41" s="40"/>
      <c r="C41" s="40"/>
      <c r="D41" s="40"/>
      <c r="E41" s="40"/>
      <c r="F41" s="40"/>
      <c r="G41" s="40"/>
    </row>
    <row r="42" spans="2:11">
      <c r="B42" s="40"/>
      <c r="C42" s="40"/>
      <c r="D42" s="40"/>
      <c r="E42" s="40"/>
      <c r="F42" s="40"/>
      <c r="G42" s="40"/>
    </row>
    <row r="43" spans="2:11">
      <c r="B43" s="40"/>
      <c r="C43" s="40"/>
      <c r="D43" s="40"/>
      <c r="E43" s="40"/>
      <c r="F43" s="40"/>
      <c r="G43" s="40"/>
    </row>
    <row r="46" spans="2:11" ht="15" customHeight="1"/>
    <row r="47" spans="2:11" ht="15" customHeight="1"/>
    <row r="48" spans="2:11" ht="15" customHeight="1"/>
    <row r="49" ht="15" customHeight="1"/>
    <row r="50" ht="15" customHeight="1"/>
    <row r="51" ht="15" customHeight="1"/>
  </sheetData>
  <hyperlinks>
    <hyperlink ref="A1" location="'List of Figures'!A1" display="Back to List of Figures" xr:uid="{A2958C40-6837-41B9-9C28-8FE4A26592C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88448-7268-4C59-9F24-0ACA3A76BFD3}">
  <dimension ref="A1:P52"/>
  <sheetViews>
    <sheetView zoomScaleNormal="100" workbookViewId="0"/>
  </sheetViews>
  <sheetFormatPr defaultColWidth="9.140625" defaultRowHeight="15"/>
  <cols>
    <col min="1" max="1" width="17.28515625" style="59" customWidth="1"/>
    <col min="2" max="2" width="13.28515625" style="59" bestFit="1" customWidth="1"/>
    <col min="3" max="16384" width="9.140625" style="59"/>
  </cols>
  <sheetData>
    <row r="1" spans="1:16">
      <c r="A1" s="7" t="s">
        <v>8</v>
      </c>
    </row>
    <row r="2" spans="1:16" ht="15" customHeight="1">
      <c r="A2" s="19" t="s">
        <v>688</v>
      </c>
      <c r="B2" s="36" t="s">
        <v>296</v>
      </c>
      <c r="C2" s="19"/>
      <c r="D2" s="19"/>
      <c r="E2" s="19"/>
      <c r="F2" s="19"/>
      <c r="G2" s="19"/>
      <c r="H2" s="19"/>
      <c r="I2" s="19"/>
      <c r="J2" s="19"/>
      <c r="K2" s="19"/>
      <c r="L2" s="19"/>
      <c r="M2" s="19"/>
      <c r="N2" s="19"/>
    </row>
    <row r="3" spans="1:16">
      <c r="A3" s="19" t="s">
        <v>0</v>
      </c>
      <c r="B3" s="129" t="s">
        <v>297</v>
      </c>
      <c r="C3" s="19"/>
      <c r="D3" s="19"/>
      <c r="E3" s="19"/>
      <c r="F3" s="19"/>
      <c r="G3" s="19"/>
      <c r="H3" s="19"/>
      <c r="I3" s="19"/>
      <c r="J3" s="19"/>
      <c r="K3" s="19"/>
      <c r="L3" s="19"/>
      <c r="M3" s="19"/>
      <c r="N3" s="19"/>
    </row>
    <row r="5" spans="1:16">
      <c r="A5" s="69" t="s">
        <v>298</v>
      </c>
      <c r="B5" s="69" t="s">
        <v>299</v>
      </c>
      <c r="C5" s="69" t="s">
        <v>300</v>
      </c>
      <c r="D5" s="69"/>
      <c r="E5" s="69"/>
    </row>
    <row r="6" spans="1:16" ht="15" customHeight="1">
      <c r="A6" s="69" t="s">
        <v>222</v>
      </c>
      <c r="B6" s="75">
        <v>2157000</v>
      </c>
      <c r="C6" s="69">
        <v>64.599999999999994</v>
      </c>
      <c r="D6" s="69"/>
      <c r="E6" s="73"/>
      <c r="F6" s="42"/>
      <c r="G6" s="38"/>
      <c r="H6" s="38"/>
      <c r="I6" s="38"/>
      <c r="J6" s="38"/>
      <c r="K6" s="38"/>
      <c r="L6" s="38"/>
      <c r="M6" s="38"/>
      <c r="N6" s="38"/>
      <c r="O6" s="38"/>
    </row>
    <row r="7" spans="1:16">
      <c r="A7" s="69" t="s">
        <v>301</v>
      </c>
      <c r="B7" s="75">
        <v>1160000</v>
      </c>
      <c r="C7" s="69">
        <v>34.799999999999997</v>
      </c>
      <c r="D7" s="69"/>
      <c r="E7" s="73"/>
      <c r="F7" s="40"/>
      <c r="G7" s="40"/>
      <c r="H7" s="40"/>
      <c r="I7" s="40"/>
      <c r="J7" s="40"/>
      <c r="K7" s="40"/>
      <c r="L7" s="40"/>
      <c r="M7" s="40"/>
      <c r="N7" s="40"/>
      <c r="O7" s="40"/>
    </row>
    <row r="8" spans="1:16">
      <c r="A8" s="69" t="s">
        <v>302</v>
      </c>
      <c r="B8" s="75">
        <v>588000</v>
      </c>
      <c r="C8" s="69">
        <v>17.7</v>
      </c>
      <c r="D8" s="69"/>
      <c r="E8" s="73"/>
      <c r="F8" s="40"/>
      <c r="J8" s="40"/>
      <c r="K8" s="40"/>
      <c r="L8" s="40"/>
      <c r="M8" s="40"/>
      <c r="N8" s="40"/>
      <c r="O8" s="40"/>
    </row>
    <row r="9" spans="1:16">
      <c r="A9" s="69" t="s">
        <v>303</v>
      </c>
      <c r="B9" s="75">
        <v>292000</v>
      </c>
      <c r="C9" s="69">
        <v>8.8000000000000007</v>
      </c>
      <c r="D9" s="69"/>
      <c r="E9" s="73"/>
      <c r="F9" s="40"/>
      <c r="G9" s="6"/>
      <c r="H9" s="6"/>
      <c r="I9" s="6"/>
      <c r="J9" s="40"/>
      <c r="K9" s="40"/>
      <c r="L9" s="40"/>
      <c r="M9" s="40"/>
      <c r="N9" s="40"/>
      <c r="O9" s="40"/>
    </row>
    <row r="10" spans="1:16">
      <c r="A10" s="69" t="s">
        <v>304</v>
      </c>
      <c r="B10" s="75">
        <v>135000</v>
      </c>
      <c r="C10" s="69">
        <v>4.0999999999999996</v>
      </c>
      <c r="D10" s="69"/>
      <c r="E10" s="73"/>
      <c r="F10" s="40"/>
      <c r="G10" s="40"/>
      <c r="H10" s="40"/>
      <c r="I10" s="40"/>
      <c r="J10" s="40"/>
      <c r="K10" s="40"/>
      <c r="L10" s="40"/>
      <c r="M10" s="40"/>
      <c r="N10" s="40"/>
      <c r="O10" s="40"/>
    </row>
    <row r="11" spans="1:16">
      <c r="A11" s="69" t="s">
        <v>305</v>
      </c>
      <c r="B11" s="75">
        <v>55000</v>
      </c>
      <c r="C11" s="69">
        <v>1.7</v>
      </c>
      <c r="D11" s="69"/>
      <c r="E11" s="73"/>
      <c r="F11" s="40"/>
      <c r="G11" s="6"/>
      <c r="H11" s="6"/>
      <c r="I11" s="6"/>
      <c r="J11" s="40"/>
      <c r="K11" s="40"/>
      <c r="L11" s="40"/>
      <c r="M11" s="40"/>
      <c r="N11" s="40"/>
      <c r="O11" s="40"/>
    </row>
    <row r="12" spans="1:16">
      <c r="A12" s="69" t="s">
        <v>306</v>
      </c>
      <c r="B12" s="75">
        <v>19000</v>
      </c>
      <c r="C12" s="69">
        <v>0.6</v>
      </c>
      <c r="D12" s="69"/>
      <c r="E12" s="73"/>
      <c r="F12" s="40"/>
      <c r="G12" s="6"/>
      <c r="H12" s="6"/>
      <c r="I12" s="6"/>
      <c r="J12" s="40"/>
      <c r="K12" s="40"/>
      <c r="L12" s="40"/>
      <c r="M12" s="40"/>
      <c r="N12" s="40"/>
      <c r="O12" s="40"/>
    </row>
    <row r="13" spans="1:16">
      <c r="A13" s="74">
        <v>8</v>
      </c>
      <c r="B13" s="75">
        <v>3000</v>
      </c>
      <c r="C13" s="69">
        <v>0.1</v>
      </c>
      <c r="D13" s="69"/>
      <c r="E13" s="73"/>
      <c r="F13" s="40"/>
      <c r="G13" s="6"/>
      <c r="H13" s="6"/>
      <c r="I13" s="6"/>
      <c r="J13" s="40"/>
      <c r="K13" s="40"/>
      <c r="L13" s="6"/>
      <c r="M13" s="6"/>
      <c r="N13" s="6"/>
    </row>
    <row r="14" spans="1:16">
      <c r="B14" s="40"/>
      <c r="C14" s="40"/>
      <c r="D14" s="40"/>
      <c r="E14" s="40"/>
      <c r="F14" s="40"/>
      <c r="J14" s="40"/>
      <c r="K14" s="40"/>
      <c r="L14" s="6"/>
      <c r="M14" s="6"/>
      <c r="N14" s="6"/>
    </row>
    <row r="15" spans="1:16">
      <c r="B15" s="40"/>
      <c r="C15" s="40"/>
      <c r="D15" s="40"/>
      <c r="E15" s="40"/>
      <c r="F15" s="40"/>
      <c r="G15" s="6"/>
      <c r="H15" s="6"/>
      <c r="I15" s="6"/>
      <c r="J15" s="40"/>
      <c r="K15" s="40"/>
      <c r="L15" s="6"/>
      <c r="M15" s="6"/>
      <c r="N15" s="6"/>
    </row>
    <row r="16" spans="1:16">
      <c r="B16" s="40"/>
      <c r="C16" s="40"/>
      <c r="D16" s="40"/>
      <c r="E16" s="40"/>
      <c r="F16" s="40"/>
      <c r="J16" s="40"/>
      <c r="K16" s="40"/>
      <c r="L16" s="39"/>
      <c r="M16" s="39"/>
      <c r="N16" s="39"/>
      <c r="O16" s="39"/>
      <c r="P16" s="39"/>
    </row>
    <row r="17" spans="2:16">
      <c r="B17" s="40"/>
      <c r="C17" s="40"/>
      <c r="D17" s="40"/>
      <c r="E17" s="40"/>
      <c r="F17" s="40"/>
      <c r="G17" s="39"/>
      <c r="H17" s="39"/>
      <c r="I17" s="39"/>
      <c r="J17" s="40"/>
      <c r="K17" s="40"/>
      <c r="L17" s="40"/>
      <c r="M17" s="40"/>
      <c r="N17" s="40"/>
      <c r="O17" s="40"/>
      <c r="P17" s="40"/>
    </row>
    <row r="18" spans="2:16">
      <c r="B18" s="42"/>
      <c r="C18" s="40"/>
      <c r="D18" s="40"/>
      <c r="E18" s="40"/>
      <c r="F18" s="40"/>
      <c r="G18" s="40"/>
      <c r="H18" s="40"/>
      <c r="I18" s="40"/>
      <c r="J18" s="40"/>
      <c r="K18" s="40"/>
      <c r="L18" s="40"/>
      <c r="M18" s="40"/>
      <c r="N18" s="40"/>
      <c r="O18" s="40"/>
      <c r="P18" s="40"/>
    </row>
    <row r="19" spans="2:16">
      <c r="B19" s="40"/>
      <c r="C19" s="40"/>
      <c r="D19" s="40"/>
      <c r="E19" s="40"/>
      <c r="F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40"/>
      <c r="M21" s="40"/>
      <c r="N21" s="40"/>
      <c r="O21" s="40"/>
      <c r="P21" s="40"/>
    </row>
    <row r="22" spans="2:16">
      <c r="B22" s="40"/>
      <c r="C22" s="40"/>
      <c r="D22" s="40"/>
      <c r="E22" s="40"/>
      <c r="F22" s="40"/>
      <c r="G22" s="40"/>
      <c r="H22" s="40"/>
      <c r="I22" s="40"/>
      <c r="J22" s="40"/>
      <c r="K22" s="40"/>
      <c r="L22" s="6"/>
      <c r="M22" s="6"/>
      <c r="N22" s="6"/>
    </row>
    <row r="23" spans="2:16">
      <c r="B23" s="40"/>
      <c r="C23" s="40"/>
      <c r="D23" s="40"/>
      <c r="E23" s="40"/>
      <c r="F23" s="40"/>
      <c r="J23" s="40"/>
      <c r="K23" s="40"/>
      <c r="L23" s="6"/>
      <c r="M23" s="6"/>
      <c r="N23" s="6"/>
    </row>
    <row r="24" spans="2:16">
      <c r="B24" s="40"/>
      <c r="C24" s="40"/>
      <c r="D24" s="40"/>
      <c r="E24" s="40"/>
      <c r="F24" s="40"/>
      <c r="G24" s="6"/>
      <c r="H24" s="6"/>
      <c r="I24" s="6"/>
      <c r="J24" s="40"/>
      <c r="K24" s="40"/>
      <c r="L24" s="6"/>
      <c r="M24" s="6"/>
      <c r="N24" s="6"/>
    </row>
    <row r="25" spans="2:16">
      <c r="B25" s="40"/>
      <c r="C25" s="40"/>
      <c r="D25" s="40"/>
      <c r="E25" s="40"/>
      <c r="F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40"/>
      <c r="H27" s="40"/>
      <c r="I27" s="40"/>
      <c r="J27" s="40"/>
      <c r="K27" s="40"/>
      <c r="L27" s="6"/>
      <c r="M27" s="6"/>
      <c r="N27" s="6"/>
    </row>
    <row r="28" spans="2:16">
      <c r="B28" s="40"/>
      <c r="C28" s="40"/>
      <c r="D28" s="40"/>
      <c r="E28" s="40"/>
      <c r="F28" s="40"/>
      <c r="G28" s="6"/>
      <c r="H28" s="6"/>
      <c r="I28" s="6"/>
      <c r="J28" s="40"/>
      <c r="K28" s="40"/>
    </row>
    <row r="29" spans="2:16">
      <c r="B29" s="40"/>
      <c r="C29" s="40"/>
      <c r="D29" s="40"/>
      <c r="E29" s="40"/>
      <c r="F29" s="40"/>
      <c r="G29" s="6"/>
      <c r="H29" s="6"/>
      <c r="I29" s="6"/>
      <c r="J29" s="40"/>
      <c r="K29" s="40"/>
    </row>
    <row r="30" spans="2:16">
      <c r="B30" s="40"/>
      <c r="C30" s="40"/>
      <c r="D30" s="40"/>
      <c r="E30" s="40"/>
      <c r="F30" s="40"/>
      <c r="G30" s="40"/>
      <c r="H30" s="40"/>
      <c r="I30" s="40"/>
      <c r="J30" s="40"/>
      <c r="K30" s="40"/>
    </row>
    <row r="31" spans="2:16">
      <c r="B31" s="40"/>
      <c r="C31" s="40"/>
      <c r="D31" s="40"/>
      <c r="E31" s="40"/>
      <c r="F31" s="40"/>
      <c r="G31" s="6"/>
      <c r="H31" s="6"/>
      <c r="I31" s="6"/>
      <c r="J31" s="40"/>
      <c r="K31" s="40"/>
    </row>
    <row r="32" spans="2:16">
      <c r="B32" s="40"/>
      <c r="C32" s="40"/>
      <c r="D32" s="40"/>
      <c r="E32" s="40"/>
      <c r="F32" s="40"/>
      <c r="G32" s="40"/>
      <c r="H32" s="40"/>
      <c r="I32" s="40"/>
      <c r="J32" s="40"/>
      <c r="K32" s="40"/>
    </row>
    <row r="33" spans="2:11">
      <c r="B33" s="40"/>
      <c r="C33" s="40"/>
      <c r="D33" s="40"/>
      <c r="E33" s="40"/>
      <c r="F33" s="40"/>
      <c r="G33" s="40"/>
      <c r="H33" s="40"/>
      <c r="I33" s="40"/>
      <c r="J33" s="40"/>
      <c r="K33" s="40"/>
    </row>
    <row r="34" spans="2:11">
      <c r="B34" s="40"/>
      <c r="C34" s="40"/>
      <c r="D34" s="40"/>
      <c r="E34" s="40"/>
      <c r="F34" s="40"/>
      <c r="J34" s="40"/>
      <c r="K34" s="40"/>
    </row>
    <row r="35" spans="2:11">
      <c r="B35" s="40"/>
      <c r="C35" s="40"/>
      <c r="D35" s="40"/>
      <c r="E35" s="40"/>
      <c r="F35" s="40"/>
    </row>
    <row r="36" spans="2:11">
      <c r="C36" s="6"/>
    </row>
    <row r="37" spans="2:11">
      <c r="B37" s="41"/>
      <c r="C37" s="41"/>
      <c r="D37" s="41"/>
      <c r="E37" s="41"/>
      <c r="F37" s="41"/>
    </row>
    <row r="38" spans="2:11">
      <c r="B38" s="6"/>
    </row>
    <row r="39" spans="2:11">
      <c r="B39" s="6"/>
    </row>
    <row r="40" spans="2:11">
      <c r="B40" s="6"/>
    </row>
    <row r="41" spans="2:11">
      <c r="B41" s="6"/>
    </row>
    <row r="42" spans="2:11">
      <c r="B42" s="6"/>
    </row>
    <row r="47" spans="2:11" ht="15" customHeight="1"/>
    <row r="48" spans="2:11" ht="15" customHeight="1"/>
    <row r="49" ht="15" customHeight="1"/>
    <row r="50" ht="15" customHeight="1"/>
    <row r="51" ht="15" customHeight="1"/>
    <row r="52" ht="15" customHeight="1"/>
  </sheetData>
  <sortState xmlns:xlrd2="http://schemas.microsoft.com/office/spreadsheetml/2017/richdata2" ref="C8:D13">
    <sortCondition ref="D8:D13"/>
  </sortState>
  <hyperlinks>
    <hyperlink ref="A1" location="'List of Figures'!A1" display="Back to List of Figures" xr:uid="{CB667737-C0E1-4B7A-B3FE-35002623F708}"/>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0D51-C159-400D-B0E5-DAAEA9EF75DD}">
  <dimension ref="A1:M52"/>
  <sheetViews>
    <sheetView zoomScaleNormal="100" workbookViewId="0"/>
  </sheetViews>
  <sheetFormatPr defaultColWidth="9.140625" defaultRowHeight="15"/>
  <cols>
    <col min="1" max="1" width="17.28515625" style="67" customWidth="1"/>
    <col min="2" max="2" width="13.28515625" style="67" bestFit="1" customWidth="1"/>
    <col min="3" max="16384" width="9.140625" style="67"/>
  </cols>
  <sheetData>
    <row r="1" spans="1:13">
      <c r="A1" s="7" t="s">
        <v>8</v>
      </c>
    </row>
    <row r="2" spans="1:13" ht="15" customHeight="1">
      <c r="A2" s="19" t="s">
        <v>689</v>
      </c>
      <c r="B2" s="36" t="s">
        <v>307</v>
      </c>
      <c r="C2" s="19"/>
      <c r="D2" s="19"/>
      <c r="E2" s="19"/>
      <c r="F2" s="19"/>
      <c r="G2" s="19"/>
      <c r="H2" s="19"/>
      <c r="I2" s="19"/>
      <c r="J2" s="19"/>
      <c r="K2" s="19"/>
      <c r="L2" s="19"/>
      <c r="M2" s="19"/>
    </row>
    <row r="3" spans="1:13">
      <c r="A3" s="19" t="s">
        <v>0</v>
      </c>
      <c r="B3" s="36" t="s">
        <v>297</v>
      </c>
      <c r="C3" s="19"/>
      <c r="D3" s="19"/>
      <c r="E3" s="19"/>
      <c r="F3" s="19"/>
      <c r="G3" s="19"/>
      <c r="H3" s="19"/>
      <c r="I3" s="19"/>
      <c r="J3" s="19"/>
      <c r="K3" s="19"/>
      <c r="L3" s="19"/>
      <c r="M3" s="19"/>
    </row>
    <row r="5" spans="1:13">
      <c r="A5" s="69" t="s">
        <v>298</v>
      </c>
      <c r="B5" s="69" t="s">
        <v>308</v>
      </c>
      <c r="C5" s="69"/>
      <c r="D5" s="69"/>
      <c r="E5" s="69"/>
    </row>
    <row r="6" spans="1:13" ht="15" customHeight="1">
      <c r="A6" s="69" t="s">
        <v>309</v>
      </c>
      <c r="B6" s="75">
        <v>22</v>
      </c>
      <c r="C6" s="69"/>
      <c r="D6" s="69"/>
      <c r="E6" s="73"/>
      <c r="F6" s="42"/>
      <c r="G6" s="38"/>
      <c r="H6" s="38"/>
      <c r="I6" s="38"/>
      <c r="J6" s="38"/>
      <c r="K6" s="38"/>
      <c r="L6" s="38"/>
      <c r="M6" s="38"/>
    </row>
    <row r="7" spans="1:13">
      <c r="A7" s="38" t="s">
        <v>272</v>
      </c>
      <c r="B7" s="75">
        <v>25</v>
      </c>
      <c r="C7" s="69"/>
      <c r="D7" s="69"/>
      <c r="E7" s="73"/>
      <c r="F7" s="40"/>
      <c r="G7" s="40"/>
      <c r="H7" s="40"/>
      <c r="I7" s="40"/>
      <c r="J7" s="40"/>
      <c r="K7" s="40"/>
      <c r="L7" s="40"/>
      <c r="M7" s="40"/>
    </row>
    <row r="8" spans="1:13">
      <c r="A8" s="38" t="s">
        <v>273</v>
      </c>
      <c r="B8" s="75">
        <v>28</v>
      </c>
      <c r="C8" s="69"/>
      <c r="D8" s="69"/>
      <c r="E8" s="73"/>
      <c r="F8" s="40"/>
      <c r="J8" s="40"/>
      <c r="K8" s="40"/>
      <c r="L8" s="40"/>
      <c r="M8" s="40"/>
    </row>
    <row r="9" spans="1:13">
      <c r="A9" s="38" t="s">
        <v>310</v>
      </c>
      <c r="B9" s="75">
        <v>30</v>
      </c>
      <c r="C9" s="69"/>
      <c r="D9" s="69"/>
      <c r="E9" s="73"/>
      <c r="F9" s="40"/>
      <c r="G9" s="6"/>
      <c r="H9" s="6"/>
      <c r="I9" s="6"/>
      <c r="J9" s="40"/>
      <c r="K9" s="40"/>
      <c r="L9" s="40"/>
      <c r="M9" s="40"/>
    </row>
    <row r="10" spans="1:13">
      <c r="A10" s="38" t="s">
        <v>311</v>
      </c>
      <c r="B10" s="75">
        <v>33</v>
      </c>
      <c r="C10" s="69"/>
      <c r="D10" s="69"/>
      <c r="E10" s="73"/>
      <c r="F10" s="40"/>
      <c r="G10" s="40"/>
      <c r="H10" s="40"/>
      <c r="I10" s="40"/>
      <c r="J10" s="40"/>
      <c r="K10" s="40"/>
      <c r="L10" s="40"/>
      <c r="M10" s="40"/>
    </row>
    <row r="11" spans="1:13">
      <c r="A11" s="38" t="s">
        <v>312</v>
      </c>
      <c r="B11" s="75">
        <v>34</v>
      </c>
      <c r="C11" s="69"/>
      <c r="D11" s="69"/>
      <c r="E11" s="73"/>
      <c r="F11" s="40"/>
      <c r="G11" s="6"/>
      <c r="H11" s="6"/>
      <c r="I11" s="6"/>
      <c r="J11" s="40"/>
      <c r="K11" s="40"/>
      <c r="L11" s="40"/>
      <c r="M11" s="40"/>
    </row>
    <row r="12" spans="1:13">
      <c r="A12" s="38" t="s">
        <v>313</v>
      </c>
      <c r="B12" s="75">
        <v>48</v>
      </c>
      <c r="C12" s="69"/>
      <c r="D12" s="69"/>
      <c r="E12" s="73"/>
      <c r="F12" s="40"/>
      <c r="G12" s="6"/>
      <c r="H12" s="6"/>
      <c r="I12" s="6"/>
      <c r="J12" s="40"/>
      <c r="K12" s="40"/>
      <c r="L12" s="40"/>
      <c r="M12" s="40"/>
    </row>
    <row r="13" spans="1:13">
      <c r="A13" s="74" t="s">
        <v>314</v>
      </c>
      <c r="B13" s="75">
        <v>59</v>
      </c>
      <c r="C13" s="69"/>
      <c r="D13" s="69"/>
      <c r="E13" s="73"/>
      <c r="F13" s="40"/>
      <c r="G13" s="6"/>
      <c r="H13" s="6"/>
      <c r="I13" s="6"/>
      <c r="J13" s="40"/>
      <c r="K13" s="40"/>
      <c r="L13" s="6"/>
      <c r="M13" s="6"/>
    </row>
    <row r="14" spans="1:13">
      <c r="B14" s="40"/>
      <c r="C14" s="40"/>
      <c r="D14" s="40"/>
      <c r="E14" s="40"/>
      <c r="F14" s="40"/>
      <c r="J14" s="40"/>
      <c r="K14" s="40"/>
      <c r="L14" s="6"/>
      <c r="M14" s="6"/>
    </row>
    <row r="15" spans="1:13">
      <c r="B15" s="40"/>
      <c r="C15" s="40"/>
      <c r="D15" s="40"/>
      <c r="E15" s="40"/>
      <c r="F15" s="40"/>
      <c r="G15" s="6"/>
      <c r="H15" s="6"/>
      <c r="I15" s="6"/>
      <c r="J15" s="40"/>
      <c r="K15" s="40"/>
      <c r="L15" s="6"/>
      <c r="M15" s="6"/>
    </row>
    <row r="16" spans="1:13">
      <c r="B16" s="40"/>
      <c r="C16" s="40"/>
      <c r="D16" s="40"/>
      <c r="E16" s="40"/>
      <c r="F16" s="40"/>
      <c r="J16" s="40"/>
      <c r="K16" s="40"/>
      <c r="L16" s="39"/>
      <c r="M16" s="39"/>
    </row>
    <row r="17" spans="2:13">
      <c r="B17" s="40"/>
      <c r="C17" s="40"/>
      <c r="D17" s="40"/>
      <c r="E17" s="40"/>
      <c r="F17" s="40"/>
      <c r="G17" s="39"/>
      <c r="H17" s="39"/>
      <c r="I17" s="39"/>
      <c r="J17" s="40"/>
      <c r="K17" s="40"/>
      <c r="L17" s="40"/>
      <c r="M17" s="40"/>
    </row>
    <row r="18" spans="2:13">
      <c r="B18" s="42"/>
      <c r="C18" s="40"/>
      <c r="D18" s="40"/>
      <c r="E18" s="40"/>
      <c r="F18" s="40"/>
      <c r="G18" s="40"/>
      <c r="H18" s="40"/>
      <c r="I18" s="40"/>
      <c r="J18" s="40"/>
      <c r="K18" s="40"/>
      <c r="L18" s="40"/>
      <c r="M18" s="40"/>
    </row>
    <row r="19" spans="2:13">
      <c r="B19" s="40"/>
      <c r="C19" s="40"/>
      <c r="D19" s="40"/>
      <c r="E19" s="40"/>
      <c r="F19" s="40"/>
      <c r="J19" s="40"/>
      <c r="K19" s="40"/>
      <c r="L19" s="40"/>
      <c r="M19" s="40"/>
    </row>
    <row r="20" spans="2:13">
      <c r="B20" s="40"/>
      <c r="C20" s="40"/>
      <c r="D20" s="40"/>
      <c r="E20" s="40"/>
      <c r="F20" s="40"/>
      <c r="G20" s="40"/>
      <c r="H20" s="40"/>
      <c r="I20" s="40"/>
      <c r="J20" s="40"/>
      <c r="K20" s="40"/>
      <c r="L20" s="40"/>
      <c r="M20" s="40"/>
    </row>
    <row r="21" spans="2:13">
      <c r="B21" s="40"/>
      <c r="C21" s="40"/>
      <c r="D21" s="40"/>
      <c r="E21" s="40"/>
      <c r="F21" s="40"/>
      <c r="G21" s="40"/>
      <c r="H21" s="40"/>
      <c r="I21" s="40"/>
      <c r="J21" s="40"/>
      <c r="K21" s="40"/>
      <c r="L21" s="40"/>
      <c r="M21" s="40"/>
    </row>
    <row r="22" spans="2:13">
      <c r="B22" s="40"/>
      <c r="C22" s="40"/>
      <c r="D22" s="40"/>
      <c r="E22" s="40"/>
      <c r="F22" s="40"/>
      <c r="G22" s="40"/>
      <c r="H22" s="40"/>
      <c r="I22" s="40"/>
      <c r="J22" s="40"/>
      <c r="K22" s="40"/>
      <c r="L22" s="6"/>
      <c r="M22" s="6"/>
    </row>
    <row r="23" spans="2:13">
      <c r="B23" s="40"/>
      <c r="C23" s="40"/>
      <c r="D23" s="40"/>
      <c r="E23" s="40"/>
      <c r="F23" s="40"/>
      <c r="J23" s="40"/>
      <c r="K23" s="40"/>
      <c r="L23" s="6"/>
      <c r="M23" s="6"/>
    </row>
    <row r="24" spans="2:13">
      <c r="B24" s="40"/>
      <c r="C24" s="40"/>
      <c r="D24" s="40"/>
      <c r="E24" s="40"/>
      <c r="F24" s="40"/>
      <c r="G24" s="6"/>
      <c r="H24" s="6"/>
      <c r="I24" s="6"/>
      <c r="J24" s="40"/>
      <c r="K24" s="40"/>
      <c r="L24" s="6"/>
      <c r="M24" s="6"/>
    </row>
    <row r="25" spans="2:13">
      <c r="B25" s="40"/>
      <c r="C25" s="40"/>
      <c r="D25" s="40"/>
      <c r="E25" s="40"/>
      <c r="F25" s="40"/>
      <c r="J25" s="40"/>
      <c r="K25" s="40"/>
      <c r="L25" s="6"/>
      <c r="M25" s="6"/>
    </row>
    <row r="26" spans="2:13">
      <c r="B26" s="40"/>
      <c r="C26" s="40"/>
      <c r="D26" s="40"/>
      <c r="E26" s="40"/>
      <c r="F26" s="40"/>
      <c r="G26" s="40"/>
      <c r="H26" s="40"/>
      <c r="I26" s="40"/>
      <c r="J26" s="40"/>
      <c r="K26" s="40"/>
      <c r="L26" s="6"/>
      <c r="M26" s="6"/>
    </row>
    <row r="27" spans="2:13">
      <c r="B27" s="40"/>
      <c r="C27" s="40"/>
      <c r="D27" s="40"/>
      <c r="E27" s="40"/>
      <c r="F27" s="40"/>
      <c r="G27" s="40"/>
      <c r="H27" s="40"/>
      <c r="I27" s="40"/>
      <c r="J27" s="40"/>
      <c r="K27" s="40"/>
      <c r="L27" s="6"/>
      <c r="M27" s="6"/>
    </row>
    <row r="28" spans="2:13">
      <c r="B28" s="40"/>
      <c r="C28" s="40"/>
      <c r="D28" s="40"/>
      <c r="E28" s="40"/>
      <c r="F28" s="40"/>
      <c r="G28" s="6"/>
      <c r="H28" s="6"/>
      <c r="I28" s="6"/>
      <c r="J28" s="40"/>
      <c r="K28" s="40"/>
    </row>
    <row r="29" spans="2:13">
      <c r="B29" s="40"/>
      <c r="C29" s="40"/>
      <c r="D29" s="40"/>
      <c r="E29" s="40"/>
      <c r="F29" s="40"/>
      <c r="G29" s="6"/>
      <c r="H29" s="6"/>
      <c r="I29" s="6"/>
      <c r="J29" s="40"/>
      <c r="K29" s="40"/>
    </row>
    <row r="30" spans="2:13">
      <c r="B30" s="40"/>
      <c r="C30" s="40"/>
      <c r="D30" s="40"/>
      <c r="E30" s="40"/>
      <c r="F30" s="40"/>
      <c r="G30" s="40"/>
      <c r="H30" s="40"/>
      <c r="I30" s="40"/>
      <c r="J30" s="40"/>
      <c r="K30" s="40"/>
    </row>
    <row r="31" spans="2:13">
      <c r="B31" s="40"/>
      <c r="C31" s="40"/>
      <c r="D31" s="40"/>
      <c r="E31" s="40"/>
      <c r="F31" s="40"/>
      <c r="G31" s="6"/>
      <c r="H31" s="6"/>
      <c r="I31" s="6"/>
      <c r="J31" s="40"/>
      <c r="K31" s="40"/>
    </row>
    <row r="32" spans="2:13">
      <c r="B32" s="40"/>
      <c r="C32" s="40"/>
      <c r="D32" s="40"/>
      <c r="E32" s="40"/>
      <c r="F32" s="40"/>
      <c r="G32" s="40"/>
      <c r="H32" s="40"/>
      <c r="I32" s="40"/>
      <c r="J32" s="40"/>
      <c r="K32" s="40"/>
    </row>
    <row r="33" spans="2:11">
      <c r="B33" s="40"/>
      <c r="C33" s="40"/>
      <c r="D33" s="40"/>
      <c r="E33" s="40"/>
      <c r="F33" s="40"/>
      <c r="G33" s="40"/>
      <c r="H33" s="40"/>
      <c r="I33" s="40"/>
      <c r="J33" s="40"/>
      <c r="K33" s="40"/>
    </row>
    <row r="34" spans="2:11">
      <c r="B34" s="40"/>
      <c r="C34" s="40"/>
      <c r="D34" s="40"/>
      <c r="E34" s="40"/>
      <c r="F34" s="40"/>
      <c r="J34" s="40"/>
      <c r="K34" s="40"/>
    </row>
    <row r="35" spans="2:11">
      <c r="B35" s="40"/>
      <c r="C35" s="40"/>
      <c r="D35" s="40"/>
      <c r="E35" s="40"/>
      <c r="F35" s="40"/>
    </row>
    <row r="36" spans="2:11">
      <c r="C36" s="6"/>
    </row>
    <row r="37" spans="2:11">
      <c r="B37" s="41"/>
      <c r="C37" s="41"/>
      <c r="D37" s="41"/>
      <c r="E37" s="41"/>
      <c r="F37" s="41"/>
    </row>
    <row r="38" spans="2:11">
      <c r="B38" s="6"/>
    </row>
    <row r="39" spans="2:11">
      <c r="B39" s="6"/>
    </row>
    <row r="40" spans="2:11">
      <c r="B40" s="6"/>
    </row>
    <row r="41" spans="2:11">
      <c r="B41" s="6"/>
    </row>
    <row r="42" spans="2:11">
      <c r="B42" s="6"/>
    </row>
    <row r="47" spans="2:11" ht="15" customHeight="1"/>
    <row r="48" spans="2:11" ht="15" customHeight="1"/>
    <row r="49" ht="15" customHeight="1"/>
    <row r="50" ht="15" customHeight="1"/>
    <row r="51" ht="15" customHeight="1"/>
    <row r="52" ht="15" customHeight="1"/>
  </sheetData>
  <sortState xmlns:xlrd2="http://schemas.microsoft.com/office/spreadsheetml/2017/richdata2" ref="A6:B13">
    <sortCondition ref="B6:B13"/>
  </sortState>
  <hyperlinks>
    <hyperlink ref="A1" location="'List of Figures'!A1" display="Back to List of Figures" xr:uid="{6CD1CED7-1319-452C-8E27-24F377977FB9}"/>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913E2-E92B-4C90-9E50-4394CC9C146E}">
  <dimension ref="A1:X54"/>
  <sheetViews>
    <sheetView zoomScaleNormal="100" workbookViewId="0"/>
  </sheetViews>
  <sheetFormatPr defaultColWidth="9.140625" defaultRowHeight="15"/>
  <cols>
    <col min="1" max="1" width="17.28515625" style="67" customWidth="1"/>
    <col min="2" max="2" width="13.28515625" style="67" bestFit="1" customWidth="1"/>
    <col min="3" max="16384" width="9.140625" style="67"/>
  </cols>
  <sheetData>
    <row r="1" spans="1:24">
      <c r="A1" s="7" t="s">
        <v>8</v>
      </c>
    </row>
    <row r="2" spans="1:24" ht="15" customHeight="1">
      <c r="A2" s="19" t="s">
        <v>690</v>
      </c>
      <c r="B2" s="36" t="s">
        <v>810</v>
      </c>
      <c r="C2" s="19"/>
      <c r="D2" s="19"/>
      <c r="E2" s="19"/>
      <c r="F2" s="19"/>
      <c r="G2" s="19"/>
      <c r="H2" s="19"/>
      <c r="I2" s="19"/>
      <c r="J2" s="19"/>
      <c r="K2" s="19"/>
      <c r="L2" s="19"/>
      <c r="M2" s="19"/>
      <c r="N2" s="19"/>
    </row>
    <row r="3" spans="1:24">
      <c r="A3" s="19" t="s">
        <v>0</v>
      </c>
      <c r="B3" s="129" t="s">
        <v>297</v>
      </c>
      <c r="C3" s="19"/>
      <c r="D3" s="19"/>
      <c r="E3" s="19"/>
      <c r="F3" s="19"/>
      <c r="G3" s="19"/>
      <c r="H3" s="19"/>
      <c r="I3" s="19"/>
      <c r="J3" s="19"/>
      <c r="K3" s="19"/>
      <c r="L3" s="19"/>
      <c r="M3" s="19"/>
      <c r="N3" s="19"/>
    </row>
    <row r="4" spans="1:24" s="150" customFormat="1">
      <c r="A4" s="19"/>
      <c r="B4" s="129"/>
      <c r="C4" s="19"/>
      <c r="D4" s="19"/>
      <c r="E4" s="19"/>
      <c r="F4" s="19"/>
      <c r="G4" s="19"/>
      <c r="H4" s="19"/>
      <c r="I4" s="19"/>
      <c r="J4" s="19"/>
      <c r="K4" s="19"/>
      <c r="L4" s="19"/>
      <c r="M4" s="19"/>
      <c r="N4" s="19"/>
    </row>
    <row r="5" spans="1:24">
      <c r="A5" s="69" t="s">
        <v>315</v>
      </c>
    </row>
    <row r="6" spans="1:24" s="150" customFormat="1">
      <c r="A6" s="69"/>
    </row>
    <row r="7" spans="1:24">
      <c r="A7" s="69"/>
      <c r="B7" s="69" t="s">
        <v>273</v>
      </c>
      <c r="C7" s="69" t="s">
        <v>313</v>
      </c>
      <c r="D7" s="73" t="s">
        <v>309</v>
      </c>
      <c r="E7" s="40" t="s">
        <v>272</v>
      </c>
      <c r="F7" s="40" t="s">
        <v>312</v>
      </c>
      <c r="G7" s="40" t="s">
        <v>314</v>
      </c>
      <c r="H7" s="40" t="s">
        <v>311</v>
      </c>
      <c r="I7" s="40" t="s">
        <v>310</v>
      </c>
    </row>
    <row r="8" spans="1:24" ht="15" customHeight="1">
      <c r="A8" s="69" t="s">
        <v>316</v>
      </c>
      <c r="B8" s="76">
        <v>74</v>
      </c>
      <c r="C8" s="77">
        <v>51</v>
      </c>
      <c r="D8" s="77">
        <v>54</v>
      </c>
      <c r="E8" s="73">
        <v>60</v>
      </c>
      <c r="F8" s="42">
        <v>59</v>
      </c>
      <c r="G8" s="78">
        <v>11</v>
      </c>
      <c r="H8" s="78">
        <v>48</v>
      </c>
      <c r="I8" s="78">
        <v>26</v>
      </c>
      <c r="J8" s="38"/>
      <c r="K8" s="38"/>
      <c r="L8" s="38"/>
      <c r="M8" s="38"/>
      <c r="N8" s="38"/>
      <c r="O8" s="38"/>
    </row>
    <row r="9" spans="1:24">
      <c r="A9" s="38" t="s">
        <v>317</v>
      </c>
      <c r="B9" s="76">
        <v>76</v>
      </c>
      <c r="C9" s="77">
        <v>58</v>
      </c>
      <c r="D9" s="77">
        <v>45</v>
      </c>
      <c r="E9" s="73">
        <v>52</v>
      </c>
      <c r="F9" s="40">
        <v>59</v>
      </c>
      <c r="G9" s="40">
        <v>20</v>
      </c>
      <c r="H9" s="40">
        <v>43</v>
      </c>
      <c r="I9" s="40">
        <v>24</v>
      </c>
      <c r="J9" s="40"/>
      <c r="K9" s="40"/>
      <c r="L9" s="40"/>
      <c r="M9" s="40"/>
      <c r="N9" s="40"/>
      <c r="O9" s="40"/>
    </row>
    <row r="10" spans="1:24">
      <c r="A10" s="38" t="s">
        <v>318</v>
      </c>
      <c r="B10" s="76">
        <v>64</v>
      </c>
      <c r="C10" s="77">
        <v>60</v>
      </c>
      <c r="D10" s="77">
        <v>53</v>
      </c>
      <c r="E10" s="73">
        <v>58</v>
      </c>
      <c r="F10" s="40">
        <v>75</v>
      </c>
      <c r="G10" s="41">
        <v>49</v>
      </c>
      <c r="H10" s="41">
        <v>41</v>
      </c>
      <c r="I10" s="41">
        <v>28</v>
      </c>
      <c r="J10" s="40"/>
      <c r="K10" s="40"/>
      <c r="L10" s="40"/>
      <c r="M10" s="40"/>
      <c r="N10" s="40"/>
      <c r="O10" s="40"/>
    </row>
    <row r="11" spans="1:24">
      <c r="A11" s="38" t="s">
        <v>319</v>
      </c>
      <c r="B11" s="76">
        <v>34</v>
      </c>
      <c r="C11" s="78">
        <v>23</v>
      </c>
      <c r="D11" s="78">
        <v>75</v>
      </c>
      <c r="E11" s="73">
        <v>79</v>
      </c>
      <c r="F11" s="40">
        <v>67</v>
      </c>
      <c r="G11" s="41">
        <v>24</v>
      </c>
      <c r="H11" s="41">
        <v>38</v>
      </c>
      <c r="I11" s="41">
        <v>15</v>
      </c>
      <c r="J11" s="40"/>
      <c r="K11" s="40"/>
      <c r="L11" s="40"/>
      <c r="M11" s="40"/>
      <c r="N11" s="40"/>
      <c r="O11" s="40"/>
    </row>
    <row r="12" spans="1:24">
      <c r="A12" s="38"/>
      <c r="B12" s="75"/>
      <c r="K12" s="40"/>
      <c r="L12" s="40"/>
      <c r="M12" s="40"/>
      <c r="N12" s="40"/>
      <c r="O12" s="40"/>
    </row>
    <row r="13" spans="1:24">
      <c r="A13" s="38"/>
      <c r="B13" s="75"/>
      <c r="K13" s="38"/>
      <c r="L13" s="40"/>
      <c r="M13" s="40"/>
      <c r="N13" s="40"/>
      <c r="O13" s="40"/>
    </row>
    <row r="14" spans="1:24">
      <c r="A14" s="38"/>
      <c r="B14" s="75"/>
      <c r="K14" s="40"/>
      <c r="L14" s="40"/>
      <c r="M14" s="40"/>
      <c r="N14" s="69"/>
      <c r="O14" s="40"/>
      <c r="R14" s="40"/>
      <c r="S14" s="40"/>
      <c r="T14" s="40"/>
      <c r="U14" s="40"/>
      <c r="V14" s="40"/>
      <c r="W14" s="41"/>
      <c r="X14" s="41"/>
    </row>
    <row r="15" spans="1:24">
      <c r="A15" s="74"/>
      <c r="B15" s="75"/>
      <c r="K15" s="40"/>
      <c r="L15" s="6"/>
      <c r="M15" s="6"/>
      <c r="N15" s="38"/>
      <c r="W15" s="41"/>
      <c r="X15" s="41"/>
    </row>
    <row r="16" spans="1:24">
      <c r="B16" s="40"/>
      <c r="K16" s="40"/>
      <c r="L16" s="6"/>
      <c r="M16" s="6"/>
      <c r="N16" s="38"/>
      <c r="W16" s="41"/>
      <c r="X16" s="41"/>
    </row>
    <row r="17" spans="2:24">
      <c r="B17" s="40"/>
      <c r="C17" s="40"/>
      <c r="D17" s="40"/>
      <c r="E17" s="40"/>
      <c r="F17" s="40"/>
      <c r="G17" s="6"/>
      <c r="H17" s="6"/>
      <c r="I17" s="6"/>
      <c r="J17" s="40"/>
      <c r="K17" s="40"/>
      <c r="L17" s="6"/>
      <c r="M17" s="6"/>
      <c r="N17" s="38"/>
      <c r="O17" s="40"/>
      <c r="W17" s="41"/>
      <c r="X17" s="41"/>
    </row>
    <row r="18" spans="2:24">
      <c r="B18" s="40"/>
      <c r="C18" s="40"/>
      <c r="D18" s="40"/>
      <c r="E18" s="40"/>
      <c r="F18" s="40"/>
      <c r="J18" s="40"/>
      <c r="K18" s="40"/>
      <c r="L18" s="39"/>
      <c r="M18" s="39"/>
      <c r="N18" s="38"/>
      <c r="O18" s="39"/>
      <c r="P18" s="39"/>
      <c r="R18" s="39"/>
      <c r="S18" s="39"/>
      <c r="T18" s="39"/>
      <c r="U18" s="39"/>
      <c r="V18" s="39"/>
      <c r="W18" s="41"/>
      <c r="X18" s="41"/>
    </row>
    <row r="19" spans="2:24">
      <c r="B19" s="40"/>
      <c r="C19" s="40"/>
      <c r="D19" s="40"/>
      <c r="E19" s="40"/>
      <c r="F19" s="40"/>
      <c r="G19" s="39"/>
      <c r="H19" s="39"/>
      <c r="I19" s="39"/>
      <c r="J19" s="40"/>
      <c r="K19" s="40"/>
      <c r="L19" s="40"/>
      <c r="M19" s="40"/>
      <c r="N19" s="38"/>
      <c r="O19" s="40"/>
      <c r="P19" s="40"/>
      <c r="R19" s="40"/>
      <c r="S19" s="40"/>
      <c r="T19" s="40"/>
      <c r="U19" s="40"/>
      <c r="V19" s="40"/>
      <c r="W19" s="41"/>
      <c r="X19" s="41"/>
    </row>
    <row r="20" spans="2:24">
      <c r="B20" s="42"/>
      <c r="C20" s="40"/>
      <c r="D20" s="40"/>
      <c r="E20" s="40"/>
      <c r="F20" s="40"/>
      <c r="G20" s="40"/>
      <c r="H20" s="40"/>
      <c r="I20" s="40"/>
      <c r="J20" s="40"/>
      <c r="K20" s="40"/>
      <c r="L20" s="40"/>
      <c r="M20" s="40"/>
      <c r="N20" s="38"/>
      <c r="O20" s="40"/>
      <c r="P20" s="40"/>
      <c r="R20" s="40"/>
      <c r="S20" s="40"/>
      <c r="T20" s="40"/>
      <c r="U20" s="40"/>
      <c r="V20" s="40"/>
      <c r="W20" s="41"/>
      <c r="X20" s="41"/>
    </row>
    <row r="21" spans="2:24">
      <c r="B21" s="40"/>
      <c r="C21" s="40"/>
      <c r="D21" s="40"/>
      <c r="E21" s="40"/>
      <c r="F21" s="40"/>
      <c r="J21" s="40"/>
      <c r="K21" s="40"/>
      <c r="L21" s="40"/>
      <c r="M21" s="40"/>
      <c r="N21" s="74"/>
      <c r="O21" s="40"/>
      <c r="P21" s="40"/>
      <c r="R21" s="40"/>
      <c r="S21" s="40"/>
      <c r="T21" s="40"/>
      <c r="U21" s="40"/>
      <c r="V21" s="40"/>
      <c r="W21" s="41"/>
      <c r="X21" s="41"/>
    </row>
    <row r="22" spans="2:24">
      <c r="B22" s="40"/>
      <c r="C22" s="40"/>
      <c r="D22" s="40"/>
      <c r="E22" s="40"/>
      <c r="F22" s="40"/>
      <c r="G22" s="40"/>
      <c r="H22" s="40"/>
      <c r="I22" s="40"/>
      <c r="J22" s="40"/>
      <c r="K22" s="40"/>
      <c r="L22" s="40"/>
      <c r="M22" s="40"/>
      <c r="N22" s="40"/>
      <c r="O22" s="40"/>
      <c r="P22" s="40"/>
    </row>
    <row r="23" spans="2:24">
      <c r="B23" s="40"/>
      <c r="C23" s="40"/>
      <c r="D23" s="40"/>
      <c r="E23" s="40"/>
      <c r="F23" s="40"/>
      <c r="G23" s="40"/>
      <c r="H23" s="40"/>
      <c r="I23" s="40"/>
      <c r="J23" s="40"/>
      <c r="K23" s="40"/>
      <c r="L23" s="40"/>
      <c r="M23" s="40"/>
      <c r="N23" s="40"/>
      <c r="O23" s="40"/>
      <c r="P23" s="40"/>
    </row>
    <row r="24" spans="2:24">
      <c r="B24" s="40"/>
      <c r="C24" s="40"/>
      <c r="D24" s="40"/>
      <c r="E24" s="40"/>
      <c r="F24" s="40"/>
      <c r="G24" s="40"/>
      <c r="H24" s="40"/>
      <c r="I24" s="40"/>
      <c r="J24" s="40"/>
      <c r="K24" s="40"/>
      <c r="L24" s="6"/>
      <c r="M24" s="6"/>
      <c r="N24" s="6"/>
    </row>
    <row r="25" spans="2:24">
      <c r="B25" s="40"/>
      <c r="C25" s="40"/>
      <c r="D25" s="40"/>
      <c r="E25" s="40"/>
      <c r="F25" s="40"/>
      <c r="J25" s="40"/>
      <c r="K25" s="40"/>
      <c r="L25" s="6"/>
      <c r="M25" s="6"/>
      <c r="N25" s="6"/>
    </row>
    <row r="26" spans="2:24">
      <c r="B26" s="40"/>
      <c r="C26" s="40"/>
      <c r="D26" s="40"/>
      <c r="E26" s="40"/>
      <c r="F26" s="40"/>
      <c r="G26" s="6"/>
      <c r="H26" s="6"/>
      <c r="I26" s="6"/>
      <c r="J26" s="40"/>
      <c r="K26" s="40"/>
      <c r="L26" s="6"/>
      <c r="M26" s="6"/>
      <c r="N26" s="6"/>
    </row>
    <row r="27" spans="2:24">
      <c r="B27" s="40"/>
      <c r="C27" s="40"/>
      <c r="D27" s="40"/>
      <c r="E27" s="40"/>
      <c r="F27" s="40"/>
      <c r="J27" s="40"/>
      <c r="K27" s="40"/>
      <c r="L27" s="6"/>
      <c r="M27" s="6"/>
      <c r="N27" s="6"/>
    </row>
    <row r="28" spans="2:24">
      <c r="B28" s="40"/>
      <c r="C28" s="40"/>
      <c r="D28" s="40"/>
      <c r="E28" s="40"/>
      <c r="F28" s="40"/>
      <c r="G28" s="40"/>
      <c r="H28" s="40"/>
      <c r="I28" s="40"/>
      <c r="J28" s="40"/>
      <c r="K28" s="40"/>
      <c r="L28" s="6"/>
      <c r="M28" s="6"/>
      <c r="N28" s="6"/>
    </row>
    <row r="29" spans="2:24">
      <c r="B29" s="40"/>
      <c r="C29" s="40"/>
      <c r="D29" s="40"/>
      <c r="E29" s="40"/>
      <c r="F29" s="40"/>
      <c r="G29" s="40"/>
      <c r="H29" s="40"/>
      <c r="I29" s="40"/>
      <c r="J29" s="40"/>
      <c r="K29" s="40"/>
      <c r="L29" s="6"/>
      <c r="M29" s="6"/>
      <c r="N29" s="6"/>
    </row>
    <row r="30" spans="2:24">
      <c r="B30" s="40"/>
      <c r="C30" s="40"/>
      <c r="D30" s="40"/>
      <c r="E30" s="40"/>
      <c r="F30" s="40"/>
      <c r="G30" s="6"/>
      <c r="H30" s="6"/>
      <c r="I30" s="6"/>
      <c r="J30" s="40"/>
      <c r="K30" s="40"/>
    </row>
    <row r="31" spans="2:24">
      <c r="B31" s="40"/>
      <c r="C31" s="40"/>
      <c r="D31" s="40"/>
      <c r="E31" s="40"/>
      <c r="F31" s="40"/>
      <c r="G31" s="6"/>
      <c r="H31" s="6"/>
      <c r="I31" s="6"/>
      <c r="J31" s="40"/>
      <c r="K31" s="40"/>
    </row>
    <row r="32" spans="2:24">
      <c r="B32" s="40"/>
      <c r="C32" s="40"/>
      <c r="D32" s="40"/>
      <c r="E32" s="40"/>
      <c r="F32" s="40"/>
      <c r="G32" s="40"/>
      <c r="H32" s="40"/>
      <c r="I32" s="40"/>
      <c r="J32" s="40"/>
      <c r="K32" s="40"/>
    </row>
    <row r="33" spans="2:11">
      <c r="B33" s="40"/>
      <c r="C33" s="40"/>
      <c r="D33" s="40"/>
      <c r="E33" s="40"/>
      <c r="F33" s="40"/>
      <c r="G33" s="6"/>
      <c r="H33" s="6"/>
      <c r="I33" s="6"/>
      <c r="J33" s="40"/>
      <c r="K33" s="40"/>
    </row>
    <row r="34" spans="2:11">
      <c r="B34" s="40"/>
      <c r="C34" s="40"/>
      <c r="D34" s="40"/>
      <c r="E34" s="40"/>
      <c r="F34" s="40"/>
      <c r="G34" s="40"/>
      <c r="H34" s="40"/>
      <c r="I34" s="40"/>
      <c r="J34" s="40"/>
      <c r="K34" s="40"/>
    </row>
    <row r="35" spans="2:11">
      <c r="B35" s="40"/>
      <c r="C35" s="40"/>
      <c r="D35" s="40"/>
      <c r="E35" s="40"/>
      <c r="F35" s="40"/>
      <c r="G35" s="40"/>
      <c r="H35" s="40"/>
      <c r="I35" s="40"/>
      <c r="J35" s="40"/>
      <c r="K35" s="40"/>
    </row>
    <row r="36" spans="2:11">
      <c r="B36" s="40"/>
      <c r="C36" s="40"/>
      <c r="D36" s="40"/>
      <c r="E36" s="40"/>
      <c r="F36" s="40"/>
      <c r="J36" s="40"/>
      <c r="K36" s="40"/>
    </row>
    <row r="37" spans="2:11">
      <c r="B37" s="40"/>
      <c r="C37" s="40"/>
      <c r="D37" s="40"/>
      <c r="E37" s="40"/>
      <c r="F37" s="40"/>
    </row>
    <row r="38" spans="2:11">
      <c r="C38" s="6"/>
    </row>
    <row r="39" spans="2:11">
      <c r="B39" s="41"/>
      <c r="C39" s="41"/>
      <c r="D39" s="41"/>
      <c r="E39" s="41"/>
      <c r="F39" s="41"/>
    </row>
    <row r="40" spans="2:11">
      <c r="B40" s="6"/>
    </row>
    <row r="41" spans="2:11">
      <c r="B41" s="6"/>
    </row>
    <row r="42" spans="2:11">
      <c r="B42" s="6"/>
    </row>
    <row r="43" spans="2:11">
      <c r="B43" s="6"/>
    </row>
    <row r="44" spans="2:11">
      <c r="B44" s="6"/>
    </row>
    <row r="49" ht="15" customHeight="1"/>
    <row r="50" ht="15" customHeight="1"/>
    <row r="51" ht="15" customHeight="1"/>
    <row r="52" ht="15" customHeight="1"/>
    <row r="53" ht="15" customHeight="1"/>
    <row r="54" ht="15" customHeight="1"/>
  </sheetData>
  <hyperlinks>
    <hyperlink ref="A1" location="'List of Figures'!A1" display="Back to List of Figures" xr:uid="{6B0C1504-7112-4BEA-A973-E54F77CEEC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E85F-FA16-41BF-9E51-24DB36CEC227}">
  <dimension ref="A1:Q52"/>
  <sheetViews>
    <sheetView zoomScaleNormal="100" workbookViewId="0"/>
  </sheetViews>
  <sheetFormatPr defaultColWidth="9.140625" defaultRowHeight="15"/>
  <cols>
    <col min="1" max="1" width="17.28515625" style="34" customWidth="1"/>
    <col min="2" max="16384" width="9.140625" style="34"/>
  </cols>
  <sheetData>
    <row r="1" spans="1:17">
      <c r="A1" s="7" t="s">
        <v>8</v>
      </c>
    </row>
    <row r="2" spans="1:17" ht="15" customHeight="1">
      <c r="A2" s="19" t="s">
        <v>638</v>
      </c>
      <c r="B2" s="36" t="s">
        <v>181</v>
      </c>
      <c r="C2" s="19"/>
      <c r="D2" s="19"/>
      <c r="E2" s="19"/>
      <c r="F2" s="19"/>
      <c r="G2" s="19"/>
      <c r="H2" s="19"/>
      <c r="I2" s="19"/>
      <c r="J2" s="19"/>
      <c r="K2" s="19"/>
      <c r="L2" s="19"/>
      <c r="M2" s="19"/>
      <c r="N2" s="19"/>
      <c r="O2" s="19"/>
      <c r="P2" s="19"/>
      <c r="Q2" s="19"/>
    </row>
    <row r="3" spans="1:17">
      <c r="A3" s="19" t="s">
        <v>0</v>
      </c>
      <c r="B3" s="19" t="s">
        <v>105</v>
      </c>
      <c r="C3" s="19"/>
      <c r="D3" s="19"/>
      <c r="E3" s="19"/>
      <c r="F3" s="19"/>
      <c r="G3" s="19"/>
      <c r="H3" s="19"/>
      <c r="I3" s="19"/>
      <c r="J3" s="19"/>
      <c r="K3" s="19"/>
      <c r="L3" s="19"/>
      <c r="M3" s="19"/>
      <c r="N3" s="19"/>
      <c r="O3" s="19"/>
      <c r="P3" s="19"/>
      <c r="Q3" s="19"/>
    </row>
    <row r="5" spans="1:17">
      <c r="B5" s="34" t="s">
        <v>125</v>
      </c>
      <c r="C5" s="34" t="s">
        <v>126</v>
      </c>
      <c r="D5" s="34" t="s">
        <v>127</v>
      </c>
      <c r="E5" s="34" t="s">
        <v>107</v>
      </c>
      <c r="F5" s="34" t="s">
        <v>128</v>
      </c>
    </row>
    <row r="6" spans="1:17" ht="15" customHeight="1">
      <c r="B6" s="40">
        <v>11</v>
      </c>
      <c r="C6" s="40">
        <v>6</v>
      </c>
      <c r="D6" s="40">
        <v>3</v>
      </c>
      <c r="E6" s="40">
        <v>1</v>
      </c>
      <c r="F6" s="42">
        <v>3</v>
      </c>
      <c r="G6" s="38"/>
      <c r="H6" s="38"/>
      <c r="I6" s="38"/>
      <c r="J6" s="38"/>
      <c r="K6" s="38"/>
      <c r="L6" s="38"/>
      <c r="M6" s="38"/>
      <c r="N6" s="38"/>
      <c r="O6" s="38"/>
    </row>
    <row r="7" spans="1:17">
      <c r="B7" s="40">
        <v>11</v>
      </c>
      <c r="C7" s="40">
        <v>6</v>
      </c>
      <c r="D7" s="40">
        <v>4</v>
      </c>
      <c r="E7" s="40">
        <v>1</v>
      </c>
      <c r="F7" s="40">
        <v>3</v>
      </c>
      <c r="G7" s="40"/>
      <c r="H7" s="40"/>
      <c r="I7" s="40"/>
      <c r="J7" s="40"/>
      <c r="K7" s="40"/>
      <c r="L7" s="40"/>
      <c r="M7" s="40"/>
      <c r="N7" s="40"/>
      <c r="O7" s="40"/>
    </row>
    <row r="8" spans="1:17">
      <c r="B8" s="40">
        <v>14</v>
      </c>
      <c r="C8" s="40">
        <v>9</v>
      </c>
      <c r="D8" s="40">
        <v>5</v>
      </c>
      <c r="E8" s="40">
        <v>2</v>
      </c>
      <c r="F8" s="40">
        <v>4</v>
      </c>
      <c r="G8" s="40"/>
      <c r="H8" s="40"/>
      <c r="I8" s="40"/>
      <c r="J8" s="40"/>
      <c r="K8" s="40"/>
      <c r="L8" s="40"/>
      <c r="M8" s="40"/>
      <c r="N8" s="40"/>
      <c r="O8" s="40"/>
    </row>
    <row r="9" spans="1:17">
      <c r="B9" s="40">
        <v>14</v>
      </c>
      <c r="C9" s="40">
        <v>9</v>
      </c>
      <c r="D9" s="40">
        <v>5</v>
      </c>
      <c r="E9" s="40">
        <v>3</v>
      </c>
      <c r="F9" s="40">
        <v>5</v>
      </c>
      <c r="G9" s="40"/>
      <c r="H9" s="40"/>
      <c r="I9" s="40"/>
      <c r="J9" s="40"/>
      <c r="K9" s="40"/>
      <c r="L9" s="40"/>
      <c r="M9" s="40"/>
      <c r="N9" s="40"/>
      <c r="O9" s="40"/>
    </row>
    <row r="10" spans="1:17">
      <c r="B10" s="40">
        <v>15</v>
      </c>
      <c r="C10" s="40">
        <v>9</v>
      </c>
      <c r="D10" s="40">
        <v>5</v>
      </c>
      <c r="E10" s="40">
        <v>3</v>
      </c>
      <c r="F10" s="40">
        <v>5</v>
      </c>
      <c r="G10" s="40"/>
      <c r="H10" s="40"/>
      <c r="I10" s="40"/>
      <c r="J10" s="40"/>
      <c r="K10" s="40"/>
      <c r="L10" s="40"/>
      <c r="M10" s="40"/>
      <c r="N10" s="40"/>
      <c r="O10" s="40"/>
    </row>
    <row r="11" spans="1:17">
      <c r="B11" s="40">
        <v>15</v>
      </c>
      <c r="C11" s="40">
        <v>11</v>
      </c>
      <c r="D11" s="40">
        <v>5</v>
      </c>
      <c r="E11" s="40">
        <v>3</v>
      </c>
      <c r="F11" s="40">
        <v>5</v>
      </c>
      <c r="G11" s="40"/>
      <c r="H11" s="40"/>
      <c r="I11" s="40"/>
      <c r="J11" s="40"/>
      <c r="K11" s="40"/>
      <c r="L11" s="40"/>
      <c r="M11" s="40"/>
      <c r="N11" s="40"/>
      <c r="O11" s="40"/>
    </row>
    <row r="12" spans="1:17">
      <c r="B12" s="40">
        <v>16</v>
      </c>
      <c r="C12" s="40">
        <v>11</v>
      </c>
      <c r="D12" s="40">
        <v>6</v>
      </c>
      <c r="E12" s="40">
        <v>3</v>
      </c>
      <c r="F12" s="40">
        <v>6</v>
      </c>
      <c r="G12" s="40"/>
      <c r="H12" s="40"/>
      <c r="I12" s="40"/>
      <c r="J12" s="40"/>
      <c r="K12" s="40"/>
      <c r="L12" s="40"/>
      <c r="M12" s="40"/>
      <c r="N12" s="40"/>
      <c r="O12" s="40"/>
    </row>
    <row r="13" spans="1:17">
      <c r="B13" s="40">
        <v>17</v>
      </c>
      <c r="C13" s="40">
        <v>12</v>
      </c>
      <c r="D13" s="40">
        <v>7</v>
      </c>
      <c r="E13" s="40">
        <v>4</v>
      </c>
      <c r="F13" s="40">
        <v>6</v>
      </c>
      <c r="G13" s="6"/>
      <c r="H13" s="6"/>
      <c r="I13" s="6"/>
      <c r="J13" s="6"/>
      <c r="K13" s="6"/>
      <c r="L13" s="6"/>
      <c r="M13" s="6"/>
      <c r="N13" s="6"/>
    </row>
    <row r="14" spans="1:17">
      <c r="B14" s="40">
        <v>17</v>
      </c>
      <c r="C14" s="40">
        <v>12</v>
      </c>
      <c r="D14" s="40">
        <v>7</v>
      </c>
      <c r="E14" s="40">
        <v>4</v>
      </c>
      <c r="F14" s="40">
        <v>6</v>
      </c>
      <c r="G14" s="6"/>
      <c r="H14" s="6"/>
      <c r="I14" s="6"/>
      <c r="J14" s="6"/>
      <c r="K14" s="6"/>
      <c r="L14" s="6"/>
      <c r="M14" s="6"/>
      <c r="N14" s="6"/>
    </row>
    <row r="15" spans="1:17">
      <c r="B15" s="40">
        <v>20</v>
      </c>
      <c r="C15" s="40">
        <v>12</v>
      </c>
      <c r="D15" s="40">
        <v>7</v>
      </c>
      <c r="E15" s="40">
        <v>4</v>
      </c>
      <c r="F15" s="40">
        <v>8</v>
      </c>
      <c r="G15" s="6"/>
      <c r="H15" s="6"/>
      <c r="I15" s="6"/>
      <c r="J15" s="6"/>
      <c r="K15" s="6"/>
      <c r="L15" s="6"/>
      <c r="M15" s="6"/>
      <c r="N15" s="6"/>
    </row>
    <row r="16" spans="1:17">
      <c r="B16" s="40">
        <v>21</v>
      </c>
      <c r="C16" s="40">
        <v>13</v>
      </c>
      <c r="D16" s="40">
        <v>7</v>
      </c>
      <c r="E16" s="40">
        <v>5</v>
      </c>
      <c r="F16" s="40">
        <v>8</v>
      </c>
      <c r="G16" s="39"/>
      <c r="H16" s="39"/>
      <c r="I16" s="39"/>
      <c r="J16" s="39"/>
      <c r="K16" s="39"/>
      <c r="L16" s="39"/>
      <c r="M16" s="39"/>
      <c r="N16" s="39"/>
      <c r="O16" s="39"/>
      <c r="P16" s="39"/>
    </row>
    <row r="17" spans="2:16">
      <c r="B17" s="40">
        <v>21</v>
      </c>
      <c r="C17" s="40">
        <v>14</v>
      </c>
      <c r="D17" s="40">
        <v>8</v>
      </c>
      <c r="E17" s="40">
        <v>5</v>
      </c>
      <c r="F17" s="40">
        <v>8</v>
      </c>
      <c r="G17" s="40"/>
      <c r="H17" s="40"/>
      <c r="I17" s="40"/>
      <c r="J17" s="40"/>
      <c r="K17" s="40"/>
      <c r="L17" s="40"/>
      <c r="M17" s="40"/>
      <c r="N17" s="40"/>
      <c r="O17" s="40"/>
      <c r="P17" s="40"/>
    </row>
    <row r="18" spans="2:16">
      <c r="B18" s="40">
        <v>21</v>
      </c>
      <c r="C18" s="40">
        <v>14</v>
      </c>
      <c r="D18" s="40">
        <v>8</v>
      </c>
      <c r="E18" s="40">
        <v>6</v>
      </c>
      <c r="F18" s="40">
        <v>9</v>
      </c>
      <c r="G18" s="40"/>
      <c r="H18" s="40"/>
      <c r="I18" s="40"/>
      <c r="J18" s="40"/>
      <c r="K18" s="40"/>
      <c r="L18" s="40"/>
      <c r="M18" s="40"/>
      <c r="N18" s="40"/>
      <c r="O18" s="40"/>
      <c r="P18" s="40"/>
    </row>
    <row r="19" spans="2:16">
      <c r="B19" s="40">
        <v>23</v>
      </c>
      <c r="C19" s="40">
        <v>15</v>
      </c>
      <c r="D19" s="40">
        <v>10</v>
      </c>
      <c r="E19" s="40">
        <v>6</v>
      </c>
      <c r="F19" s="40">
        <v>9</v>
      </c>
      <c r="G19" s="40"/>
      <c r="H19" s="40"/>
      <c r="I19" s="40"/>
      <c r="J19" s="40"/>
      <c r="K19" s="40"/>
      <c r="L19" s="40"/>
      <c r="M19" s="40"/>
      <c r="N19" s="40"/>
      <c r="O19" s="40"/>
      <c r="P19" s="40"/>
    </row>
    <row r="20" spans="2:16">
      <c r="B20" s="42">
        <v>25</v>
      </c>
      <c r="C20" s="40">
        <v>16</v>
      </c>
      <c r="D20" s="40">
        <v>11</v>
      </c>
      <c r="E20" s="40">
        <v>6</v>
      </c>
      <c r="F20" s="40">
        <v>10</v>
      </c>
      <c r="G20" s="40"/>
      <c r="H20" s="40"/>
      <c r="I20" s="40"/>
      <c r="J20" s="40"/>
      <c r="K20" s="40"/>
      <c r="L20" s="40"/>
      <c r="M20" s="40"/>
      <c r="N20" s="40"/>
      <c r="O20" s="40"/>
      <c r="P20" s="40"/>
    </row>
    <row r="21" spans="2:16">
      <c r="B21" s="42">
        <v>26</v>
      </c>
      <c r="C21" s="40">
        <v>16</v>
      </c>
      <c r="D21" s="40">
        <v>12</v>
      </c>
      <c r="E21" s="40">
        <v>7</v>
      </c>
      <c r="F21" s="40">
        <v>10</v>
      </c>
      <c r="G21" s="40"/>
      <c r="H21" s="40"/>
      <c r="I21" s="40"/>
      <c r="J21" s="40"/>
      <c r="K21" s="40"/>
      <c r="L21" s="40"/>
      <c r="M21" s="40"/>
      <c r="N21" s="40"/>
      <c r="O21" s="40"/>
      <c r="P21" s="40"/>
    </row>
    <row r="22" spans="2:16">
      <c r="B22" s="40">
        <v>28</v>
      </c>
      <c r="C22" s="40">
        <v>18</v>
      </c>
      <c r="D22" s="40">
        <v>13</v>
      </c>
      <c r="E22" s="40">
        <v>10</v>
      </c>
      <c r="F22" s="40">
        <v>10</v>
      </c>
      <c r="G22" s="6"/>
      <c r="H22" s="6"/>
      <c r="I22" s="6"/>
      <c r="J22" s="6"/>
      <c r="K22" s="6"/>
      <c r="L22" s="6"/>
      <c r="M22" s="6"/>
      <c r="N22" s="6"/>
    </row>
    <row r="23" spans="2:16">
      <c r="B23" s="40">
        <v>28</v>
      </c>
      <c r="C23" s="40">
        <v>19</v>
      </c>
      <c r="D23" s="40">
        <v>14</v>
      </c>
      <c r="E23" s="40">
        <v>11</v>
      </c>
      <c r="F23" s="40">
        <v>11</v>
      </c>
      <c r="G23" s="6"/>
      <c r="H23" s="6"/>
      <c r="I23" s="6"/>
      <c r="J23" s="6"/>
      <c r="K23" s="6"/>
      <c r="L23" s="6"/>
      <c r="M23" s="6"/>
      <c r="N23" s="6"/>
    </row>
    <row r="24" spans="2:16">
      <c r="B24" s="40">
        <v>30</v>
      </c>
      <c r="C24" s="40">
        <v>19</v>
      </c>
      <c r="D24" s="40">
        <v>14</v>
      </c>
      <c r="E24" s="40">
        <v>11</v>
      </c>
      <c r="F24" s="40">
        <v>12</v>
      </c>
      <c r="G24" s="6"/>
      <c r="H24" s="6"/>
      <c r="I24" s="6"/>
      <c r="J24" s="6"/>
      <c r="K24" s="6"/>
      <c r="L24" s="6"/>
      <c r="M24" s="6"/>
      <c r="N24" s="6"/>
    </row>
    <row r="25" spans="2:16">
      <c r="B25" s="40">
        <v>30</v>
      </c>
      <c r="C25" s="40">
        <v>20</v>
      </c>
      <c r="D25" s="40">
        <v>14</v>
      </c>
      <c r="E25" s="40">
        <v>12</v>
      </c>
      <c r="F25" s="40">
        <v>12</v>
      </c>
      <c r="G25" s="6"/>
      <c r="H25" s="6"/>
      <c r="I25" s="6"/>
      <c r="J25" s="6"/>
      <c r="K25" s="6"/>
      <c r="L25" s="6"/>
      <c r="M25" s="6"/>
      <c r="N25" s="6"/>
    </row>
    <row r="26" spans="2:16">
      <c r="B26" s="40">
        <v>32</v>
      </c>
      <c r="C26" s="40">
        <v>21</v>
      </c>
      <c r="D26" s="40">
        <v>15</v>
      </c>
      <c r="E26" s="40">
        <v>12</v>
      </c>
      <c r="F26" s="40">
        <v>12</v>
      </c>
      <c r="G26" s="6"/>
      <c r="H26" s="6"/>
      <c r="I26" s="6"/>
      <c r="J26" s="6"/>
      <c r="K26" s="6"/>
      <c r="L26" s="6"/>
      <c r="M26" s="6"/>
      <c r="N26" s="6"/>
    </row>
    <row r="27" spans="2:16">
      <c r="B27" s="40">
        <v>32</v>
      </c>
      <c r="C27" s="40">
        <v>21</v>
      </c>
      <c r="D27" s="40">
        <v>15</v>
      </c>
      <c r="E27" s="40">
        <v>12</v>
      </c>
      <c r="F27" s="40">
        <v>13</v>
      </c>
      <c r="G27" s="6"/>
      <c r="H27" s="6"/>
      <c r="I27" s="6"/>
      <c r="J27" s="6"/>
      <c r="K27" s="6"/>
      <c r="L27" s="6"/>
      <c r="M27" s="6"/>
      <c r="N27" s="6"/>
    </row>
    <row r="28" spans="2:16">
      <c r="B28" s="40">
        <v>32</v>
      </c>
      <c r="C28" s="40">
        <v>21</v>
      </c>
      <c r="D28" s="40">
        <v>15</v>
      </c>
      <c r="E28" s="40">
        <v>14</v>
      </c>
      <c r="F28" s="40">
        <v>13</v>
      </c>
    </row>
    <row r="29" spans="2:16">
      <c r="B29" s="40">
        <v>33</v>
      </c>
      <c r="C29" s="40">
        <v>22</v>
      </c>
      <c r="D29" s="40">
        <v>16</v>
      </c>
      <c r="E29" s="40">
        <v>15</v>
      </c>
      <c r="F29" s="40">
        <v>15</v>
      </c>
    </row>
    <row r="30" spans="2:16">
      <c r="B30" s="40">
        <v>34</v>
      </c>
      <c r="C30" s="40">
        <v>23</v>
      </c>
      <c r="D30" s="40">
        <v>16</v>
      </c>
      <c r="E30" s="40">
        <v>16</v>
      </c>
      <c r="F30" s="40">
        <v>15</v>
      </c>
    </row>
    <row r="31" spans="2:16">
      <c r="B31" s="40">
        <v>35</v>
      </c>
      <c r="C31" s="40">
        <v>28</v>
      </c>
      <c r="D31" s="40">
        <v>19</v>
      </c>
      <c r="E31" s="40">
        <v>16</v>
      </c>
      <c r="F31" s="40">
        <v>16</v>
      </c>
    </row>
    <row r="32" spans="2:16">
      <c r="B32" s="40">
        <v>35</v>
      </c>
      <c r="C32" s="40">
        <v>28</v>
      </c>
      <c r="D32" s="40">
        <v>20</v>
      </c>
      <c r="E32" s="40">
        <v>17</v>
      </c>
      <c r="F32" s="40">
        <v>20</v>
      </c>
    </row>
    <row r="33" spans="1:6">
      <c r="B33" s="40">
        <v>36</v>
      </c>
      <c r="C33" s="40">
        <v>29</v>
      </c>
      <c r="D33" s="40">
        <v>21</v>
      </c>
      <c r="E33" s="40">
        <v>27</v>
      </c>
      <c r="F33" s="40">
        <v>21</v>
      </c>
    </row>
    <row r="34" spans="1:6">
      <c r="B34" s="40">
        <v>46</v>
      </c>
      <c r="C34" s="40">
        <v>34</v>
      </c>
      <c r="D34" s="40">
        <v>27</v>
      </c>
      <c r="E34" s="40">
        <v>29</v>
      </c>
      <c r="F34" s="40">
        <v>24</v>
      </c>
    </row>
    <row r="35" spans="1:6">
      <c r="B35" s="40">
        <v>48</v>
      </c>
      <c r="C35" s="40">
        <v>34</v>
      </c>
      <c r="D35" s="40">
        <v>37</v>
      </c>
      <c r="E35" s="40">
        <v>33</v>
      </c>
      <c r="F35" s="40">
        <v>34</v>
      </c>
    </row>
    <row r="36" spans="1:6">
      <c r="C36" s="6"/>
    </row>
    <row r="37" spans="1:6">
      <c r="A37" s="34" t="s">
        <v>123</v>
      </c>
      <c r="B37" s="41">
        <v>34</v>
      </c>
      <c r="C37" s="41">
        <v>22</v>
      </c>
      <c r="D37" s="41">
        <v>14</v>
      </c>
      <c r="E37" s="41">
        <v>4</v>
      </c>
      <c r="F37" s="41">
        <v>10</v>
      </c>
    </row>
    <row r="38" spans="1:6">
      <c r="B38" s="6"/>
    </row>
    <row r="39" spans="1:6">
      <c r="B39" s="6"/>
    </row>
    <row r="40" spans="1:6">
      <c r="B40" s="6"/>
    </row>
    <row r="41" spans="1:6">
      <c r="B41" s="6"/>
    </row>
    <row r="42" spans="1:6">
      <c r="B42" s="6"/>
    </row>
    <row r="47" spans="1:6" ht="15" customHeight="1"/>
    <row r="48" spans="1:6" ht="15" customHeight="1"/>
    <row r="49" ht="15" customHeight="1"/>
    <row r="50" ht="15" customHeight="1"/>
    <row r="51" ht="15" customHeight="1"/>
    <row r="52" ht="15" customHeight="1"/>
  </sheetData>
  <hyperlinks>
    <hyperlink ref="A1" location="'List of Figures'!A1" display="Back to List of Figures" xr:uid="{12D5666C-EB5E-41D2-919E-CA13CB3BDADC}"/>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BF1D-3C2F-4F39-91F4-BED20E9567AF}">
  <sheetPr>
    <tabColor rgb="FF0083AC"/>
  </sheetPr>
  <dimension ref="A1"/>
  <sheetViews>
    <sheetView zoomScale="85" zoomScaleNormal="85" workbookViewId="0">
      <selection activeCell="S30" sqref="S30"/>
    </sheetView>
  </sheetViews>
  <sheetFormatPr defaultRowHeight="15"/>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160B-B118-47E0-9BDF-321E3ED32014}">
  <dimension ref="A1:S52"/>
  <sheetViews>
    <sheetView zoomScaleNormal="100" workbookViewId="0"/>
  </sheetViews>
  <sheetFormatPr defaultColWidth="9.140625" defaultRowHeight="15"/>
  <cols>
    <col min="1" max="1" width="17.28515625" style="67" customWidth="1"/>
    <col min="2" max="2" width="13.28515625" style="67" bestFit="1" customWidth="1"/>
    <col min="3" max="16384" width="9.140625" style="67"/>
  </cols>
  <sheetData>
    <row r="1" spans="1:19">
      <c r="A1" s="7" t="s">
        <v>8</v>
      </c>
    </row>
    <row r="2" spans="1:19" ht="15" customHeight="1">
      <c r="A2" s="19" t="s">
        <v>797</v>
      </c>
      <c r="B2" s="36" t="s">
        <v>811</v>
      </c>
      <c r="C2" s="19"/>
      <c r="D2" s="19"/>
      <c r="E2" s="19"/>
      <c r="F2" s="19"/>
      <c r="G2" s="19"/>
      <c r="H2" s="19"/>
      <c r="I2" s="19"/>
    </row>
    <row r="3" spans="1:19">
      <c r="A3" s="19" t="s">
        <v>0</v>
      </c>
      <c r="B3" s="121" t="s">
        <v>322</v>
      </c>
      <c r="C3" s="19"/>
      <c r="D3" s="19"/>
      <c r="E3" s="19"/>
      <c r="F3" s="19"/>
      <c r="G3" s="19"/>
      <c r="H3" s="19"/>
      <c r="I3" s="19"/>
    </row>
    <row r="5" spans="1:19">
      <c r="A5" s="69" t="s">
        <v>321</v>
      </c>
      <c r="B5" s="69" t="s">
        <v>320</v>
      </c>
      <c r="C5" s="69"/>
      <c r="D5" s="69"/>
      <c r="E5" s="69"/>
    </row>
    <row r="6" spans="1:19" ht="15" customHeight="1">
      <c r="A6" s="69">
        <v>-8</v>
      </c>
      <c r="B6" s="75">
        <v>0</v>
      </c>
      <c r="C6" s="69"/>
      <c r="D6" s="69"/>
      <c r="E6" s="73"/>
      <c r="F6" s="42"/>
      <c r="G6" s="38"/>
      <c r="H6" s="38"/>
      <c r="I6" s="38"/>
      <c r="J6" s="38"/>
    </row>
    <row r="7" spans="1:19">
      <c r="A7" s="38">
        <v>-7</v>
      </c>
      <c r="B7" s="75">
        <v>0</v>
      </c>
      <c r="C7" s="69"/>
      <c r="D7" s="69"/>
      <c r="E7" s="73"/>
      <c r="F7" s="40"/>
      <c r="G7" s="40"/>
      <c r="H7" s="40"/>
      <c r="I7" s="40"/>
      <c r="J7" s="40"/>
    </row>
    <row r="8" spans="1:19">
      <c r="A8" s="69">
        <v>-6</v>
      </c>
      <c r="B8" s="75">
        <v>1</v>
      </c>
      <c r="C8" s="69"/>
      <c r="D8" s="79"/>
      <c r="E8" s="73"/>
      <c r="F8" s="40"/>
      <c r="J8" s="40"/>
    </row>
    <row r="9" spans="1:19">
      <c r="A9" s="38">
        <v>-5</v>
      </c>
      <c r="B9" s="75">
        <v>2</v>
      </c>
      <c r="C9" s="69"/>
      <c r="D9" s="69"/>
      <c r="E9" s="73"/>
      <c r="F9" s="40"/>
      <c r="G9" s="6"/>
      <c r="H9" s="6"/>
      <c r="I9" s="6"/>
      <c r="J9" s="40"/>
    </row>
    <row r="10" spans="1:19">
      <c r="A10" s="69">
        <v>-4</v>
      </c>
      <c r="B10" s="75">
        <v>3</v>
      </c>
      <c r="C10" s="69"/>
      <c r="D10" s="69"/>
      <c r="E10" s="73"/>
      <c r="F10" s="40"/>
      <c r="G10" s="40"/>
      <c r="H10" s="40"/>
      <c r="I10" s="40"/>
      <c r="J10" s="40"/>
    </row>
    <row r="11" spans="1:19">
      <c r="A11" s="38">
        <v>-3</v>
      </c>
      <c r="B11" s="75">
        <v>5</v>
      </c>
      <c r="C11" s="69"/>
      <c r="D11" s="69"/>
      <c r="E11" s="73"/>
      <c r="F11" s="40"/>
      <c r="G11" s="6"/>
      <c r="H11" s="6"/>
      <c r="I11" s="6"/>
      <c r="J11" s="40"/>
    </row>
    <row r="12" spans="1:19">
      <c r="A12" s="69">
        <v>-2</v>
      </c>
      <c r="B12" s="75">
        <v>7</v>
      </c>
      <c r="C12" s="69"/>
      <c r="D12" s="69"/>
      <c r="E12" s="73"/>
      <c r="F12" s="40"/>
      <c r="G12" s="6"/>
      <c r="H12" s="6"/>
      <c r="I12" s="6"/>
      <c r="J12" s="40"/>
      <c r="M12" s="40"/>
      <c r="N12" s="40"/>
      <c r="O12" s="40"/>
      <c r="P12" s="40"/>
      <c r="Q12" s="40"/>
      <c r="R12" s="41"/>
      <c r="S12" s="41"/>
    </row>
    <row r="13" spans="1:19">
      <c r="A13" s="38">
        <v>-1</v>
      </c>
      <c r="B13" s="75">
        <v>9</v>
      </c>
      <c r="C13" s="69"/>
      <c r="D13" s="69"/>
      <c r="E13" s="73"/>
      <c r="F13" s="40"/>
      <c r="G13" s="6"/>
      <c r="H13" s="6"/>
      <c r="I13" s="6"/>
      <c r="R13" s="41"/>
      <c r="S13" s="41"/>
    </row>
    <row r="14" spans="1:19">
      <c r="A14" s="69">
        <v>0</v>
      </c>
      <c r="B14" s="40">
        <v>11</v>
      </c>
      <c r="C14" s="40"/>
      <c r="D14" s="40"/>
      <c r="E14" s="40"/>
      <c r="F14" s="40"/>
      <c r="R14" s="41"/>
      <c r="S14" s="41"/>
    </row>
    <row r="15" spans="1:19">
      <c r="A15" s="38">
        <v>1</v>
      </c>
      <c r="B15" s="40">
        <v>13</v>
      </c>
      <c r="C15" s="40"/>
      <c r="D15" s="40"/>
      <c r="E15" s="40"/>
      <c r="F15" s="40"/>
      <c r="G15" s="6"/>
      <c r="H15" s="6"/>
      <c r="I15" s="6"/>
      <c r="J15" s="40"/>
      <c r="R15" s="41"/>
      <c r="S15" s="41"/>
    </row>
    <row r="16" spans="1:19">
      <c r="A16" s="69">
        <v>2</v>
      </c>
      <c r="B16" s="40">
        <v>14</v>
      </c>
      <c r="C16" s="40"/>
      <c r="D16" s="40"/>
      <c r="E16" s="40"/>
      <c r="F16" s="40"/>
      <c r="J16" s="39"/>
      <c r="K16" s="39"/>
      <c r="M16" s="39"/>
      <c r="N16" s="39"/>
      <c r="O16" s="39"/>
      <c r="P16" s="39"/>
      <c r="Q16" s="39"/>
      <c r="R16" s="41"/>
      <c r="S16" s="41"/>
    </row>
    <row r="17" spans="1:19">
      <c r="A17" s="38">
        <v>3</v>
      </c>
      <c r="B17" s="40">
        <v>13</v>
      </c>
      <c r="C17" s="40"/>
      <c r="D17" s="40"/>
      <c r="E17" s="40"/>
      <c r="F17" s="40"/>
      <c r="G17" s="39"/>
      <c r="H17" s="39"/>
      <c r="I17" s="39"/>
      <c r="J17" s="40"/>
      <c r="K17" s="40"/>
      <c r="M17" s="40"/>
      <c r="N17" s="40"/>
      <c r="O17" s="40"/>
      <c r="P17" s="40"/>
      <c r="Q17" s="40"/>
      <c r="R17" s="41"/>
      <c r="S17" s="41"/>
    </row>
    <row r="18" spans="1:19">
      <c r="A18" s="69">
        <v>4</v>
      </c>
      <c r="B18" s="42">
        <v>10</v>
      </c>
      <c r="C18" s="40"/>
      <c r="D18" s="40"/>
      <c r="E18" s="40"/>
      <c r="F18" s="40"/>
      <c r="G18" s="40"/>
      <c r="H18" s="40"/>
      <c r="I18" s="40"/>
      <c r="J18" s="40"/>
      <c r="K18" s="40"/>
      <c r="M18" s="40"/>
      <c r="N18" s="40"/>
      <c r="O18" s="40"/>
      <c r="P18" s="40"/>
      <c r="Q18" s="40"/>
      <c r="R18" s="41"/>
      <c r="S18" s="41"/>
    </row>
    <row r="19" spans="1:19">
      <c r="A19" s="38">
        <v>5</v>
      </c>
      <c r="B19" s="40">
        <v>7</v>
      </c>
      <c r="C19" s="40"/>
      <c r="D19" s="40"/>
      <c r="E19" s="40"/>
      <c r="F19" s="40"/>
      <c r="J19" s="40"/>
      <c r="K19" s="40"/>
      <c r="M19" s="40"/>
      <c r="N19" s="40"/>
      <c r="O19" s="40"/>
      <c r="P19" s="40"/>
      <c r="Q19" s="40"/>
      <c r="R19" s="41"/>
      <c r="S19" s="41"/>
    </row>
    <row r="20" spans="1:19">
      <c r="A20" s="69">
        <v>6</v>
      </c>
      <c r="B20" s="40">
        <v>4</v>
      </c>
      <c r="C20" s="40"/>
      <c r="D20" s="40"/>
      <c r="E20" s="40"/>
      <c r="F20" s="40"/>
      <c r="G20" s="40"/>
      <c r="H20" s="40"/>
      <c r="I20" s="40"/>
      <c r="J20" s="40"/>
      <c r="K20" s="40"/>
    </row>
    <row r="21" spans="1:19">
      <c r="A21" s="38">
        <v>7</v>
      </c>
      <c r="B21" s="40">
        <v>1</v>
      </c>
      <c r="C21" s="40"/>
      <c r="D21" s="40"/>
      <c r="E21" s="40"/>
      <c r="F21" s="40"/>
      <c r="G21" s="40"/>
      <c r="H21" s="40"/>
      <c r="I21" s="40"/>
      <c r="J21" s="40"/>
      <c r="K21" s="40"/>
    </row>
    <row r="22" spans="1:19">
      <c r="A22" s="69">
        <v>8</v>
      </c>
      <c r="B22" s="40">
        <v>0</v>
      </c>
      <c r="C22" s="40"/>
      <c r="D22" s="40"/>
      <c r="E22" s="40"/>
      <c r="F22" s="40"/>
      <c r="G22" s="40"/>
      <c r="H22" s="40"/>
      <c r="I22" s="40"/>
    </row>
    <row r="23" spans="1:19">
      <c r="B23" s="40"/>
      <c r="C23" s="40"/>
      <c r="D23" s="40"/>
      <c r="E23" s="40"/>
      <c r="F23" s="40"/>
    </row>
    <row r="24" spans="1:19">
      <c r="B24" s="40"/>
      <c r="C24" s="40"/>
      <c r="D24" s="40"/>
      <c r="E24" s="40"/>
      <c r="F24" s="40"/>
      <c r="G24" s="6"/>
      <c r="H24" s="6"/>
      <c r="I24" s="6"/>
    </row>
    <row r="25" spans="1:19">
      <c r="B25" s="40"/>
      <c r="C25" s="40"/>
      <c r="D25" s="40"/>
      <c r="E25" s="40"/>
      <c r="F25" s="40"/>
    </row>
    <row r="26" spans="1:19">
      <c r="B26" s="40"/>
      <c r="C26" s="40"/>
      <c r="D26" s="40"/>
      <c r="E26" s="40"/>
      <c r="F26" s="40"/>
      <c r="G26" s="40"/>
      <c r="H26" s="40"/>
      <c r="I26" s="40"/>
    </row>
    <row r="27" spans="1:19">
      <c r="B27" s="40"/>
      <c r="C27" s="40"/>
      <c r="D27" s="40"/>
      <c r="E27" s="40"/>
      <c r="F27" s="40"/>
      <c r="G27" s="40"/>
      <c r="H27" s="40"/>
      <c r="I27" s="40"/>
    </row>
    <row r="28" spans="1:19">
      <c r="B28" s="40"/>
      <c r="C28" s="40"/>
      <c r="D28" s="40"/>
      <c r="E28" s="40"/>
      <c r="F28" s="40"/>
      <c r="G28" s="6"/>
      <c r="H28" s="6"/>
      <c r="I28" s="6"/>
    </row>
    <row r="29" spans="1:19">
      <c r="B29" s="40"/>
      <c r="C29" s="40"/>
      <c r="D29" s="40"/>
      <c r="E29" s="40"/>
      <c r="F29" s="40"/>
      <c r="G29" s="6"/>
      <c r="H29" s="6"/>
      <c r="I29" s="6"/>
    </row>
    <row r="30" spans="1:19">
      <c r="B30" s="40"/>
      <c r="C30" s="40"/>
      <c r="D30" s="40"/>
      <c r="E30" s="40"/>
      <c r="F30" s="40"/>
      <c r="G30" s="40"/>
      <c r="H30" s="40"/>
      <c r="I30" s="40"/>
    </row>
    <row r="31" spans="1:19">
      <c r="B31" s="40"/>
      <c r="C31" s="40"/>
      <c r="D31" s="40"/>
      <c r="E31" s="40"/>
      <c r="F31" s="40"/>
      <c r="G31" s="6"/>
      <c r="H31" s="6"/>
      <c r="I31" s="6"/>
    </row>
    <row r="32" spans="1:19">
      <c r="B32" s="40"/>
      <c r="C32" s="40"/>
      <c r="D32" s="40"/>
      <c r="E32" s="40"/>
      <c r="F32" s="40"/>
      <c r="G32" s="40"/>
      <c r="H32" s="40"/>
      <c r="I32" s="40"/>
    </row>
    <row r="33" spans="2:9">
      <c r="B33" s="40"/>
      <c r="C33" s="40"/>
      <c r="D33" s="40"/>
      <c r="E33" s="40"/>
      <c r="F33" s="40"/>
      <c r="G33" s="40"/>
      <c r="H33" s="40"/>
      <c r="I33" s="40"/>
    </row>
    <row r="34" spans="2:9">
      <c r="B34" s="40"/>
      <c r="C34" s="40"/>
      <c r="D34" s="40"/>
      <c r="E34" s="40"/>
      <c r="F34" s="40"/>
    </row>
    <row r="35" spans="2:9">
      <c r="B35" s="40"/>
      <c r="C35" s="40"/>
      <c r="D35" s="40"/>
      <c r="E35" s="40"/>
      <c r="F35" s="40"/>
    </row>
    <row r="36" spans="2:9">
      <c r="C36" s="6"/>
    </row>
    <row r="37" spans="2:9">
      <c r="B37" s="41"/>
      <c r="C37" s="41"/>
      <c r="D37" s="41"/>
      <c r="E37" s="41"/>
      <c r="F37" s="41"/>
    </row>
    <row r="38" spans="2:9">
      <c r="B38" s="6"/>
    </row>
    <row r="39" spans="2:9">
      <c r="B39" s="6"/>
    </row>
    <row r="40" spans="2:9">
      <c r="B40" s="6"/>
    </row>
    <row r="41" spans="2:9">
      <c r="B41" s="6"/>
    </row>
    <row r="42" spans="2:9">
      <c r="B42" s="6"/>
    </row>
    <row r="47" spans="2:9" ht="15" customHeight="1"/>
    <row r="48" spans="2:9" ht="15" customHeight="1"/>
    <row r="49" ht="15" customHeight="1"/>
    <row r="50" ht="15" customHeight="1"/>
    <row r="51" ht="15" customHeight="1"/>
    <row r="52" ht="15" customHeight="1"/>
  </sheetData>
  <hyperlinks>
    <hyperlink ref="A1" location="'List of Figures'!A1" display="Back to List of Figures" xr:uid="{D30CEA7A-3030-4432-9A6A-58C862ADF403}"/>
    <hyperlink ref="B3" r:id="rId1" display="https://www.treasury.govt.nz/publications/ap/ap-18-04" xr:uid="{6C13697D-80D6-4366-835F-CD22E43D4873}"/>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38E8-FC91-4CA6-B932-6CAC5D874E8E}">
  <dimension ref="A1:Q247"/>
  <sheetViews>
    <sheetView zoomScaleNormal="100" workbookViewId="0"/>
  </sheetViews>
  <sheetFormatPr defaultColWidth="9.140625" defaultRowHeight="15"/>
  <cols>
    <col min="1" max="1" width="17.28515625" style="80" customWidth="1"/>
    <col min="2" max="16384" width="9.140625" style="80"/>
  </cols>
  <sheetData>
    <row r="1" spans="1:17">
      <c r="A1" s="7" t="s">
        <v>8</v>
      </c>
    </row>
    <row r="2" spans="1:17" ht="15" customHeight="1">
      <c r="A2" s="19" t="s">
        <v>691</v>
      </c>
      <c r="B2" s="36" t="s">
        <v>334</v>
      </c>
      <c r="C2" s="19"/>
      <c r="D2" s="19"/>
      <c r="E2" s="19"/>
      <c r="F2" s="19"/>
      <c r="G2" s="19"/>
      <c r="H2" s="19"/>
      <c r="I2" s="19"/>
      <c r="J2" s="19"/>
      <c r="K2" s="19"/>
      <c r="L2" s="19"/>
      <c r="M2" s="19"/>
      <c r="N2" s="19"/>
      <c r="O2" s="19"/>
      <c r="P2" s="19"/>
      <c r="Q2" s="19"/>
    </row>
    <row r="3" spans="1:17">
      <c r="A3" s="19" t="s">
        <v>0</v>
      </c>
      <c r="B3" s="121" t="s">
        <v>271</v>
      </c>
      <c r="C3" s="19"/>
      <c r="D3" s="19"/>
      <c r="E3" s="19"/>
      <c r="F3" s="19"/>
      <c r="G3" s="19"/>
      <c r="H3" s="19"/>
      <c r="I3" s="19"/>
      <c r="J3" s="19"/>
      <c r="K3" s="19"/>
      <c r="L3" s="19"/>
      <c r="M3" s="19"/>
      <c r="N3" s="19"/>
      <c r="O3" s="19"/>
      <c r="P3" s="19"/>
      <c r="Q3" s="19"/>
    </row>
    <row r="4" spans="1:17">
      <c r="A4" s="19"/>
      <c r="B4" s="121" t="s">
        <v>337</v>
      </c>
      <c r="C4" s="19"/>
      <c r="D4" s="19"/>
      <c r="E4" s="19"/>
      <c r="F4" s="19"/>
      <c r="G4" s="19"/>
      <c r="H4" s="19"/>
      <c r="I4" s="19"/>
      <c r="J4" s="19"/>
      <c r="K4" s="19"/>
      <c r="L4" s="19"/>
      <c r="M4" s="19"/>
      <c r="N4" s="19"/>
      <c r="O4" s="19"/>
      <c r="P4" s="19"/>
      <c r="Q4" s="19"/>
    </row>
    <row r="5" spans="1:17" ht="14.45" customHeight="1"/>
    <row r="6" spans="1:17" ht="15" customHeight="1">
      <c r="A6" s="83"/>
      <c r="B6" s="84" t="s">
        <v>280</v>
      </c>
      <c r="D6" s="85"/>
      <c r="F6" s="85"/>
      <c r="G6" s="63"/>
      <c r="H6" s="63"/>
      <c r="I6" s="64"/>
      <c r="J6" s="63"/>
      <c r="K6" s="63"/>
      <c r="L6" s="64"/>
      <c r="M6" s="63"/>
      <c r="N6" s="63"/>
      <c r="O6" s="64"/>
      <c r="P6" s="63"/>
      <c r="Q6" s="63"/>
    </row>
    <row r="7" spans="1:17" ht="14.45" customHeight="1">
      <c r="A7" s="85"/>
      <c r="B7" s="83">
        <v>2016</v>
      </c>
      <c r="C7" s="83">
        <v>2018</v>
      </c>
      <c r="D7" s="86">
        <v>2021</v>
      </c>
      <c r="E7"/>
      <c r="H7"/>
      <c r="K7" s="63"/>
      <c r="L7" s="64"/>
      <c r="M7" s="63"/>
      <c r="N7" s="63"/>
      <c r="O7" s="64"/>
      <c r="P7" s="63"/>
      <c r="Q7" s="63"/>
    </row>
    <row r="8" spans="1:17">
      <c r="A8" s="83" t="s">
        <v>266</v>
      </c>
      <c r="B8" s="83">
        <v>21.9</v>
      </c>
      <c r="C8" s="83">
        <v>23</v>
      </c>
      <c r="D8" s="149">
        <v>21.1</v>
      </c>
      <c r="E8"/>
      <c r="H8"/>
      <c r="K8" s="40"/>
      <c r="L8" s="40"/>
      <c r="M8" s="40"/>
      <c r="N8" s="40"/>
      <c r="O8" s="40"/>
    </row>
    <row r="9" spans="1:17">
      <c r="A9" s="83" t="s">
        <v>268</v>
      </c>
      <c r="B9" s="83">
        <v>16.600000000000001</v>
      </c>
      <c r="C9" s="83">
        <v>16.899999999999999</v>
      </c>
      <c r="D9" s="83">
        <v>20.9</v>
      </c>
      <c r="E9"/>
      <c r="H9"/>
      <c r="K9" s="40"/>
      <c r="L9" s="40"/>
      <c r="M9" s="40"/>
      <c r="N9" s="40"/>
      <c r="O9" s="40"/>
    </row>
    <row r="10" spans="1:17">
      <c r="A10" s="40"/>
      <c r="B10" s="40"/>
      <c r="C10" s="40"/>
      <c r="D10" s="40"/>
      <c r="F10" s="40"/>
      <c r="G10" s="40"/>
      <c r="H10" s="40"/>
      <c r="I10" s="40"/>
      <c r="J10" s="40"/>
      <c r="K10" s="40"/>
      <c r="L10" s="40"/>
      <c r="M10" s="40"/>
      <c r="N10" s="40"/>
      <c r="O10" s="40"/>
    </row>
    <row r="11" spans="1:17">
      <c r="B11" s="80">
        <v>2016</v>
      </c>
      <c r="C11" s="40">
        <v>2018</v>
      </c>
      <c r="D11" s="40">
        <v>2021</v>
      </c>
      <c r="E11" s="40"/>
      <c r="F11" s="40"/>
      <c r="G11" s="6"/>
      <c r="H11" s="6"/>
      <c r="I11" s="6"/>
      <c r="J11" s="40"/>
      <c r="K11" s="40"/>
      <c r="L11" s="40"/>
      <c r="M11" s="40"/>
      <c r="N11" s="40"/>
      <c r="O11" s="40"/>
    </row>
    <row r="12" spans="1:17">
      <c r="A12" s="40"/>
      <c r="B12" s="40" t="s">
        <v>766</v>
      </c>
      <c r="C12" s="40" t="s">
        <v>766</v>
      </c>
      <c r="D12" s="40" t="s">
        <v>766</v>
      </c>
      <c r="E12" s="40"/>
      <c r="F12" s="40"/>
      <c r="G12" s="6"/>
      <c r="H12" s="6"/>
      <c r="I12" s="6"/>
      <c r="J12" s="40"/>
      <c r="K12" s="40"/>
      <c r="L12" s="40"/>
      <c r="M12" s="40"/>
      <c r="N12" s="40"/>
      <c r="O12" s="40"/>
    </row>
    <row r="13" spans="1:17">
      <c r="A13" s="83" t="s">
        <v>266</v>
      </c>
      <c r="B13" s="40">
        <v>3.7000000000000028</v>
      </c>
      <c r="C13" s="40">
        <v>3.6000000000000014</v>
      </c>
      <c r="D13" s="40">
        <v>4.7</v>
      </c>
      <c r="E13" s="40"/>
      <c r="F13" s="40"/>
      <c r="G13" s="6"/>
      <c r="H13" s="6"/>
      <c r="I13" s="6"/>
      <c r="J13" s="40"/>
      <c r="K13" s="40"/>
      <c r="L13" s="6"/>
      <c r="M13" s="6"/>
      <c r="N13" s="6"/>
    </row>
    <row r="14" spans="1:17">
      <c r="A14" s="83" t="s">
        <v>268</v>
      </c>
      <c r="B14" s="40">
        <v>1.1000000000000001</v>
      </c>
      <c r="C14" s="40">
        <v>0.99999999999999822</v>
      </c>
      <c r="D14" s="40">
        <v>1.9</v>
      </c>
      <c r="E14" s="40"/>
      <c r="F14" s="40"/>
      <c r="J14" s="40"/>
      <c r="K14" s="40"/>
      <c r="L14" s="6"/>
      <c r="M14" s="6"/>
      <c r="N14" s="6"/>
    </row>
    <row r="15" spans="1:17">
      <c r="B15" s="40"/>
      <c r="C15" s="40"/>
      <c r="D15" s="40"/>
      <c r="E15" s="40"/>
      <c r="F15" s="40"/>
      <c r="G15" s="6"/>
      <c r="H15" s="6"/>
      <c r="I15" s="6"/>
      <c r="J15" s="40"/>
      <c r="K15" s="40"/>
      <c r="L15" s="6"/>
      <c r="M15" s="6"/>
      <c r="N15" s="6"/>
    </row>
    <row r="16" spans="1:17">
      <c r="B16" s="40"/>
      <c r="C16" s="40"/>
      <c r="D16" s="40"/>
      <c r="E16" s="40"/>
      <c r="F16" s="40"/>
      <c r="J16" s="40"/>
      <c r="K16" s="40"/>
      <c r="L16" s="39"/>
      <c r="M16" s="39"/>
      <c r="N16" s="39"/>
      <c r="O16" s="39"/>
      <c r="P16" s="39"/>
    </row>
    <row r="17" spans="2:16">
      <c r="B17" s="40"/>
      <c r="C17" s="40"/>
      <c r="D17" s="40"/>
      <c r="E17" s="40"/>
      <c r="F17" s="40"/>
      <c r="G17" s="39"/>
      <c r="H17" s="39"/>
      <c r="I17" s="39"/>
      <c r="J17" s="40"/>
      <c r="K17" s="40"/>
      <c r="L17" s="40"/>
      <c r="M17" s="40"/>
      <c r="N17" s="40"/>
      <c r="O17" s="40"/>
      <c r="P17" s="40"/>
    </row>
    <row r="18" spans="2:16">
      <c r="B18" s="42"/>
      <c r="C18" s="40"/>
      <c r="D18" s="40"/>
      <c r="E18" s="40"/>
      <c r="F18" s="40"/>
      <c r="G18" s="40"/>
      <c r="H18" s="40"/>
      <c r="I18" s="40"/>
      <c r="J18" s="40"/>
      <c r="K18" s="40"/>
      <c r="L18" s="40"/>
      <c r="M18" s="40"/>
      <c r="N18" s="40"/>
      <c r="O18" s="40"/>
      <c r="P18" s="40"/>
    </row>
    <row r="19" spans="2:16">
      <c r="B19" s="40"/>
      <c r="C19" s="40"/>
      <c r="D19" s="40"/>
      <c r="E19" s="40"/>
      <c r="F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40"/>
      <c r="M21" s="40"/>
      <c r="N21" s="40"/>
      <c r="O21" s="40"/>
      <c r="P21" s="40"/>
    </row>
    <row r="22" spans="2:16">
      <c r="B22" s="40"/>
      <c r="C22" s="40"/>
      <c r="D22" s="40"/>
      <c r="E22" s="40"/>
      <c r="F22" s="40"/>
      <c r="G22" s="40"/>
      <c r="H22" s="40"/>
      <c r="I22" s="40"/>
      <c r="J22" s="40"/>
      <c r="K22" s="40"/>
      <c r="L22" s="6"/>
      <c r="M22" s="6"/>
      <c r="N22" s="6"/>
    </row>
    <row r="23" spans="2:16">
      <c r="B23" s="40"/>
      <c r="C23" s="40"/>
      <c r="D23" s="40"/>
      <c r="E23" s="40"/>
      <c r="F23" s="40"/>
      <c r="J23" s="40"/>
      <c r="K23" s="40"/>
      <c r="L23" s="6"/>
      <c r="M23" s="6"/>
      <c r="N23" s="6"/>
    </row>
    <row r="24" spans="2:16">
      <c r="B24" s="40"/>
      <c r="C24" s="40"/>
      <c r="D24" s="40"/>
      <c r="E24" s="40"/>
      <c r="F24" s="40"/>
      <c r="G24" s="6"/>
      <c r="H24" s="6"/>
      <c r="I24" s="6"/>
      <c r="J24" s="40"/>
      <c r="K24" s="40"/>
      <c r="L24" s="6"/>
      <c r="M24" s="6"/>
      <c r="N24" s="6"/>
    </row>
    <row r="25" spans="2:16">
      <c r="B25" s="40"/>
      <c r="C25" s="40"/>
      <c r="D25" s="40"/>
      <c r="E25" s="40"/>
      <c r="F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40"/>
      <c r="H27" s="40"/>
      <c r="I27" s="40"/>
      <c r="J27" s="40"/>
      <c r="K27" s="40"/>
      <c r="L27" s="6"/>
      <c r="M27" s="6"/>
      <c r="N27" s="6"/>
    </row>
    <row r="28" spans="2:16">
      <c r="B28" s="40"/>
      <c r="C28" s="40"/>
      <c r="D28" s="40"/>
      <c r="E28" s="40"/>
      <c r="F28" s="40"/>
      <c r="G28" s="6"/>
      <c r="H28" s="6"/>
      <c r="I28" s="6"/>
      <c r="J28" s="40"/>
      <c r="K28" s="40"/>
    </row>
    <row r="29" spans="2:16">
      <c r="B29" s="40"/>
      <c r="C29" s="40"/>
      <c r="D29" s="40"/>
      <c r="E29" s="40"/>
      <c r="F29" s="40"/>
      <c r="G29" s="6"/>
      <c r="H29" s="6"/>
      <c r="I29" s="6"/>
      <c r="J29" s="40"/>
      <c r="K29" s="40"/>
    </row>
    <row r="30" spans="2:16">
      <c r="B30" s="40"/>
      <c r="C30" s="40"/>
      <c r="D30" s="40"/>
      <c r="E30" s="40"/>
      <c r="F30" s="40"/>
      <c r="G30" s="40"/>
      <c r="H30" s="40"/>
      <c r="I30" s="40"/>
      <c r="J30" s="40"/>
      <c r="K30" s="40"/>
    </row>
    <row r="31" spans="2:16">
      <c r="B31" s="40"/>
      <c r="C31" s="40"/>
      <c r="D31" s="40"/>
      <c r="E31" s="40"/>
      <c r="F31" s="40"/>
      <c r="G31" s="6"/>
      <c r="H31" s="6"/>
      <c r="I31" s="6"/>
      <c r="J31" s="40"/>
      <c r="K31" s="40"/>
    </row>
    <row r="32" spans="2:16">
      <c r="B32" s="40"/>
      <c r="C32" s="40"/>
      <c r="D32" s="40"/>
      <c r="E32" s="40"/>
      <c r="F32" s="40"/>
      <c r="G32" s="40"/>
      <c r="H32" s="40"/>
      <c r="I32" s="40"/>
      <c r="J32" s="40"/>
      <c r="K32" s="40"/>
    </row>
    <row r="33" spans="2:11">
      <c r="B33" s="40"/>
      <c r="C33" s="40"/>
      <c r="D33" s="40"/>
      <c r="E33" s="40"/>
      <c r="F33" s="40"/>
      <c r="G33" s="40"/>
      <c r="H33" s="40"/>
      <c r="I33" s="40"/>
      <c r="J33" s="40"/>
      <c r="K33" s="40"/>
    </row>
    <row r="34" spans="2:11">
      <c r="B34" s="40"/>
      <c r="C34" s="40"/>
      <c r="D34" s="40"/>
      <c r="E34" s="40"/>
      <c r="F34" s="40"/>
      <c r="J34" s="40"/>
      <c r="K34" s="40"/>
    </row>
    <row r="35" spans="2:11">
      <c r="B35" s="40"/>
      <c r="C35" s="40"/>
      <c r="D35" s="40"/>
      <c r="E35" s="40"/>
      <c r="F35" s="40"/>
    </row>
    <row r="36" spans="2:11">
      <c r="C36" s="6"/>
    </row>
    <row r="37" spans="2:11">
      <c r="B37" s="41"/>
      <c r="C37" s="41"/>
      <c r="D37" s="41"/>
      <c r="E37" s="41"/>
      <c r="F37" s="41"/>
    </row>
    <row r="38" spans="2:11">
      <c r="B38" s="6"/>
    </row>
    <row r="39" spans="2:11">
      <c r="B39" s="6"/>
    </row>
    <row r="40" spans="2:11">
      <c r="B40" s="6"/>
    </row>
    <row r="41" spans="2:11">
      <c r="B41" s="6"/>
    </row>
    <row r="42" spans="2:11">
      <c r="B42" s="6"/>
    </row>
    <row r="47" spans="2:11" ht="15" customHeight="1"/>
    <row r="48" spans="2:11" ht="15" customHeight="1"/>
    <row r="49" ht="15" customHeight="1"/>
    <row r="50" ht="15" customHeight="1"/>
    <row r="51" ht="15" customHeight="1"/>
    <row r="52" ht="1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41" spans="16:16">
      <c r="P241" s="145"/>
    </row>
    <row r="244" spans="16:16">
      <c r="P244" s="145"/>
    </row>
    <row r="245" spans="16:16">
      <c r="P245" s="145"/>
    </row>
    <row r="246" spans="16:16">
      <c r="P246" s="145"/>
    </row>
    <row r="247" spans="16:16">
      <c r="P247" s="145"/>
    </row>
  </sheetData>
  <hyperlinks>
    <hyperlink ref="A1" location="'List of Figures'!A1" display="Back to List of Figures" xr:uid="{5C5E9F08-3810-4C4B-BCE8-E516FBE308AD}"/>
    <hyperlink ref="B3" r:id="rId1" display="https://stats.govt.nz/information-releases/wellbeing-statistics-2021/" xr:uid="{4CCEE929-AE5A-4A88-986A-08AC592144A4}"/>
    <hyperlink ref="B4" r:id="rId2" display="https://statisticsnz.shinyapps.io/wellbeingindicators/_w_c36c1ab4/?page=indicators&amp;class=Social&amp;type=Safety&amp;indicator=Experience%20of%20discrimination" xr:uid="{5E6292FD-6E61-4AEE-9AB2-6929E89B473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055FA-A0C9-4626-A81D-9E51544DE704}">
  <dimension ref="A1:Q231"/>
  <sheetViews>
    <sheetView zoomScaleNormal="100" workbookViewId="0"/>
  </sheetViews>
  <sheetFormatPr defaultColWidth="9.140625" defaultRowHeight="15"/>
  <cols>
    <col min="1" max="1" width="17.28515625" style="59" customWidth="1"/>
    <col min="2" max="16384" width="9.140625" style="59"/>
  </cols>
  <sheetData>
    <row r="1" spans="1:17">
      <c r="A1" s="7" t="s">
        <v>8</v>
      </c>
    </row>
    <row r="2" spans="1:17" ht="15" customHeight="1">
      <c r="A2" s="19" t="s">
        <v>692</v>
      </c>
      <c r="B2" s="36" t="s">
        <v>278</v>
      </c>
      <c r="C2" s="19"/>
      <c r="D2" s="19"/>
      <c r="E2" s="19"/>
      <c r="F2" s="19"/>
      <c r="G2" s="19"/>
      <c r="H2" s="19"/>
      <c r="I2" s="19"/>
      <c r="J2" s="19"/>
      <c r="K2" s="19"/>
      <c r="L2" s="19"/>
      <c r="M2" s="19"/>
      <c r="N2" s="19"/>
    </row>
    <row r="3" spans="1:17" ht="15" customHeight="1">
      <c r="A3" s="19" t="s">
        <v>0</v>
      </c>
      <c r="B3" s="121" t="s">
        <v>271</v>
      </c>
      <c r="C3" s="19"/>
      <c r="D3" s="19"/>
      <c r="E3" s="19"/>
      <c r="F3" s="19"/>
      <c r="G3" s="19"/>
      <c r="H3" s="19"/>
      <c r="I3" s="19"/>
      <c r="J3" s="19"/>
      <c r="K3" s="19"/>
      <c r="L3" s="19"/>
      <c r="M3" s="19"/>
      <c r="N3" s="19"/>
    </row>
    <row r="4" spans="1:17" ht="15" customHeight="1"/>
    <row r="5" spans="1:17" ht="14.45" customHeight="1">
      <c r="A5" s="40"/>
    </row>
    <row r="6" spans="1:17" ht="15" customHeight="1">
      <c r="B6" s="35" t="s">
        <v>812</v>
      </c>
      <c r="C6" s="40" t="s">
        <v>766</v>
      </c>
      <c r="D6" s="40"/>
      <c r="F6" s="64"/>
      <c r="G6" s="63"/>
      <c r="H6" s="63"/>
      <c r="I6" s="64"/>
      <c r="J6" s="63"/>
      <c r="K6" s="63"/>
      <c r="L6" s="64"/>
      <c r="M6" s="63"/>
      <c r="N6" s="63"/>
      <c r="O6" s="64"/>
      <c r="P6" s="63"/>
      <c r="Q6" s="63"/>
    </row>
    <row r="7" spans="1:17" ht="14.45" customHeight="1">
      <c r="A7" s="40" t="s">
        <v>160</v>
      </c>
      <c r="B7" s="40">
        <v>18.3</v>
      </c>
      <c r="C7" s="103">
        <v>1.9</v>
      </c>
      <c r="D7" s="40"/>
      <c r="F7" s="65"/>
      <c r="G7" s="63"/>
      <c r="H7" s="63"/>
      <c r="I7" s="64"/>
      <c r="J7" s="63"/>
      <c r="K7" s="63"/>
      <c r="L7" s="64"/>
      <c r="M7" s="63"/>
      <c r="N7" s="63"/>
      <c r="O7" s="64"/>
      <c r="P7" s="63"/>
      <c r="Q7" s="63"/>
    </row>
    <row r="8" spans="1:17">
      <c r="A8" s="40" t="s">
        <v>279</v>
      </c>
      <c r="B8" s="40">
        <v>23.4</v>
      </c>
      <c r="C8" s="103">
        <v>7.9</v>
      </c>
      <c r="D8" s="40"/>
      <c r="F8" s="40"/>
      <c r="J8" s="40"/>
      <c r="K8" s="40"/>
      <c r="L8" s="40"/>
      <c r="M8" s="40"/>
      <c r="N8" s="40"/>
      <c r="O8" s="40"/>
    </row>
    <row r="9" spans="1:17">
      <c r="A9" s="40" t="s">
        <v>162</v>
      </c>
      <c r="B9" s="40">
        <v>26.7</v>
      </c>
      <c r="C9" s="103">
        <v>5.5</v>
      </c>
      <c r="D9" s="40"/>
      <c r="F9" s="40"/>
      <c r="G9" s="6"/>
      <c r="H9" s="6"/>
      <c r="I9" s="6"/>
      <c r="J9" s="40"/>
      <c r="K9" s="40"/>
      <c r="L9" s="40"/>
      <c r="M9" s="40"/>
      <c r="N9" s="40"/>
      <c r="O9" s="40"/>
    </row>
    <row r="10" spans="1:17">
      <c r="A10" s="40" t="s">
        <v>281</v>
      </c>
      <c r="B10" s="40">
        <v>29.5</v>
      </c>
      <c r="C10" s="103">
        <v>5.0999999999999996</v>
      </c>
      <c r="D10" s="40"/>
      <c r="F10" s="40"/>
      <c r="G10" s="40"/>
      <c r="H10" s="40"/>
      <c r="I10" s="40"/>
      <c r="J10" s="40"/>
      <c r="K10" s="40"/>
      <c r="L10" s="40"/>
      <c r="M10" s="40"/>
      <c r="N10" s="40"/>
      <c r="O10" s="40"/>
    </row>
    <row r="11" spans="1:17">
      <c r="C11" s="40"/>
      <c r="D11" s="40"/>
      <c r="E11" s="40"/>
      <c r="F11" s="40"/>
      <c r="G11" s="6"/>
      <c r="H11" s="6"/>
      <c r="I11" s="6"/>
      <c r="J11" s="40"/>
      <c r="K11" s="40"/>
      <c r="L11" s="40"/>
      <c r="M11" s="40"/>
      <c r="N11" s="40"/>
      <c r="O11" s="40"/>
    </row>
    <row r="12" spans="1:17">
      <c r="A12" s="40"/>
      <c r="B12" s="40"/>
      <c r="C12" s="40"/>
      <c r="D12" s="40"/>
      <c r="E12" s="40"/>
      <c r="F12" s="40"/>
      <c r="G12" s="6"/>
      <c r="H12" s="6"/>
      <c r="I12" s="6"/>
      <c r="J12" s="40"/>
      <c r="K12" s="40"/>
      <c r="L12" s="40"/>
      <c r="M12" s="40"/>
      <c r="N12" s="40"/>
      <c r="O12" s="40"/>
    </row>
    <row r="13" spans="1:17">
      <c r="A13" s="40"/>
      <c r="B13" s="40"/>
      <c r="C13" s="40"/>
      <c r="D13" s="40"/>
      <c r="E13" s="40"/>
      <c r="F13" s="40"/>
      <c r="G13" s="6"/>
      <c r="H13" s="6"/>
      <c r="I13" s="6"/>
      <c r="J13" s="40"/>
      <c r="K13" s="40"/>
      <c r="L13" s="6"/>
      <c r="M13" s="6"/>
      <c r="N13" s="6"/>
    </row>
    <row r="14" spans="1:17">
      <c r="B14" s="40"/>
      <c r="C14" s="40"/>
      <c r="D14" s="40"/>
      <c r="E14" s="40"/>
      <c r="F14" s="40"/>
      <c r="J14" s="40"/>
      <c r="K14" s="40"/>
      <c r="L14" s="6"/>
      <c r="M14" s="6"/>
      <c r="N14" s="6"/>
    </row>
    <row r="15" spans="1:17">
      <c r="B15" s="40"/>
      <c r="C15" s="40"/>
      <c r="D15" s="40"/>
      <c r="E15" s="40"/>
      <c r="F15" s="40"/>
      <c r="G15" s="6"/>
      <c r="H15" s="6"/>
      <c r="I15" s="6"/>
      <c r="J15" s="40"/>
      <c r="K15" s="40"/>
      <c r="L15" s="6"/>
      <c r="M15" s="6"/>
      <c r="N15" s="6"/>
    </row>
    <row r="16" spans="1:17">
      <c r="B16" s="40"/>
      <c r="C16" s="40"/>
      <c r="D16" s="40"/>
      <c r="E16" s="40"/>
      <c r="F16" s="40"/>
      <c r="J16" s="40"/>
      <c r="K16" s="40"/>
      <c r="L16" s="39"/>
      <c r="M16" s="39"/>
      <c r="N16" s="39"/>
      <c r="O16" s="39"/>
      <c r="P16" s="39"/>
    </row>
    <row r="17" spans="2:16">
      <c r="B17" s="40"/>
      <c r="C17" s="40"/>
      <c r="D17" s="40"/>
      <c r="E17" s="40"/>
      <c r="F17" s="40"/>
      <c r="G17" s="39"/>
      <c r="H17" s="39"/>
      <c r="I17" s="39"/>
      <c r="J17" s="40"/>
      <c r="K17" s="40"/>
      <c r="L17" s="40"/>
      <c r="M17" s="40"/>
      <c r="N17" s="40"/>
      <c r="O17" s="40"/>
      <c r="P17" s="40"/>
    </row>
    <row r="18" spans="2:16">
      <c r="B18" s="42"/>
      <c r="C18" s="40"/>
      <c r="D18" s="40"/>
      <c r="E18" s="40"/>
      <c r="F18" s="40"/>
      <c r="G18" s="40"/>
      <c r="H18" s="40"/>
      <c r="I18" s="40"/>
      <c r="J18" s="40"/>
      <c r="K18" s="40"/>
      <c r="L18" s="40"/>
      <c r="M18" s="40"/>
      <c r="N18" s="40"/>
      <c r="O18" s="40"/>
      <c r="P18" s="40"/>
    </row>
    <row r="19" spans="2:16">
      <c r="B19" s="40"/>
      <c r="C19" s="40"/>
      <c r="D19" s="40"/>
      <c r="E19" s="40"/>
      <c r="F19" s="40"/>
      <c r="J19" s="40"/>
      <c r="K19" s="40"/>
      <c r="L19" s="40"/>
      <c r="M19" s="40"/>
      <c r="N19" s="40"/>
      <c r="O19" s="40"/>
      <c r="P19" s="40"/>
    </row>
    <row r="20" spans="2:16">
      <c r="B20" s="40"/>
      <c r="C20" s="40"/>
      <c r="D20" s="40"/>
      <c r="E20" s="40"/>
      <c r="F20" s="40"/>
      <c r="G20" s="40"/>
      <c r="H20" s="40"/>
      <c r="I20" s="40"/>
      <c r="J20" s="40"/>
      <c r="K20" s="40"/>
      <c r="L20" s="40"/>
      <c r="M20" s="40"/>
      <c r="N20" s="40"/>
      <c r="O20" s="40"/>
      <c r="P20" s="40"/>
    </row>
    <row r="21" spans="2:16">
      <c r="B21" s="40"/>
      <c r="C21" s="40"/>
      <c r="D21" s="40"/>
      <c r="E21" s="40"/>
      <c r="F21" s="40"/>
      <c r="G21" s="40"/>
      <c r="H21" s="40"/>
      <c r="I21" s="40"/>
      <c r="J21" s="40"/>
      <c r="K21" s="40"/>
      <c r="L21" s="40"/>
      <c r="M21" s="40"/>
      <c r="N21" s="40"/>
      <c r="O21" s="40"/>
      <c r="P21" s="40"/>
    </row>
    <row r="22" spans="2:16">
      <c r="B22" s="40"/>
      <c r="C22" s="40"/>
      <c r="D22" s="40"/>
      <c r="E22" s="40"/>
      <c r="F22" s="40"/>
      <c r="G22" s="40"/>
      <c r="H22" s="40"/>
      <c r="I22" s="40"/>
      <c r="J22" s="40"/>
      <c r="K22" s="40"/>
      <c r="L22" s="6"/>
      <c r="M22" s="6"/>
      <c r="N22" s="6"/>
    </row>
    <row r="23" spans="2:16">
      <c r="B23" s="40"/>
      <c r="C23" s="40"/>
      <c r="D23" s="40"/>
      <c r="E23" s="40"/>
      <c r="F23" s="40"/>
      <c r="J23" s="40"/>
      <c r="K23" s="40"/>
      <c r="L23" s="6"/>
      <c r="M23" s="6"/>
      <c r="N23" s="6"/>
    </row>
    <row r="24" spans="2:16">
      <c r="B24" s="40"/>
      <c r="C24" s="40"/>
      <c r="D24" s="40"/>
      <c r="E24" s="40"/>
      <c r="F24" s="40"/>
      <c r="G24" s="6"/>
      <c r="H24" s="6"/>
      <c r="I24" s="6"/>
      <c r="J24" s="40"/>
      <c r="K24" s="40"/>
      <c r="L24" s="6"/>
      <c r="M24" s="6"/>
      <c r="N24" s="6"/>
    </row>
    <row r="25" spans="2:16">
      <c r="B25" s="40"/>
      <c r="C25" s="40"/>
      <c r="D25" s="40"/>
      <c r="E25" s="40"/>
      <c r="F25" s="40"/>
      <c r="J25" s="40"/>
      <c r="K25" s="40"/>
      <c r="L25" s="6"/>
      <c r="M25" s="6"/>
      <c r="N25" s="6"/>
    </row>
    <row r="26" spans="2:16">
      <c r="B26" s="40"/>
      <c r="C26" s="40"/>
      <c r="D26" s="40"/>
      <c r="E26" s="40"/>
      <c r="F26" s="40"/>
      <c r="G26" s="40"/>
      <c r="H26" s="40"/>
      <c r="I26" s="40"/>
      <c r="J26" s="40"/>
      <c r="K26" s="40"/>
      <c r="L26" s="6"/>
      <c r="M26" s="6"/>
      <c r="N26" s="6"/>
    </row>
    <row r="27" spans="2:16">
      <c r="B27" s="40"/>
      <c r="C27" s="40"/>
      <c r="D27" s="40"/>
      <c r="E27" s="40"/>
      <c r="F27" s="40"/>
      <c r="G27" s="40"/>
      <c r="H27" s="40"/>
      <c r="I27" s="40"/>
      <c r="J27" s="40"/>
      <c r="K27" s="40"/>
      <c r="L27" s="6"/>
      <c r="M27" s="6"/>
      <c r="N27" s="6"/>
    </row>
    <row r="28" spans="2:16">
      <c r="B28" s="40"/>
      <c r="C28" s="40"/>
      <c r="D28" s="40"/>
      <c r="E28" s="40"/>
      <c r="F28" s="40"/>
      <c r="G28" s="6"/>
      <c r="H28" s="6"/>
      <c r="I28" s="6"/>
      <c r="J28" s="40"/>
      <c r="K28" s="40"/>
    </row>
    <row r="29" spans="2:16">
      <c r="B29" s="40"/>
      <c r="C29" s="40"/>
      <c r="D29" s="40"/>
      <c r="E29" s="40"/>
      <c r="F29" s="40"/>
      <c r="G29" s="6"/>
      <c r="H29" s="6"/>
      <c r="I29" s="6"/>
      <c r="J29" s="40"/>
      <c r="K29" s="40"/>
    </row>
    <row r="30" spans="2:16">
      <c r="B30" s="40"/>
      <c r="C30" s="40"/>
      <c r="D30" s="40"/>
      <c r="E30" s="40"/>
      <c r="F30" s="40"/>
      <c r="G30" s="40"/>
      <c r="H30" s="40"/>
      <c r="I30" s="40"/>
      <c r="J30" s="40"/>
      <c r="K30" s="40"/>
    </row>
    <row r="31" spans="2:16">
      <c r="B31" s="40"/>
      <c r="C31" s="40"/>
      <c r="D31" s="40"/>
      <c r="E31" s="40"/>
      <c r="F31" s="40"/>
      <c r="G31" s="6"/>
      <c r="H31" s="6"/>
      <c r="I31" s="6"/>
      <c r="J31" s="40"/>
      <c r="K31" s="40"/>
    </row>
    <row r="32" spans="2:16">
      <c r="B32" s="40"/>
      <c r="C32" s="40"/>
      <c r="D32" s="40"/>
      <c r="E32" s="40"/>
      <c r="F32" s="40"/>
      <c r="G32" s="40"/>
      <c r="H32" s="40"/>
      <c r="I32" s="40"/>
      <c r="J32" s="40"/>
      <c r="K32" s="40"/>
    </row>
    <row r="33" spans="2:11">
      <c r="B33" s="40"/>
      <c r="C33" s="40"/>
      <c r="D33" s="40"/>
      <c r="E33" s="40"/>
      <c r="F33" s="40"/>
      <c r="G33" s="40"/>
      <c r="H33" s="40"/>
      <c r="I33" s="40"/>
      <c r="J33" s="40"/>
      <c r="K33" s="40"/>
    </row>
    <row r="34" spans="2:11">
      <c r="B34" s="40"/>
      <c r="C34" s="40"/>
      <c r="D34" s="40"/>
      <c r="E34" s="40"/>
      <c r="F34" s="40"/>
      <c r="J34" s="40"/>
      <c r="K34" s="40"/>
    </row>
    <row r="35" spans="2:11">
      <c r="B35" s="40"/>
      <c r="C35" s="40"/>
      <c r="D35" s="40"/>
      <c r="E35" s="40"/>
      <c r="F35" s="40"/>
    </row>
    <row r="36" spans="2:11">
      <c r="C36" s="6"/>
    </row>
    <row r="37" spans="2:11">
      <c r="B37" s="41"/>
      <c r="C37" s="41"/>
      <c r="D37" s="41"/>
      <c r="E37" s="41"/>
      <c r="F37" s="41"/>
    </row>
    <row r="38" spans="2:11">
      <c r="B38" s="6"/>
    </row>
    <row r="39" spans="2:11">
      <c r="B39" s="6"/>
    </row>
    <row r="40" spans="2:11">
      <c r="B40" s="6"/>
    </row>
    <row r="41" spans="2:11">
      <c r="B41" s="6"/>
    </row>
    <row r="42" spans="2:11">
      <c r="B42" s="6"/>
    </row>
    <row r="47" spans="2:11" ht="15" customHeight="1"/>
    <row r="48" spans="2:11" ht="15" customHeight="1"/>
    <row r="49" ht="15" customHeight="1"/>
    <row r="50" ht="15" customHeight="1"/>
    <row r="51" ht="15" customHeight="1"/>
    <row r="52" ht="1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sheetData>
  <sortState xmlns:xlrd2="http://schemas.microsoft.com/office/spreadsheetml/2017/richdata2" ref="A7:B10">
    <sortCondition ref="B7:B10"/>
  </sortState>
  <hyperlinks>
    <hyperlink ref="A1" location="'List of Figures'!A1" display="Back to List of Figures" xr:uid="{D137A5DB-D4FF-4A36-A40C-0E9743FDDC31}"/>
    <hyperlink ref="B3" r:id="rId1" display="https://stats.govt.nz/information-releases/wellbeing-statistics-2021/" xr:uid="{A641B2C3-4410-42D9-854D-82AEA1192797}"/>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B626-63C8-477C-B43B-F5FC607BC725}">
  <dimension ref="A1:N231"/>
  <sheetViews>
    <sheetView zoomScaleNormal="100" workbookViewId="0"/>
  </sheetViews>
  <sheetFormatPr defaultColWidth="9.140625" defaultRowHeight="15"/>
  <cols>
    <col min="1" max="1" width="42.140625" style="80" bestFit="1" customWidth="1"/>
    <col min="2" max="16384" width="9.140625" style="80"/>
  </cols>
  <sheetData>
    <row r="1" spans="1:14">
      <c r="A1" s="7" t="s">
        <v>8</v>
      </c>
    </row>
    <row r="2" spans="1:14" ht="15" customHeight="1">
      <c r="A2" s="19" t="s">
        <v>693</v>
      </c>
      <c r="B2" s="36" t="s">
        <v>336</v>
      </c>
      <c r="C2" s="19"/>
      <c r="D2" s="19"/>
      <c r="E2" s="19"/>
      <c r="F2" s="19"/>
      <c r="G2" s="19"/>
      <c r="H2" s="19"/>
      <c r="I2" s="19"/>
      <c r="J2" s="19"/>
      <c r="K2" s="19"/>
      <c r="L2" s="19"/>
      <c r="M2" s="19"/>
      <c r="N2" s="19"/>
    </row>
    <row r="3" spans="1:14">
      <c r="A3" s="19" t="s">
        <v>0</v>
      </c>
      <c r="B3" s="121" t="s">
        <v>271</v>
      </c>
      <c r="C3" s="19"/>
      <c r="D3" s="19"/>
      <c r="E3" s="19"/>
      <c r="F3" s="19"/>
      <c r="G3" s="19"/>
      <c r="H3" s="19"/>
      <c r="I3" s="19"/>
      <c r="J3" s="19"/>
      <c r="K3" s="19"/>
      <c r="L3" s="19"/>
      <c r="M3" s="19"/>
      <c r="N3" s="19"/>
    </row>
    <row r="5" spans="1:14" ht="14.45" customHeight="1">
      <c r="A5" s="40"/>
      <c r="B5" s="35" t="s">
        <v>343</v>
      </c>
    </row>
    <row r="6" spans="1:14" ht="15" customHeight="1">
      <c r="A6" s="28" t="s">
        <v>275</v>
      </c>
      <c r="B6" s="40">
        <v>57.9</v>
      </c>
      <c r="C6">
        <v>2.2000000000000002</v>
      </c>
      <c r="D6" s="40"/>
      <c r="F6" s="64"/>
      <c r="G6" s="63"/>
      <c r="H6" s="63"/>
      <c r="I6" s="64"/>
      <c r="J6" s="63"/>
      <c r="K6" s="63"/>
      <c r="L6" s="64"/>
      <c r="M6" s="63"/>
      <c r="N6" s="63"/>
    </row>
    <row r="7" spans="1:14" ht="14.45" customHeight="1">
      <c r="A7" s="35" t="s">
        <v>277</v>
      </c>
      <c r="B7" s="40">
        <v>83.8</v>
      </c>
      <c r="C7">
        <v>1.8</v>
      </c>
      <c r="D7" s="40"/>
      <c r="F7" s="65"/>
      <c r="G7" s="63"/>
      <c r="H7" s="63"/>
      <c r="I7" s="64"/>
      <c r="J7" s="63"/>
      <c r="K7" s="63"/>
      <c r="L7" s="64"/>
      <c r="M7" s="63"/>
      <c r="N7" s="63"/>
    </row>
    <row r="8" spans="1:14">
      <c r="A8" s="35" t="s">
        <v>276</v>
      </c>
      <c r="B8" s="40">
        <v>85.5</v>
      </c>
      <c r="C8">
        <v>1.7</v>
      </c>
      <c r="D8" s="40"/>
      <c r="F8" s="40"/>
      <c r="J8" s="40"/>
      <c r="K8" s="40"/>
      <c r="L8" s="40"/>
      <c r="M8" s="40"/>
      <c r="N8" s="40"/>
    </row>
    <row r="9" spans="1:14">
      <c r="A9" s="35" t="s">
        <v>780</v>
      </c>
      <c r="B9" s="40">
        <v>86.2</v>
      </c>
      <c r="C9">
        <v>1.7</v>
      </c>
      <c r="D9" s="40"/>
      <c r="F9" s="40"/>
      <c r="G9" s="6"/>
      <c r="H9" s="6"/>
      <c r="I9" s="6"/>
      <c r="J9" s="40"/>
      <c r="K9" s="40"/>
      <c r="L9" s="40"/>
      <c r="M9" s="40"/>
      <c r="N9" s="40"/>
    </row>
    <row r="10" spans="1:14">
      <c r="A10" s="35" t="s">
        <v>779</v>
      </c>
      <c r="B10" s="40">
        <v>88.3</v>
      </c>
      <c r="C10">
        <v>1.5</v>
      </c>
      <c r="D10" s="40"/>
      <c r="F10" s="40"/>
      <c r="G10" s="40"/>
      <c r="H10" s="40"/>
      <c r="I10" s="40"/>
      <c r="J10" s="40"/>
      <c r="K10" s="40"/>
      <c r="L10" s="40"/>
      <c r="M10" s="40"/>
      <c r="N10" s="40"/>
    </row>
    <row r="11" spans="1:14">
      <c r="A11" s="35" t="s">
        <v>274</v>
      </c>
      <c r="B11" s="41">
        <v>90</v>
      </c>
      <c r="C11">
        <v>1.5</v>
      </c>
      <c r="D11" s="40"/>
      <c r="E11" s="40"/>
      <c r="F11" s="40"/>
      <c r="G11" s="6"/>
      <c r="H11" s="6"/>
      <c r="I11" s="6"/>
      <c r="J11" s="40"/>
      <c r="K11" s="40"/>
      <c r="L11" s="40"/>
      <c r="M11" s="40"/>
      <c r="N11" s="40"/>
    </row>
    <row r="12" spans="1:14">
      <c r="A12" s="40"/>
      <c r="B12" s="40"/>
      <c r="C12" s="40"/>
      <c r="D12" s="40"/>
      <c r="E12" s="40"/>
      <c r="F12" s="40"/>
      <c r="G12" s="6"/>
      <c r="H12" s="6"/>
      <c r="I12" s="6"/>
      <c r="J12" s="40"/>
      <c r="K12" s="40"/>
      <c r="L12" s="40"/>
      <c r="M12" s="40"/>
      <c r="N12" s="40"/>
    </row>
    <row r="13" spans="1:14">
      <c r="B13" s="40"/>
      <c r="C13" s="40"/>
      <c r="D13" s="40"/>
      <c r="E13" s="40"/>
      <c r="F13" s="40"/>
      <c r="G13" s="6"/>
      <c r="H13" s="6"/>
      <c r="I13" s="6"/>
      <c r="J13" s="40"/>
      <c r="K13" s="40"/>
      <c r="L13" s="6"/>
      <c r="M13" s="6"/>
      <c r="N13" s="6"/>
    </row>
    <row r="14" spans="1:14">
      <c r="B14" s="40"/>
      <c r="C14" s="40"/>
      <c r="D14" s="40"/>
      <c r="E14" s="40"/>
      <c r="F14" s="40"/>
      <c r="J14" s="40"/>
      <c r="K14" s="40"/>
      <c r="L14" s="6"/>
      <c r="M14" s="6"/>
      <c r="N14" s="6"/>
    </row>
    <row r="15" spans="1:14">
      <c r="B15" s="40"/>
      <c r="C15" s="40"/>
      <c r="D15" s="40"/>
      <c r="E15" s="40"/>
      <c r="F15" s="40"/>
      <c r="G15" s="6"/>
      <c r="H15" s="6"/>
      <c r="I15" s="6"/>
      <c r="J15" s="40"/>
      <c r="K15" s="40"/>
      <c r="L15" s="6"/>
      <c r="M15" s="6"/>
      <c r="N15" s="6"/>
    </row>
    <row r="16" spans="1:14">
      <c r="A16"/>
      <c r="B16"/>
      <c r="C16"/>
      <c r="D16" s="40"/>
      <c r="E16" s="40"/>
      <c r="F16" s="40"/>
      <c r="J16" s="40"/>
      <c r="K16" s="40"/>
      <c r="L16" s="39"/>
      <c r="M16" s="39"/>
      <c r="N16" s="39"/>
    </row>
    <row r="17" spans="1:14">
      <c r="A17"/>
      <c r="B17"/>
      <c r="C17"/>
      <c r="D17" s="40"/>
      <c r="E17" s="40"/>
      <c r="F17" s="40"/>
      <c r="G17" s="39"/>
      <c r="H17" s="39"/>
      <c r="I17" s="39"/>
      <c r="J17" s="40"/>
      <c r="K17" s="40"/>
      <c r="L17" s="40"/>
      <c r="M17" s="40"/>
      <c r="N17" s="40"/>
    </row>
    <row r="18" spans="1:14">
      <c r="A18"/>
      <c r="B18"/>
      <c r="C18"/>
      <c r="D18" s="40"/>
      <c r="E18" s="40"/>
      <c r="F18" s="40"/>
      <c r="G18" s="40"/>
      <c r="H18" s="40"/>
      <c r="I18" s="40"/>
      <c r="J18" s="40"/>
      <c r="K18" s="40"/>
      <c r="L18" s="40"/>
      <c r="M18" s="40"/>
      <c r="N18" s="40"/>
    </row>
    <row r="19" spans="1:14">
      <c r="A19"/>
      <c r="B19"/>
      <c r="C19"/>
      <c r="D19" s="40"/>
      <c r="E19" s="40"/>
      <c r="F19" s="40"/>
      <c r="J19" s="40"/>
      <c r="K19" s="40"/>
      <c r="L19" s="40"/>
      <c r="M19" s="40"/>
      <c r="N19" s="40"/>
    </row>
    <row r="20" spans="1:14">
      <c r="A20"/>
      <c r="B20"/>
      <c r="C20"/>
      <c r="D20" s="40"/>
      <c r="E20" s="40"/>
      <c r="F20" s="40"/>
      <c r="G20" s="40"/>
      <c r="H20" s="40"/>
      <c r="I20" s="40"/>
      <c r="J20" s="40"/>
      <c r="K20" s="40"/>
      <c r="L20" s="40"/>
      <c r="M20" s="40"/>
      <c r="N20" s="40"/>
    </row>
    <row r="21" spans="1:14">
      <c r="A21"/>
      <c r="B21"/>
      <c r="C21"/>
      <c r="D21" s="40"/>
      <c r="E21" s="40"/>
      <c r="F21" s="40"/>
      <c r="G21" s="40"/>
      <c r="H21" s="40"/>
      <c r="I21" s="40"/>
      <c r="J21" s="40"/>
      <c r="K21" s="40"/>
      <c r="L21" s="40"/>
      <c r="M21" s="40"/>
      <c r="N21" s="40"/>
    </row>
    <row r="22" spans="1:14">
      <c r="B22" s="40"/>
      <c r="C22" s="40"/>
      <c r="D22" s="40"/>
      <c r="E22" s="40"/>
      <c r="F22" s="40"/>
      <c r="G22" s="40"/>
      <c r="H22" s="40"/>
      <c r="I22" s="40"/>
      <c r="J22" s="40"/>
      <c r="K22" s="40"/>
      <c r="L22" s="6"/>
      <c r="M22" s="6"/>
      <c r="N22" s="6"/>
    </row>
    <row r="23" spans="1:14">
      <c r="B23" s="40"/>
      <c r="C23" s="40"/>
      <c r="D23" s="40"/>
      <c r="E23" s="40"/>
      <c r="F23" s="40"/>
      <c r="J23" s="40"/>
      <c r="K23" s="40"/>
      <c r="L23" s="6"/>
      <c r="M23" s="6"/>
      <c r="N23" s="6"/>
    </row>
    <row r="24" spans="1:14">
      <c r="B24" s="40"/>
      <c r="C24" s="40"/>
      <c r="D24" s="40"/>
      <c r="E24" s="40"/>
      <c r="F24" s="40"/>
      <c r="G24" s="6"/>
      <c r="H24" s="6"/>
      <c r="I24" s="6"/>
      <c r="J24" s="40"/>
      <c r="K24" s="40"/>
      <c r="L24" s="6"/>
      <c r="M24" s="6"/>
      <c r="N24" s="6"/>
    </row>
    <row r="25" spans="1:14">
      <c r="B25" s="40"/>
      <c r="C25" s="40"/>
      <c r="D25" s="40"/>
      <c r="E25" s="40"/>
      <c r="F25" s="40"/>
      <c r="J25" s="40"/>
      <c r="K25" s="40"/>
      <c r="L25" s="6"/>
      <c r="M25" s="6"/>
      <c r="N25" s="6"/>
    </row>
    <row r="26" spans="1:14">
      <c r="B26" s="40"/>
      <c r="C26" s="40"/>
      <c r="D26" s="40"/>
      <c r="E26" s="40"/>
      <c r="F26" s="40"/>
      <c r="G26" s="40"/>
      <c r="H26" s="40"/>
      <c r="I26" s="40"/>
      <c r="J26" s="40"/>
      <c r="K26" s="40"/>
      <c r="L26" s="6"/>
      <c r="M26" s="6"/>
      <c r="N26" s="6"/>
    </row>
    <row r="27" spans="1:14">
      <c r="B27" s="40"/>
      <c r="C27" s="40"/>
      <c r="D27" s="40"/>
      <c r="E27" s="40"/>
      <c r="F27" s="40"/>
      <c r="G27" s="40"/>
      <c r="H27" s="40"/>
      <c r="I27" s="40"/>
      <c r="J27" s="40"/>
      <c r="K27" s="40"/>
      <c r="L27" s="6"/>
      <c r="M27" s="6"/>
      <c r="N27" s="6"/>
    </row>
    <row r="28" spans="1:14">
      <c r="C28" s="40"/>
      <c r="D28" s="40"/>
      <c r="E28" s="40"/>
      <c r="F28" s="40"/>
      <c r="G28" s="6"/>
      <c r="H28" s="6"/>
      <c r="I28" s="6"/>
      <c r="J28" s="40"/>
      <c r="K28" s="40"/>
    </row>
    <row r="29" spans="1:14">
      <c r="B29" s="41"/>
      <c r="C29" s="40"/>
      <c r="D29" s="40"/>
      <c r="E29" s="40"/>
      <c r="F29" s="40"/>
      <c r="G29" s="6"/>
      <c r="H29" s="6"/>
      <c r="I29" s="6"/>
      <c r="J29" s="40"/>
      <c r="K29" s="40"/>
    </row>
    <row r="30" spans="1:14">
      <c r="B30" s="6"/>
      <c r="C30" s="40"/>
      <c r="D30" s="40"/>
      <c r="E30" s="40"/>
      <c r="F30" s="40"/>
      <c r="G30" s="40"/>
      <c r="H30" s="40"/>
      <c r="I30" s="40"/>
      <c r="J30" s="40"/>
      <c r="K30" s="40"/>
    </row>
    <row r="31" spans="1:14">
      <c r="B31" s="6"/>
      <c r="C31" s="40"/>
      <c r="D31" s="40"/>
      <c r="E31" s="40"/>
      <c r="F31" s="40"/>
      <c r="G31" s="6"/>
      <c r="H31" s="6"/>
      <c r="I31" s="6"/>
      <c r="J31" s="40"/>
      <c r="K31" s="40"/>
    </row>
    <row r="32" spans="1:14">
      <c r="B32" s="6"/>
      <c r="C32" s="40"/>
      <c r="D32" s="40"/>
      <c r="E32" s="40"/>
      <c r="F32" s="40"/>
      <c r="G32" s="40"/>
      <c r="H32" s="40"/>
      <c r="I32" s="40"/>
      <c r="J32" s="40"/>
      <c r="K32" s="40"/>
    </row>
    <row r="33" spans="2:11">
      <c r="B33" s="6"/>
      <c r="C33" s="40"/>
      <c r="D33" s="40"/>
      <c r="E33" s="40"/>
      <c r="F33" s="40"/>
      <c r="G33" s="40"/>
      <c r="H33" s="40"/>
      <c r="I33" s="40"/>
      <c r="J33" s="40"/>
      <c r="K33" s="40"/>
    </row>
    <row r="34" spans="2:11">
      <c r="B34" s="6"/>
      <c r="C34" s="40"/>
      <c r="D34" s="40"/>
      <c r="E34" s="40"/>
      <c r="F34" s="40"/>
      <c r="J34" s="40"/>
      <c r="K34" s="40"/>
    </row>
    <row r="35" spans="2:11">
      <c r="C35" s="40"/>
      <c r="D35" s="40"/>
      <c r="E35" s="40"/>
      <c r="F35" s="40"/>
    </row>
    <row r="36" spans="2:11">
      <c r="C36" s="6"/>
    </row>
    <row r="37" spans="2:11">
      <c r="C37" s="41"/>
      <c r="D37" s="41"/>
      <c r="E37" s="41"/>
      <c r="F37" s="41"/>
    </row>
    <row r="47" spans="2:11" ht="15" customHeight="1"/>
    <row r="48" spans="2:11" ht="15" customHeight="1"/>
    <row r="49" ht="15" customHeight="1"/>
    <row r="50" ht="15" customHeight="1"/>
    <row r="51" ht="15" customHeight="1"/>
    <row r="52" ht="1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sheetData>
  <hyperlinks>
    <hyperlink ref="A1" location="'List of Figures'!A1" display="Back to List of Figures" xr:uid="{6A5FFCB1-8E25-4AA1-8BC0-BE0DBC584FD2}"/>
    <hyperlink ref="B3" r:id="rId1" display="https://stats.govt.nz/information-releases/wellbeing-statistics-2021/" xr:uid="{B9D1FDDD-E218-4DA1-B96D-F3F01D3C66DF}"/>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194A1-CE9A-4283-86DF-E7541142E56F}">
  <dimension ref="A1:P52"/>
  <sheetViews>
    <sheetView zoomScaleNormal="100" workbookViewId="0"/>
  </sheetViews>
  <sheetFormatPr defaultColWidth="9.140625" defaultRowHeight="15"/>
  <cols>
    <col min="1" max="1" width="17.28515625" style="80" customWidth="1"/>
    <col min="2" max="2" width="13.28515625" style="80" bestFit="1" customWidth="1"/>
    <col min="3" max="16384" width="9.140625" style="80"/>
  </cols>
  <sheetData>
    <row r="1" spans="1:16">
      <c r="A1" s="7" t="s">
        <v>8</v>
      </c>
    </row>
    <row r="2" spans="1:16" ht="15" customHeight="1">
      <c r="A2" s="19" t="s">
        <v>694</v>
      </c>
      <c r="B2" s="87" t="s">
        <v>335</v>
      </c>
      <c r="C2" s="19"/>
      <c r="D2" s="19"/>
      <c r="E2" s="19"/>
      <c r="F2" s="19"/>
    </row>
    <row r="3" spans="1:16">
      <c r="A3" s="19" t="s">
        <v>0</v>
      </c>
      <c r="B3" s="20" t="s">
        <v>344</v>
      </c>
      <c r="C3" s="19"/>
      <c r="D3" s="19"/>
      <c r="E3" s="19"/>
      <c r="F3" s="19"/>
    </row>
    <row r="5" spans="1:16">
      <c r="A5" s="69"/>
      <c r="B5" s="69" t="s">
        <v>345</v>
      </c>
      <c r="C5" s="69"/>
      <c r="D5" s="69"/>
      <c r="E5" s="69"/>
    </row>
    <row r="6" spans="1:16" ht="15" customHeight="1">
      <c r="B6" s="73" t="s">
        <v>346</v>
      </c>
      <c r="C6" s="147" t="s">
        <v>770</v>
      </c>
      <c r="D6" s="69" t="s">
        <v>162</v>
      </c>
      <c r="E6" s="69" t="s">
        <v>279</v>
      </c>
      <c r="G6" s="38"/>
    </row>
    <row r="7" spans="1:16">
      <c r="A7" s="69" t="s">
        <v>347</v>
      </c>
      <c r="B7" s="73">
        <v>95.1</v>
      </c>
      <c r="C7" s="76">
        <v>91.699999999999989</v>
      </c>
      <c r="D7" s="77">
        <v>84.899999999999991</v>
      </c>
      <c r="E7" s="77">
        <v>81.7</v>
      </c>
      <c r="G7" s="40"/>
    </row>
    <row r="8" spans="1:16">
      <c r="A8" s="38" t="s">
        <v>348</v>
      </c>
      <c r="B8" s="73">
        <v>78.600000000000009</v>
      </c>
      <c r="C8" s="76">
        <v>79.600000000000009</v>
      </c>
      <c r="D8" s="77">
        <v>77.100000000000009</v>
      </c>
      <c r="E8" s="77">
        <v>80.8</v>
      </c>
      <c r="G8" s="40"/>
    </row>
    <row r="9" spans="1:16">
      <c r="A9" s="38"/>
      <c r="F9" s="40"/>
      <c r="G9" s="40"/>
    </row>
    <row r="10" spans="1:16">
      <c r="A10" s="69"/>
      <c r="F10" s="40"/>
      <c r="G10" s="40"/>
    </row>
    <row r="11" spans="1:16">
      <c r="A11" s="38"/>
      <c r="F11" s="40"/>
      <c r="G11" s="40"/>
    </row>
    <row r="12" spans="1:16">
      <c r="A12" s="69"/>
      <c r="B12" s="75"/>
      <c r="C12" s="69"/>
      <c r="D12" s="69"/>
      <c r="E12" s="73"/>
      <c r="F12" s="40"/>
      <c r="G12" s="40"/>
      <c r="J12" s="40"/>
      <c r="K12" s="40"/>
      <c r="L12" s="40"/>
      <c r="M12" s="40"/>
      <c r="N12" s="40"/>
      <c r="O12" s="41"/>
      <c r="P12" s="41"/>
    </row>
    <row r="13" spans="1:16">
      <c r="A13" s="38"/>
      <c r="B13" s="75"/>
      <c r="C13" s="69"/>
      <c r="D13" s="69"/>
      <c r="E13" s="73"/>
      <c r="F13" s="40"/>
      <c r="O13" s="41"/>
      <c r="P13" s="41"/>
    </row>
    <row r="14" spans="1:16">
      <c r="A14" s="69"/>
      <c r="B14" s="40"/>
      <c r="C14" s="40"/>
      <c r="D14" s="40"/>
      <c r="E14" s="40"/>
      <c r="F14" s="40"/>
      <c r="O14" s="41"/>
      <c r="P14" s="41"/>
    </row>
    <row r="15" spans="1:16">
      <c r="A15" s="38"/>
      <c r="B15" s="40"/>
      <c r="C15" s="40"/>
      <c r="D15" s="40"/>
      <c r="E15" s="40"/>
      <c r="F15" s="40"/>
      <c r="G15" s="40"/>
      <c r="O15" s="41"/>
      <c r="P15" s="41"/>
    </row>
    <row r="16" spans="1:16">
      <c r="A16" s="69"/>
      <c r="B16" s="40"/>
      <c r="C16" s="40"/>
      <c r="D16" s="40"/>
      <c r="E16" s="40"/>
      <c r="F16" s="40"/>
      <c r="G16" s="39"/>
      <c r="H16" s="39"/>
      <c r="J16" s="39"/>
      <c r="K16" s="39"/>
      <c r="L16" s="39"/>
      <c r="M16" s="39"/>
      <c r="N16" s="39"/>
      <c r="O16" s="41"/>
      <c r="P16" s="41"/>
    </row>
    <row r="17" spans="1:16">
      <c r="A17" s="38"/>
      <c r="B17" s="40"/>
      <c r="C17" s="40"/>
      <c r="D17" s="40"/>
      <c r="E17" s="40"/>
      <c r="F17" s="40"/>
      <c r="G17" s="40"/>
      <c r="H17" s="40"/>
      <c r="J17" s="40"/>
      <c r="K17" s="40"/>
      <c r="L17" s="40"/>
      <c r="M17" s="40"/>
      <c r="N17" s="40"/>
      <c r="O17" s="41"/>
      <c r="P17" s="41"/>
    </row>
    <row r="18" spans="1:16">
      <c r="A18" s="69"/>
      <c r="B18" s="42"/>
      <c r="C18" s="40"/>
      <c r="D18" s="40"/>
      <c r="E18" s="40"/>
      <c r="F18" s="40"/>
      <c r="G18" s="40"/>
      <c r="H18" s="40"/>
      <c r="J18" s="40"/>
      <c r="K18" s="40"/>
      <c r="L18" s="40"/>
      <c r="M18" s="40"/>
      <c r="N18" s="40"/>
      <c r="O18" s="41"/>
      <c r="P18" s="41"/>
    </row>
    <row r="19" spans="1:16">
      <c r="A19" s="38"/>
      <c r="B19" s="40"/>
      <c r="C19" s="40"/>
      <c r="D19" s="40"/>
      <c r="E19" s="40"/>
      <c r="F19" s="40"/>
      <c r="G19" s="40"/>
      <c r="H19" s="40"/>
      <c r="J19" s="40"/>
      <c r="K19" s="40"/>
      <c r="L19" s="40"/>
      <c r="M19" s="40"/>
      <c r="N19" s="40"/>
      <c r="O19" s="41"/>
      <c r="P19" s="41"/>
    </row>
    <row r="20" spans="1:16">
      <c r="A20" s="69"/>
      <c r="B20" s="40"/>
      <c r="C20" s="40"/>
      <c r="D20" s="40"/>
      <c r="E20" s="40"/>
      <c r="F20" s="40"/>
      <c r="G20" s="40"/>
      <c r="H20" s="40"/>
    </row>
    <row r="21" spans="1:16">
      <c r="A21" s="38"/>
      <c r="B21" s="40"/>
      <c r="C21" s="40"/>
      <c r="D21" s="40"/>
      <c r="E21" s="40"/>
      <c r="F21" s="40"/>
      <c r="G21" s="40"/>
      <c r="H21" s="40"/>
    </row>
    <row r="22" spans="1:16">
      <c r="A22" s="69"/>
      <c r="B22" s="40"/>
      <c r="C22" s="40"/>
      <c r="D22" s="40"/>
      <c r="E22" s="40"/>
      <c r="F22" s="40"/>
    </row>
    <row r="23" spans="1:16">
      <c r="B23" s="40"/>
      <c r="C23" s="40"/>
      <c r="D23" s="40"/>
      <c r="E23" s="40"/>
      <c r="F23" s="40"/>
    </row>
    <row r="24" spans="1:16">
      <c r="B24" s="40"/>
      <c r="C24" s="40"/>
      <c r="D24" s="40"/>
      <c r="E24" s="40"/>
      <c r="F24" s="40"/>
    </row>
    <row r="25" spans="1:16">
      <c r="B25" s="40"/>
      <c r="C25" s="40"/>
      <c r="D25" s="40"/>
      <c r="E25" s="40"/>
      <c r="F25" s="40"/>
    </row>
    <row r="26" spans="1:16">
      <c r="B26" s="40"/>
      <c r="C26" s="40"/>
      <c r="D26" s="40"/>
      <c r="E26" s="40"/>
      <c r="F26" s="40"/>
    </row>
    <row r="27" spans="1:16">
      <c r="B27" s="40"/>
      <c r="C27" s="40"/>
      <c r="D27" s="40"/>
      <c r="E27" s="40"/>
      <c r="F27" s="40"/>
    </row>
    <row r="28" spans="1:16">
      <c r="B28" s="40"/>
      <c r="C28" s="40"/>
      <c r="D28" s="40"/>
      <c r="E28" s="40"/>
      <c r="F28" s="40"/>
    </row>
    <row r="29" spans="1:16">
      <c r="B29" s="40"/>
      <c r="C29" s="40"/>
      <c r="D29" s="40"/>
      <c r="E29" s="40"/>
      <c r="F29" s="40"/>
    </row>
    <row r="30" spans="1:16">
      <c r="B30" s="40"/>
      <c r="C30" s="40"/>
      <c r="D30" s="40"/>
      <c r="E30" s="40"/>
      <c r="F30" s="40"/>
    </row>
    <row r="31" spans="1:16">
      <c r="B31" s="40"/>
      <c r="C31" s="40"/>
      <c r="D31" s="40"/>
      <c r="E31" s="40"/>
      <c r="F31" s="40"/>
    </row>
    <row r="32" spans="1:16">
      <c r="B32" s="40"/>
      <c r="C32" s="40"/>
      <c r="D32" s="40"/>
      <c r="E32" s="40"/>
      <c r="F32" s="40"/>
    </row>
    <row r="33" spans="2:6">
      <c r="B33" s="40"/>
      <c r="C33" s="40"/>
      <c r="D33" s="40"/>
      <c r="E33" s="40"/>
      <c r="F33" s="40"/>
    </row>
    <row r="34" spans="2:6">
      <c r="B34" s="40"/>
      <c r="C34" s="40"/>
      <c r="D34" s="40"/>
      <c r="E34" s="40"/>
      <c r="F34" s="40"/>
    </row>
    <row r="35" spans="2:6">
      <c r="B35" s="40"/>
      <c r="C35" s="40"/>
      <c r="D35" s="40"/>
      <c r="E35" s="40"/>
      <c r="F35" s="40"/>
    </row>
    <row r="36" spans="2:6">
      <c r="C36" s="6"/>
    </row>
    <row r="37" spans="2:6">
      <c r="B37" s="41"/>
      <c r="C37" s="41"/>
      <c r="D37" s="41"/>
      <c r="E37" s="41"/>
      <c r="F37" s="41"/>
    </row>
    <row r="38" spans="2:6">
      <c r="B38" s="6"/>
    </row>
    <row r="39" spans="2:6">
      <c r="B39" s="6"/>
    </row>
    <row r="40" spans="2:6">
      <c r="B40" s="6"/>
    </row>
    <row r="41" spans="2:6">
      <c r="B41" s="6"/>
    </row>
    <row r="42" spans="2:6">
      <c r="B42" s="6"/>
    </row>
    <row r="47" spans="2:6" ht="15" customHeight="1"/>
    <row r="48" spans="2:6" ht="15" customHeight="1"/>
    <row r="49" ht="15" customHeight="1"/>
    <row r="50" ht="15" customHeight="1"/>
    <row r="51" ht="15" customHeight="1"/>
    <row r="52" ht="15" customHeight="1"/>
  </sheetData>
  <hyperlinks>
    <hyperlink ref="A1" location="'List of Figures'!A1" display="Back to List of Figures" xr:uid="{79764A09-4974-4805-BF4C-0EFC6C764173}"/>
    <hyperlink ref="B3" r:id="rId1" display="http://researcharchive.vuw.ac.nz/bitstream/handle/10063/8255/trust-publication-2019.pdf?sequence=1" xr:uid="{29803A32-B05E-40BD-8A89-AD4B08F511E2}"/>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2B3FD-F5E2-46CE-AD28-F17CD973F1DC}">
  <dimension ref="A1:Q52"/>
  <sheetViews>
    <sheetView zoomScaleNormal="100" workbookViewId="0"/>
  </sheetViews>
  <sheetFormatPr defaultColWidth="9.140625" defaultRowHeight="15"/>
  <cols>
    <col min="1" max="1" width="17.28515625" style="80" customWidth="1"/>
    <col min="2" max="2" width="13.28515625" style="80" bestFit="1" customWidth="1"/>
    <col min="3" max="16384" width="9.140625" style="80"/>
  </cols>
  <sheetData>
    <row r="1" spans="1:17">
      <c r="A1" s="7" t="s">
        <v>8</v>
      </c>
    </row>
    <row r="2" spans="1:17" ht="15" customHeight="1">
      <c r="A2" s="19" t="s">
        <v>788</v>
      </c>
      <c r="B2" s="87" t="s">
        <v>813</v>
      </c>
      <c r="C2" s="19"/>
      <c r="D2" s="19"/>
      <c r="E2" s="19"/>
      <c r="F2" s="19"/>
      <c r="G2" s="19"/>
    </row>
    <row r="3" spans="1:17">
      <c r="A3" s="19" t="s">
        <v>0</v>
      </c>
      <c r="B3" s="20" t="s">
        <v>344</v>
      </c>
      <c r="C3" s="19"/>
      <c r="D3" s="19"/>
      <c r="E3" s="19"/>
      <c r="F3" s="19"/>
      <c r="G3" s="19"/>
    </row>
    <row r="5" spans="1:17">
      <c r="A5" s="69"/>
      <c r="B5" s="69" t="s">
        <v>349</v>
      </c>
      <c r="C5" s="69"/>
      <c r="D5" s="69"/>
      <c r="E5" s="69"/>
    </row>
    <row r="6" spans="1:17" ht="15" customHeight="1">
      <c r="A6" s="80" t="s">
        <v>350</v>
      </c>
      <c r="B6" s="73">
        <v>84.700000000000017</v>
      </c>
      <c r="C6" s="75"/>
      <c r="D6" s="69"/>
      <c r="H6" s="38"/>
    </row>
    <row r="7" spans="1:17">
      <c r="A7" s="69" t="s">
        <v>351</v>
      </c>
      <c r="B7" s="73">
        <v>82.8</v>
      </c>
      <c r="C7" s="76"/>
      <c r="D7" s="77"/>
      <c r="H7" s="40"/>
    </row>
    <row r="8" spans="1:17">
      <c r="A8" s="38" t="s">
        <v>352</v>
      </c>
      <c r="B8" s="73">
        <v>80</v>
      </c>
      <c r="C8" s="76"/>
      <c r="D8" s="77"/>
      <c r="H8" s="40"/>
    </row>
    <row r="9" spans="1:17">
      <c r="A9" s="38" t="s">
        <v>355</v>
      </c>
      <c r="B9" s="73">
        <v>77.199999999999989</v>
      </c>
      <c r="H9" s="40"/>
    </row>
    <row r="10" spans="1:17">
      <c r="A10" s="38" t="s">
        <v>353</v>
      </c>
      <c r="B10" s="73">
        <v>76.099999999999994</v>
      </c>
      <c r="H10" s="40"/>
    </row>
    <row r="11" spans="1:17">
      <c r="A11" s="38" t="s">
        <v>354</v>
      </c>
      <c r="B11" s="73">
        <v>75.900000000000006</v>
      </c>
      <c r="H11" s="40"/>
    </row>
    <row r="12" spans="1:17">
      <c r="A12" s="38" t="s">
        <v>356</v>
      </c>
      <c r="B12" s="73">
        <v>73.900000000000006</v>
      </c>
      <c r="C12" s="69"/>
      <c r="D12" s="69"/>
      <c r="H12" s="40"/>
      <c r="K12" s="40"/>
      <c r="L12" s="40"/>
      <c r="M12" s="40"/>
      <c r="N12" s="40"/>
      <c r="O12" s="40"/>
      <c r="P12" s="41"/>
      <c r="Q12" s="41"/>
    </row>
    <row r="13" spans="1:17">
      <c r="A13" s="38" t="s">
        <v>357</v>
      </c>
      <c r="B13" s="73">
        <v>62.4</v>
      </c>
      <c r="C13" s="69"/>
      <c r="D13" s="69"/>
      <c r="P13" s="41"/>
      <c r="Q13" s="41"/>
    </row>
    <row r="14" spans="1:17">
      <c r="A14" s="69"/>
      <c r="B14" s="40"/>
      <c r="C14" s="40"/>
      <c r="D14" s="40"/>
      <c r="E14" s="40"/>
      <c r="F14" s="40"/>
      <c r="P14" s="41"/>
      <c r="Q14" s="41"/>
    </row>
    <row r="15" spans="1:17">
      <c r="A15" s="38"/>
      <c r="B15" s="40"/>
      <c r="C15" s="40"/>
      <c r="D15" s="40"/>
      <c r="E15" s="40"/>
      <c r="F15" s="40"/>
      <c r="G15" s="6"/>
      <c r="H15" s="40"/>
      <c r="P15" s="41"/>
      <c r="Q15" s="41"/>
    </row>
    <row r="16" spans="1:17">
      <c r="A16" s="69"/>
      <c r="B16" s="40"/>
      <c r="C16" s="40"/>
      <c r="D16" s="40"/>
      <c r="E16" s="40"/>
      <c r="F16" s="40"/>
      <c r="H16" s="39"/>
      <c r="I16" s="39"/>
      <c r="K16" s="39"/>
      <c r="L16" s="39"/>
      <c r="M16" s="39"/>
      <c r="N16" s="39"/>
      <c r="O16" s="39"/>
      <c r="P16" s="41"/>
      <c r="Q16" s="41"/>
    </row>
    <row r="17" spans="1:17">
      <c r="A17" s="38"/>
      <c r="B17" s="40"/>
      <c r="C17" s="40"/>
      <c r="D17" s="40"/>
      <c r="E17" s="40"/>
      <c r="G17" s="69"/>
      <c r="H17" s="40"/>
      <c r="I17" s="40"/>
      <c r="K17" s="40"/>
      <c r="L17" s="40"/>
      <c r="M17" s="40"/>
      <c r="N17" s="40"/>
      <c r="O17" s="40"/>
      <c r="P17" s="41"/>
      <c r="Q17" s="41"/>
    </row>
    <row r="18" spans="1:17">
      <c r="A18" s="69"/>
      <c r="B18" s="42"/>
      <c r="C18" s="40"/>
      <c r="D18" s="40"/>
      <c r="E18" s="40"/>
      <c r="F18" s="69"/>
      <c r="G18" s="77"/>
      <c r="H18" s="40"/>
      <c r="I18" s="40"/>
      <c r="K18" s="40"/>
      <c r="L18" s="40"/>
      <c r="M18" s="40"/>
      <c r="N18" s="40"/>
      <c r="O18" s="40"/>
      <c r="P18" s="41"/>
      <c r="Q18" s="41"/>
    </row>
    <row r="19" spans="1:17">
      <c r="A19" s="38"/>
      <c r="B19" s="40"/>
      <c r="C19" s="40"/>
      <c r="D19" s="40"/>
      <c r="E19" s="40"/>
      <c r="F19" s="38"/>
      <c r="G19" s="77"/>
      <c r="H19" s="40"/>
      <c r="I19" s="40"/>
      <c r="K19" s="40"/>
      <c r="L19" s="40"/>
      <c r="M19" s="40"/>
      <c r="N19" s="40"/>
      <c r="O19" s="40"/>
      <c r="P19" s="41"/>
      <c r="Q19" s="41"/>
    </row>
    <row r="20" spans="1:17">
      <c r="A20" s="69"/>
      <c r="B20" s="40"/>
      <c r="C20" s="40"/>
      <c r="D20" s="40"/>
      <c r="E20" s="40"/>
      <c r="F20" s="38"/>
      <c r="G20" s="38"/>
      <c r="H20" s="40"/>
      <c r="I20" s="40"/>
    </row>
    <row r="21" spans="1:17">
      <c r="A21" s="38"/>
      <c r="B21" s="40"/>
      <c r="C21" s="40"/>
      <c r="D21" s="40"/>
      <c r="E21" s="40"/>
      <c r="F21" s="38"/>
      <c r="G21" s="38"/>
      <c r="H21" s="40"/>
      <c r="I21" s="40"/>
    </row>
    <row r="22" spans="1:17">
      <c r="A22" s="69"/>
      <c r="B22" s="40"/>
      <c r="C22" s="40"/>
      <c r="D22" s="40"/>
      <c r="E22" s="40"/>
      <c r="F22" s="38"/>
      <c r="G22" s="38"/>
    </row>
    <row r="23" spans="1:17">
      <c r="B23" s="40"/>
      <c r="C23" s="40"/>
      <c r="D23" s="40"/>
      <c r="E23" s="40"/>
      <c r="F23" s="38"/>
      <c r="G23" s="73"/>
    </row>
    <row r="24" spans="1:17">
      <c r="B24" s="40"/>
      <c r="C24" s="40"/>
      <c r="D24" s="40"/>
      <c r="E24" s="40"/>
      <c r="F24" s="38"/>
      <c r="G24" s="73"/>
    </row>
    <row r="25" spans="1:17">
      <c r="B25" s="40"/>
      <c r="C25" s="40"/>
      <c r="D25" s="40"/>
      <c r="E25" s="40"/>
      <c r="F25" s="40"/>
    </row>
    <row r="26" spans="1:17">
      <c r="B26" s="40"/>
      <c r="C26" s="40"/>
      <c r="D26" s="40"/>
      <c r="E26" s="40"/>
      <c r="F26" s="40"/>
      <c r="G26" s="40"/>
    </row>
    <row r="27" spans="1:17">
      <c r="B27" s="40"/>
      <c r="C27" s="40"/>
      <c r="D27" s="40"/>
      <c r="E27" s="40"/>
      <c r="F27" s="40"/>
      <c r="G27" s="40"/>
    </row>
    <row r="28" spans="1:17">
      <c r="B28" s="40"/>
      <c r="C28" s="40"/>
      <c r="D28" s="40"/>
      <c r="E28" s="40"/>
      <c r="F28" s="40"/>
      <c r="G28" s="6"/>
    </row>
    <row r="29" spans="1:17">
      <c r="B29" s="40"/>
      <c r="C29" s="40"/>
      <c r="D29" s="40"/>
      <c r="E29" s="40"/>
      <c r="F29" s="40"/>
      <c r="G29" s="6"/>
    </row>
    <row r="30" spans="1:17">
      <c r="B30" s="40"/>
      <c r="C30" s="40"/>
      <c r="D30" s="40"/>
      <c r="E30" s="40"/>
      <c r="F30" s="40"/>
      <c r="G30" s="40"/>
    </row>
    <row r="31" spans="1:17">
      <c r="B31" s="40"/>
      <c r="C31" s="40"/>
      <c r="D31" s="40"/>
      <c r="E31" s="40"/>
      <c r="F31" s="40"/>
      <c r="G31" s="6"/>
    </row>
    <row r="32" spans="1:17">
      <c r="B32" s="40"/>
      <c r="C32" s="40"/>
      <c r="D32" s="40"/>
      <c r="E32" s="40"/>
      <c r="F32" s="40"/>
      <c r="G32" s="40"/>
    </row>
    <row r="33" spans="2:7">
      <c r="B33" s="40"/>
      <c r="C33" s="40"/>
      <c r="D33" s="40"/>
      <c r="E33" s="40"/>
      <c r="F33" s="40"/>
      <c r="G33" s="40"/>
    </row>
    <row r="34" spans="2:7">
      <c r="B34" s="40"/>
      <c r="C34" s="40"/>
      <c r="D34" s="40"/>
      <c r="E34" s="40"/>
      <c r="F34" s="40"/>
    </row>
    <row r="35" spans="2:7">
      <c r="B35" s="40"/>
      <c r="C35" s="40"/>
      <c r="D35" s="40"/>
      <c r="E35" s="40"/>
      <c r="F35" s="40"/>
    </row>
    <row r="36" spans="2:7">
      <c r="C36" s="6"/>
    </row>
    <row r="37" spans="2:7">
      <c r="B37" s="41"/>
      <c r="C37" s="41"/>
      <c r="D37" s="41"/>
      <c r="E37" s="41"/>
      <c r="F37" s="41"/>
    </row>
    <row r="38" spans="2:7">
      <c r="B38" s="6"/>
    </row>
    <row r="39" spans="2:7">
      <c r="B39" s="6"/>
    </row>
    <row r="40" spans="2:7">
      <c r="B40" s="6"/>
    </row>
    <row r="41" spans="2:7">
      <c r="B41" s="6"/>
    </row>
    <row r="42" spans="2:7">
      <c r="B42" s="6"/>
    </row>
    <row r="47" spans="2:7" ht="15" customHeight="1"/>
    <row r="48" spans="2:7" ht="15" customHeight="1"/>
    <row r="49" ht="15" customHeight="1"/>
    <row r="50" ht="15" customHeight="1"/>
    <row r="51" ht="15" customHeight="1"/>
    <row r="52" ht="15" customHeight="1"/>
  </sheetData>
  <sortState xmlns:xlrd2="http://schemas.microsoft.com/office/spreadsheetml/2017/richdata2" ref="A6:B13">
    <sortCondition descending="1" ref="B6:B13"/>
  </sortState>
  <hyperlinks>
    <hyperlink ref="A1" location="'List of Figures'!A1" display="Back to List of Figures" xr:uid="{E47198B3-2436-44D1-B5A1-4824BE000BAF}"/>
    <hyperlink ref="B3" r:id="rId1" display="http://researcharchive.vuw.ac.nz/bitstream/handle/10063/8255/trust-publication-2019.pdf?sequence=1" xr:uid="{EB83951D-EF0B-49C2-8086-B77189521B55}"/>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1BC9A-F0BB-4BF8-AD51-C09F7B888583}">
  <dimension ref="A1:M91"/>
  <sheetViews>
    <sheetView zoomScaleNormal="100" workbookViewId="0"/>
  </sheetViews>
  <sheetFormatPr defaultColWidth="9.140625" defaultRowHeight="15"/>
  <cols>
    <col min="1" max="1" width="9.140625" style="127"/>
    <col min="2" max="2" width="17.85546875" style="127" customWidth="1"/>
    <col min="3" max="3" width="15.85546875" style="127" customWidth="1"/>
    <col min="4" max="4" width="15.7109375" style="127" customWidth="1"/>
    <col min="5" max="5" width="16.140625" style="127" customWidth="1"/>
    <col min="6" max="16384" width="9.140625" style="127"/>
  </cols>
  <sheetData>
    <row r="1" spans="1:13">
      <c r="A1" s="119" t="s">
        <v>8</v>
      </c>
    </row>
    <row r="2" spans="1:13">
      <c r="A2" s="19" t="s">
        <v>695</v>
      </c>
      <c r="B2" s="19" t="s">
        <v>697</v>
      </c>
      <c r="C2" s="130"/>
      <c r="D2" s="131"/>
      <c r="E2" s="131"/>
      <c r="F2" s="132"/>
      <c r="G2" s="132"/>
      <c r="H2" s="132"/>
      <c r="I2" s="132"/>
      <c r="J2" s="132"/>
      <c r="K2" s="132"/>
      <c r="L2" s="132"/>
    </row>
    <row r="3" spans="1:13">
      <c r="A3" s="19" t="s">
        <v>0</v>
      </c>
      <c r="B3" s="135" t="s">
        <v>611</v>
      </c>
      <c r="C3" s="134"/>
      <c r="D3" s="134"/>
      <c r="E3" s="131"/>
      <c r="F3" s="132"/>
      <c r="G3" s="132"/>
      <c r="H3" s="132"/>
      <c r="I3" s="132"/>
      <c r="J3" s="132"/>
      <c r="K3" s="132"/>
      <c r="L3" s="132"/>
    </row>
    <row r="4" spans="1:13">
      <c r="A4" s="19"/>
      <c r="B4" s="121" t="s">
        <v>698</v>
      </c>
      <c r="C4" s="19"/>
      <c r="D4" s="136"/>
      <c r="E4" s="136"/>
      <c r="F4" s="132"/>
      <c r="G4" s="132"/>
      <c r="H4" s="132"/>
      <c r="I4" s="132"/>
      <c r="J4" s="132"/>
      <c r="K4" s="132"/>
      <c r="L4" s="132"/>
    </row>
    <row r="5" spans="1:13" ht="15.95" customHeight="1">
      <c r="A5" s="132"/>
      <c r="B5" s="121" t="s">
        <v>699</v>
      </c>
      <c r="C5" s="19"/>
      <c r="D5" s="132"/>
      <c r="E5" s="132"/>
      <c r="F5" s="132"/>
      <c r="G5" s="132"/>
      <c r="H5" s="132"/>
      <c r="I5" s="132"/>
      <c r="J5" s="132"/>
      <c r="K5" s="132"/>
      <c r="L5" s="132"/>
    </row>
    <row r="6" spans="1:13" ht="15.95" customHeight="1">
      <c r="A6" s="133"/>
      <c r="B6" s="133"/>
      <c r="D6" s="133"/>
      <c r="E6" s="133"/>
      <c r="F6" s="133"/>
      <c r="G6" s="133"/>
      <c r="H6" s="133"/>
      <c r="I6" s="133"/>
      <c r="J6" s="133"/>
      <c r="K6" s="133"/>
      <c r="L6" s="133"/>
      <c r="M6" s="133"/>
    </row>
    <row r="7" spans="1:13">
      <c r="A7" s="133"/>
      <c r="B7" s="151" t="s">
        <v>700</v>
      </c>
      <c r="C7" s="151" t="s">
        <v>701</v>
      </c>
      <c r="D7" s="133" t="s">
        <v>702</v>
      </c>
      <c r="E7" s="133" t="s">
        <v>703</v>
      </c>
      <c r="F7" s="133"/>
      <c r="G7" s="133"/>
      <c r="H7" s="133"/>
      <c r="I7" s="133"/>
      <c r="J7" s="133"/>
      <c r="K7" s="133"/>
      <c r="L7" s="133"/>
      <c r="M7" s="133"/>
    </row>
    <row r="8" spans="1:13">
      <c r="A8" s="151">
        <v>1982</v>
      </c>
      <c r="B8" s="151">
        <v>0.27200000000000002</v>
      </c>
      <c r="C8" s="151">
        <v>0.28199999999999997</v>
      </c>
      <c r="D8" s="133"/>
      <c r="E8" s="133"/>
      <c r="F8" s="133"/>
      <c r="G8" s="133"/>
      <c r="H8" s="133"/>
      <c r="I8" s="133"/>
      <c r="J8" s="133"/>
      <c r="K8" s="133"/>
      <c r="L8" s="133"/>
      <c r="M8" s="133"/>
    </row>
    <row r="9" spans="1:13">
      <c r="A9" s="151">
        <v>1983</v>
      </c>
      <c r="B9" s="133"/>
      <c r="C9" s="133"/>
      <c r="D9" s="133"/>
      <c r="E9" s="133"/>
      <c r="F9" s="133"/>
      <c r="G9" s="133"/>
      <c r="H9" s="133"/>
      <c r="I9" s="133"/>
      <c r="J9" s="133"/>
      <c r="K9" s="133"/>
      <c r="L9" s="133"/>
      <c r="M9" s="133"/>
    </row>
    <row r="10" spans="1:13">
      <c r="A10" s="151">
        <v>1984</v>
      </c>
      <c r="B10" s="151">
        <v>0.27500000000000002</v>
      </c>
      <c r="C10" s="151">
        <v>0.28699999999999998</v>
      </c>
      <c r="D10" s="133"/>
      <c r="E10" s="133"/>
      <c r="F10" s="133"/>
      <c r="G10" s="133"/>
      <c r="H10" s="133"/>
      <c r="I10" s="133"/>
      <c r="J10" s="133"/>
      <c r="K10" s="133"/>
      <c r="L10" s="133"/>
      <c r="M10" s="133"/>
    </row>
    <row r="11" spans="1:13">
      <c r="A11" s="151">
        <v>1985</v>
      </c>
      <c r="B11" s="133"/>
      <c r="C11" s="133"/>
      <c r="D11" s="133"/>
      <c r="E11" s="133"/>
      <c r="F11" s="133"/>
      <c r="G11" s="133"/>
      <c r="H11" s="133"/>
      <c r="I11" s="133"/>
      <c r="J11" s="133"/>
      <c r="K11" s="133"/>
      <c r="L11" s="133"/>
      <c r="M11" s="133"/>
    </row>
    <row r="12" spans="1:13">
      <c r="A12" s="151">
        <v>1986</v>
      </c>
      <c r="B12" s="151">
        <v>0.27</v>
      </c>
      <c r="C12" s="151">
        <v>0.27500000000000002</v>
      </c>
      <c r="D12" s="133"/>
      <c r="E12" s="133"/>
      <c r="F12" s="133"/>
      <c r="G12" s="133"/>
      <c r="H12" s="133"/>
      <c r="I12" s="133"/>
      <c r="J12" s="133"/>
      <c r="K12" s="133"/>
      <c r="L12" s="133"/>
      <c r="M12" s="133"/>
    </row>
    <row r="13" spans="1:13">
      <c r="A13" s="151">
        <v>1987</v>
      </c>
      <c r="B13" s="133"/>
      <c r="C13" s="133"/>
      <c r="D13" s="133"/>
      <c r="E13" s="133"/>
      <c r="F13" s="133"/>
      <c r="G13" s="133"/>
      <c r="H13" s="133"/>
      <c r="I13" s="133"/>
      <c r="J13" s="133"/>
      <c r="K13" s="133"/>
      <c r="L13" s="133"/>
      <c r="M13" s="133"/>
    </row>
    <row r="14" spans="1:13">
      <c r="A14" s="151">
        <v>1988</v>
      </c>
      <c r="B14" s="151">
        <v>0.27100000000000002</v>
      </c>
      <c r="C14" s="151">
        <v>0.28599999999999998</v>
      </c>
      <c r="D14" s="133"/>
      <c r="E14" s="133"/>
      <c r="F14" s="133"/>
      <c r="G14" s="133"/>
      <c r="H14" s="133"/>
      <c r="I14" s="60"/>
      <c r="J14" s="133"/>
      <c r="K14" s="133"/>
      <c r="L14" s="133"/>
      <c r="M14" s="133"/>
    </row>
    <row r="15" spans="1:13">
      <c r="A15" s="151">
        <v>1989</v>
      </c>
      <c r="B15" s="133"/>
      <c r="C15" s="133"/>
      <c r="D15" s="133"/>
      <c r="E15" s="133"/>
      <c r="F15" s="133"/>
      <c r="G15" s="133"/>
      <c r="H15" s="133"/>
      <c r="I15" s="60"/>
      <c r="J15" s="133"/>
      <c r="K15" s="133"/>
      <c r="L15" s="133"/>
      <c r="M15" s="133"/>
    </row>
    <row r="16" spans="1:13">
      <c r="A16" s="151">
        <v>1990</v>
      </c>
      <c r="B16" s="151">
        <v>0.30199999999999999</v>
      </c>
      <c r="C16" s="151">
        <v>0.32100000000000001</v>
      </c>
      <c r="D16" s="133"/>
      <c r="E16" s="133"/>
      <c r="F16" s="133"/>
      <c r="G16" s="133"/>
      <c r="H16" s="133"/>
      <c r="I16" s="60"/>
      <c r="J16" s="133"/>
      <c r="K16" s="133"/>
      <c r="L16" s="133"/>
      <c r="M16" s="133"/>
    </row>
    <row r="17" spans="1:13">
      <c r="A17" s="151">
        <v>1991</v>
      </c>
      <c r="B17" s="133"/>
      <c r="C17" s="133"/>
      <c r="D17" s="133"/>
      <c r="E17" s="133"/>
      <c r="F17" s="133"/>
      <c r="G17" s="133"/>
      <c r="H17" s="133"/>
      <c r="I17" s="60"/>
      <c r="J17" s="133"/>
      <c r="K17" s="133"/>
      <c r="L17" s="133"/>
      <c r="M17" s="133"/>
    </row>
    <row r="18" spans="1:13">
      <c r="A18" s="151">
        <v>1992</v>
      </c>
      <c r="B18" s="151">
        <v>0.31900000000000001</v>
      </c>
      <c r="C18" s="151">
        <v>0.35199999999999998</v>
      </c>
      <c r="D18" s="133"/>
      <c r="E18" s="133"/>
      <c r="F18" s="133"/>
      <c r="G18" s="133"/>
      <c r="H18" s="133"/>
      <c r="I18" s="60"/>
      <c r="J18" s="133"/>
      <c r="K18" s="133"/>
      <c r="L18" s="133"/>
      <c r="M18" s="133"/>
    </row>
    <row r="19" spans="1:13">
      <c r="A19" s="151">
        <v>1993</v>
      </c>
      <c r="B19" s="133"/>
      <c r="C19" s="133"/>
      <c r="D19" s="133"/>
      <c r="E19" s="133"/>
      <c r="F19" s="133"/>
      <c r="G19" s="133"/>
      <c r="H19" s="133"/>
      <c r="I19" s="60"/>
      <c r="J19" s="133"/>
      <c r="K19" s="133"/>
      <c r="L19" s="133"/>
      <c r="M19" s="133"/>
    </row>
    <row r="20" spans="1:13">
      <c r="A20" s="151">
        <v>1994</v>
      </c>
      <c r="B20" s="151">
        <v>0.32200000000000001</v>
      </c>
      <c r="C20" s="151">
        <v>0.35699999999999998</v>
      </c>
      <c r="D20" s="133"/>
      <c r="E20" s="133"/>
      <c r="F20" s="133"/>
      <c r="G20" s="133"/>
      <c r="H20" s="133"/>
      <c r="I20" s="60"/>
      <c r="J20" s="133"/>
      <c r="K20" s="133"/>
      <c r="L20" s="133"/>
      <c r="M20" s="133"/>
    </row>
    <row r="21" spans="1:13">
      <c r="A21" s="151">
        <v>1995</v>
      </c>
      <c r="B21" s="133"/>
      <c r="C21" s="133"/>
      <c r="D21" s="133"/>
      <c r="E21" s="133"/>
      <c r="F21" s="133"/>
      <c r="G21" s="133"/>
      <c r="H21" s="133"/>
      <c r="I21" s="60"/>
      <c r="J21" s="133"/>
      <c r="K21" s="133"/>
      <c r="L21" s="133"/>
      <c r="M21" s="133"/>
    </row>
    <row r="22" spans="1:13">
      <c r="A22" s="151">
        <v>1996</v>
      </c>
      <c r="B22" s="151">
        <v>0.33100000000000002</v>
      </c>
      <c r="C22" s="151">
        <v>0.374</v>
      </c>
      <c r="D22" s="133"/>
      <c r="E22" s="133"/>
      <c r="F22" s="133"/>
      <c r="G22" s="133"/>
      <c r="H22" s="133"/>
      <c r="I22" s="60"/>
      <c r="J22" s="133"/>
      <c r="K22" s="133"/>
      <c r="L22" s="133"/>
      <c r="M22" s="133"/>
    </row>
    <row r="23" spans="1:13">
      <c r="A23" s="151">
        <v>1997</v>
      </c>
      <c r="B23" s="133"/>
      <c r="C23" s="133"/>
      <c r="D23" s="133"/>
      <c r="E23" s="133"/>
      <c r="F23" s="133"/>
      <c r="G23" s="133"/>
      <c r="H23" s="133"/>
      <c r="I23" s="60"/>
      <c r="J23" s="133"/>
      <c r="K23" s="133"/>
      <c r="L23" s="133"/>
      <c r="M23" s="133"/>
    </row>
    <row r="24" spans="1:13">
      <c r="A24" s="151">
        <v>1998</v>
      </c>
      <c r="B24" s="151">
        <v>0.33</v>
      </c>
      <c r="C24" s="151">
        <v>0.378</v>
      </c>
      <c r="D24" s="133"/>
      <c r="E24" s="133"/>
      <c r="F24" s="133"/>
      <c r="G24" s="133"/>
      <c r="H24" s="133"/>
      <c r="I24" s="60"/>
      <c r="J24" s="133"/>
      <c r="K24" s="133"/>
      <c r="L24" s="133"/>
      <c r="M24" s="133"/>
    </row>
    <row r="25" spans="1:13">
      <c r="A25" s="151">
        <v>1999</v>
      </c>
      <c r="B25" s="133"/>
      <c r="C25" s="133"/>
      <c r="D25" s="133"/>
      <c r="E25" s="133"/>
      <c r="F25" s="133"/>
      <c r="G25" s="133"/>
      <c r="H25" s="133"/>
      <c r="I25" s="60"/>
      <c r="J25" s="133"/>
      <c r="K25" s="133"/>
      <c r="L25" s="133"/>
      <c r="M25" s="133"/>
    </row>
    <row r="26" spans="1:13">
      <c r="A26" s="151">
        <v>2000</v>
      </c>
      <c r="B26" s="133"/>
      <c r="C26" s="133"/>
      <c r="D26" s="133"/>
      <c r="E26" s="133"/>
      <c r="F26" s="133"/>
      <c r="G26" s="133"/>
      <c r="H26" s="133"/>
      <c r="I26" s="133"/>
      <c r="J26" s="133"/>
      <c r="K26" s="133"/>
      <c r="L26" s="133"/>
      <c r="M26" s="133"/>
    </row>
    <row r="27" spans="1:13">
      <c r="A27" s="151">
        <v>2001</v>
      </c>
      <c r="B27" s="151">
        <v>0.33800000000000002</v>
      </c>
      <c r="C27" s="151">
        <v>0.38200000000000001</v>
      </c>
      <c r="D27" s="133"/>
      <c r="E27" s="133"/>
      <c r="F27" s="133"/>
      <c r="G27" s="133"/>
      <c r="H27" s="133"/>
      <c r="I27" s="133"/>
      <c r="J27" s="133"/>
      <c r="K27" s="133"/>
      <c r="L27" s="133"/>
      <c r="M27" s="133"/>
    </row>
    <row r="28" spans="1:13">
      <c r="A28" s="151">
        <v>2002</v>
      </c>
      <c r="B28" s="133"/>
      <c r="C28" s="133"/>
      <c r="D28" s="133"/>
      <c r="E28" s="133"/>
      <c r="F28" s="133"/>
      <c r="G28" s="133"/>
      <c r="H28" s="133"/>
      <c r="I28" s="133"/>
      <c r="J28" s="133"/>
      <c r="K28" s="133"/>
      <c r="L28" s="133"/>
      <c r="M28" s="133"/>
    </row>
    <row r="29" spans="1:13">
      <c r="A29" s="151">
        <v>2003</v>
      </c>
      <c r="B29" s="133"/>
      <c r="C29" s="133"/>
      <c r="D29" s="133"/>
      <c r="E29" s="133"/>
      <c r="F29" s="133"/>
      <c r="G29" s="133"/>
      <c r="H29" s="133"/>
      <c r="I29" s="133"/>
      <c r="J29" s="133"/>
      <c r="K29" s="133"/>
      <c r="L29" s="133"/>
      <c r="M29" s="133"/>
    </row>
    <row r="30" spans="1:13">
      <c r="A30" s="151">
        <v>2004</v>
      </c>
      <c r="B30" s="151">
        <v>0.33400000000000002</v>
      </c>
      <c r="C30" s="151">
        <v>0.371</v>
      </c>
      <c r="D30" s="133"/>
      <c r="E30" s="133"/>
      <c r="F30" s="133"/>
      <c r="G30" s="133"/>
      <c r="H30" s="133"/>
      <c r="I30" s="133"/>
      <c r="J30" s="133"/>
      <c r="K30" s="133"/>
      <c r="L30" s="133"/>
      <c r="M30" s="133"/>
    </row>
    <row r="31" spans="1:13">
      <c r="A31" s="151">
        <v>2005</v>
      </c>
      <c r="B31" s="133"/>
      <c r="C31" s="133"/>
      <c r="D31" s="133"/>
      <c r="E31" s="133"/>
      <c r="F31" s="133"/>
      <c r="G31" s="133"/>
      <c r="H31" s="133"/>
      <c r="I31" s="133"/>
      <c r="J31" s="133"/>
      <c r="K31" s="133"/>
      <c r="L31" s="133"/>
      <c r="M31" s="133"/>
    </row>
    <row r="32" spans="1:13">
      <c r="A32" s="151">
        <v>2006</v>
      </c>
      <c r="B32" s="133"/>
      <c r="C32" s="133"/>
      <c r="D32" s="133"/>
      <c r="E32" s="133"/>
      <c r="F32" s="133"/>
      <c r="G32" s="133"/>
      <c r="H32" s="133"/>
      <c r="I32" s="133"/>
      <c r="J32" s="133"/>
      <c r="K32" s="133"/>
      <c r="L32" s="133"/>
      <c r="M32" s="133"/>
    </row>
    <row r="33" spans="1:13">
      <c r="A33" s="151">
        <v>2007</v>
      </c>
      <c r="B33" s="151">
        <v>0.32100000000000001</v>
      </c>
      <c r="C33" s="151">
        <v>0.36699999999999999</v>
      </c>
      <c r="D33" s="137">
        <v>0.32899999999999996</v>
      </c>
      <c r="E33" s="148">
        <v>0.38299999999999995</v>
      </c>
      <c r="F33" s="133"/>
      <c r="G33" s="133"/>
      <c r="H33" s="133"/>
      <c r="I33" s="133"/>
      <c r="J33" s="133"/>
      <c r="K33" s="133"/>
      <c r="L33" s="133"/>
      <c r="M33" s="133"/>
    </row>
    <row r="34" spans="1:13">
      <c r="A34" s="151">
        <v>2008</v>
      </c>
      <c r="B34" s="151">
        <v>0.33</v>
      </c>
      <c r="C34" s="151">
        <v>0.38600000000000001</v>
      </c>
      <c r="D34" s="137">
        <v>0.32899999999999996</v>
      </c>
      <c r="E34" s="148">
        <v>0.40100000000000002</v>
      </c>
      <c r="F34" s="133"/>
      <c r="G34" s="133"/>
      <c r="H34" s="133"/>
      <c r="I34" s="133"/>
      <c r="J34" s="133"/>
      <c r="K34" s="133"/>
      <c r="L34" s="133"/>
      <c r="M34" s="133"/>
    </row>
    <row r="35" spans="1:13">
      <c r="A35" s="151">
        <v>2009</v>
      </c>
      <c r="B35" s="151">
        <v>0.32700000000000001</v>
      </c>
      <c r="C35" s="151">
        <v>0.378</v>
      </c>
      <c r="D35" s="137">
        <v>0.32400000000000001</v>
      </c>
      <c r="E35" s="148">
        <v>0.39</v>
      </c>
      <c r="F35" s="133"/>
      <c r="G35" s="133"/>
      <c r="H35" s="133"/>
      <c r="I35" s="133"/>
      <c r="J35" s="133"/>
      <c r="K35" s="133"/>
      <c r="L35" s="133"/>
      <c r="M35" s="133"/>
    </row>
    <row r="36" spans="1:13">
      <c r="A36" s="151">
        <v>2010</v>
      </c>
      <c r="B36" s="151">
        <v>0.32300000000000001</v>
      </c>
      <c r="C36" s="151">
        <v>0.375</v>
      </c>
      <c r="D36" s="137">
        <v>0.32600000000000001</v>
      </c>
      <c r="E36" s="148">
        <v>0.38400000000000001</v>
      </c>
      <c r="F36" s="133"/>
      <c r="G36" s="133"/>
      <c r="H36" s="133"/>
      <c r="I36" s="133"/>
      <c r="J36" s="133"/>
      <c r="K36" s="133"/>
      <c r="L36" s="133"/>
      <c r="M36" s="133"/>
    </row>
    <row r="37" spans="1:13">
      <c r="A37" s="151">
        <v>2011</v>
      </c>
      <c r="B37" s="151">
        <v>0.35</v>
      </c>
      <c r="C37" s="151">
        <v>0.40400000000000003</v>
      </c>
      <c r="D37" s="137">
        <v>0.33200000000000002</v>
      </c>
      <c r="E37" s="148">
        <v>0.40500000000000003</v>
      </c>
      <c r="F37" s="133"/>
      <c r="G37" s="133"/>
      <c r="H37" s="133"/>
      <c r="I37" s="133"/>
      <c r="J37" s="133"/>
      <c r="K37" s="133"/>
      <c r="L37" s="133"/>
      <c r="M37" s="133"/>
    </row>
    <row r="38" spans="1:13">
      <c r="A38" s="151">
        <v>2012</v>
      </c>
      <c r="B38" s="151">
        <v>0.32200000000000001</v>
      </c>
      <c r="C38" s="151">
        <v>0.38100000000000001</v>
      </c>
      <c r="D38" s="137">
        <v>0.32600000000000001</v>
      </c>
      <c r="E38" s="148">
        <v>0.39299999999999996</v>
      </c>
      <c r="F38" s="133"/>
      <c r="G38" s="133"/>
      <c r="H38" s="133"/>
      <c r="I38" s="133"/>
      <c r="J38" s="133"/>
      <c r="K38" s="133"/>
      <c r="L38" s="133"/>
      <c r="M38" s="133"/>
    </row>
    <row r="39" spans="1:13">
      <c r="A39" s="151">
        <v>2013</v>
      </c>
      <c r="B39" s="151">
        <v>0.33600000000000002</v>
      </c>
      <c r="C39" s="151">
        <v>0.39100000000000001</v>
      </c>
      <c r="D39" s="137">
        <v>0.33100000000000002</v>
      </c>
      <c r="E39" s="148">
        <v>0.39899999999999997</v>
      </c>
      <c r="F39" s="133"/>
      <c r="G39" s="133"/>
      <c r="H39" s="133"/>
      <c r="I39" s="133"/>
      <c r="J39" s="133"/>
      <c r="K39" s="133"/>
      <c r="L39" s="133"/>
      <c r="M39" s="133"/>
    </row>
    <row r="40" spans="1:13">
      <c r="A40" s="151">
        <v>2014</v>
      </c>
      <c r="B40" s="151">
        <v>0.34300000000000003</v>
      </c>
      <c r="C40" s="151">
        <v>0.39800000000000002</v>
      </c>
      <c r="D40" s="137">
        <v>0.33899999999999997</v>
      </c>
      <c r="E40" s="148">
        <v>0.40299999999999997</v>
      </c>
      <c r="F40" s="133"/>
      <c r="G40" s="133"/>
      <c r="H40" s="133"/>
      <c r="I40" s="133"/>
      <c r="J40" s="133"/>
      <c r="K40" s="133"/>
      <c r="L40" s="133"/>
      <c r="M40" s="133"/>
    </row>
    <row r="41" spans="1:13">
      <c r="A41" s="151">
        <v>2015</v>
      </c>
      <c r="B41" s="151">
        <v>0.35</v>
      </c>
      <c r="C41" s="151">
        <v>0.41099999999999998</v>
      </c>
      <c r="D41" s="137">
        <v>0.33899999999999997</v>
      </c>
      <c r="E41" s="148">
        <v>0.41299999999999998</v>
      </c>
      <c r="F41" s="133"/>
      <c r="G41" s="133"/>
      <c r="H41" s="133"/>
      <c r="I41" s="133"/>
      <c r="J41" s="133"/>
      <c r="K41" s="133"/>
      <c r="L41" s="133"/>
      <c r="M41" s="133"/>
    </row>
    <row r="42" spans="1:13">
      <c r="A42" s="151">
        <v>2016</v>
      </c>
      <c r="B42" s="151">
        <v>0.33600000000000002</v>
      </c>
      <c r="C42" s="151">
        <v>0.39500000000000002</v>
      </c>
      <c r="D42" s="137">
        <v>0.32299999999999995</v>
      </c>
      <c r="E42" s="148">
        <v>0.39</v>
      </c>
      <c r="F42" s="133"/>
      <c r="G42" s="133"/>
      <c r="H42" s="133"/>
      <c r="I42" s="133"/>
      <c r="J42" s="133"/>
      <c r="K42" s="133"/>
      <c r="L42" s="133"/>
      <c r="M42" s="133"/>
    </row>
    <row r="43" spans="1:13">
      <c r="A43" s="151">
        <v>2017</v>
      </c>
      <c r="B43" s="151">
        <v>0.34300000000000003</v>
      </c>
      <c r="C43" s="151">
        <v>0.4</v>
      </c>
      <c r="D43" s="137">
        <v>0.32899999999999996</v>
      </c>
      <c r="E43" s="148">
        <v>0.40100000000000002</v>
      </c>
      <c r="F43" s="133"/>
      <c r="G43" s="133"/>
      <c r="H43" s="133"/>
      <c r="I43" s="133"/>
      <c r="J43" s="133"/>
      <c r="K43" s="133"/>
      <c r="L43" s="133"/>
      <c r="M43" s="133"/>
    </row>
    <row r="44" spans="1:13">
      <c r="A44" s="151">
        <v>2018</v>
      </c>
      <c r="B44" s="151">
        <v>0.34100000000000003</v>
      </c>
      <c r="C44" s="151">
        <v>0.39700000000000002</v>
      </c>
      <c r="D44" s="137">
        <v>0.33200000000000002</v>
      </c>
      <c r="E44" s="148">
        <v>0.38900000000000001</v>
      </c>
      <c r="F44" s="133"/>
      <c r="G44" s="133"/>
      <c r="H44" s="133"/>
      <c r="I44" s="133"/>
      <c r="J44" s="133"/>
      <c r="K44" s="133"/>
      <c r="L44" s="133"/>
      <c r="M44" s="133"/>
    </row>
    <row r="45" spans="1:13">
      <c r="A45" s="151">
        <v>2019</v>
      </c>
      <c r="B45" s="133"/>
      <c r="C45" s="133"/>
      <c r="D45" s="137">
        <v>0.33899999999999997</v>
      </c>
      <c r="E45" s="148">
        <v>0.38400000000000001</v>
      </c>
      <c r="F45" s="133"/>
      <c r="G45" s="133"/>
      <c r="H45" s="133"/>
      <c r="I45" s="133"/>
      <c r="J45" s="133"/>
      <c r="K45" s="133"/>
      <c r="L45" s="133"/>
      <c r="M45" s="133"/>
    </row>
    <row r="46" spans="1:13">
      <c r="A46" s="133">
        <v>2020</v>
      </c>
      <c r="B46" s="133"/>
      <c r="C46" s="133"/>
      <c r="D46" s="137">
        <v>0.32299999999999995</v>
      </c>
      <c r="E46" s="148">
        <v>0.38100000000000001</v>
      </c>
      <c r="F46" s="133"/>
      <c r="G46" s="133"/>
      <c r="H46" s="133"/>
      <c r="I46" s="133"/>
      <c r="J46" s="133"/>
      <c r="K46" s="133"/>
      <c r="L46" s="133"/>
      <c r="M46" s="133"/>
    </row>
    <row r="47" spans="1:13">
      <c r="A47" s="133">
        <v>2021</v>
      </c>
      <c r="B47" s="133"/>
      <c r="C47" s="133"/>
      <c r="D47" s="137">
        <v>0.317</v>
      </c>
      <c r="E47" s="148">
        <v>0.37</v>
      </c>
      <c r="F47" s="133"/>
      <c r="G47" s="133"/>
      <c r="H47" s="133"/>
      <c r="I47" s="133"/>
      <c r="J47" s="133"/>
      <c r="K47" s="133"/>
      <c r="L47" s="133"/>
      <c r="M47" s="133"/>
    </row>
    <row r="48" spans="1:13">
      <c r="A48" s="133"/>
      <c r="B48" s="133"/>
      <c r="C48" s="133"/>
      <c r="D48" s="133"/>
      <c r="E48" s="133"/>
      <c r="F48" s="133"/>
      <c r="G48" s="133"/>
      <c r="H48" s="133"/>
      <c r="I48" s="133"/>
      <c r="J48" s="133"/>
      <c r="K48" s="133"/>
      <c r="L48" s="133"/>
      <c r="M48" s="133"/>
    </row>
    <row r="49" spans="1:13">
      <c r="A49" s="133"/>
      <c r="B49" s="133"/>
      <c r="C49" s="133"/>
      <c r="D49" s="133"/>
      <c r="E49" s="133"/>
      <c r="F49" s="133"/>
      <c r="G49" s="133"/>
      <c r="H49" s="133"/>
      <c r="I49" s="133"/>
      <c r="J49" s="133"/>
      <c r="K49" s="133"/>
      <c r="L49" s="133"/>
      <c r="M49" s="133"/>
    </row>
    <row r="50" spans="1:13">
      <c r="A50" s="133"/>
      <c r="B50" s="133"/>
      <c r="C50" s="133"/>
      <c r="D50" s="133"/>
      <c r="E50" s="133"/>
      <c r="F50" s="133"/>
      <c r="G50" s="133"/>
      <c r="H50" s="133"/>
      <c r="I50" s="133"/>
      <c r="J50" s="133"/>
      <c r="K50" s="133"/>
      <c r="L50" s="133"/>
      <c r="M50" s="133"/>
    </row>
    <row r="51" spans="1:13">
      <c r="A51" s="133"/>
      <c r="B51" s="133"/>
      <c r="C51" s="133"/>
      <c r="D51" s="133"/>
      <c r="E51" s="133"/>
      <c r="F51" s="133"/>
      <c r="G51" s="133"/>
      <c r="H51" s="133"/>
      <c r="I51" s="133"/>
      <c r="J51" s="133"/>
      <c r="K51" s="133"/>
      <c r="L51" s="133"/>
      <c r="M51" s="133"/>
    </row>
    <row r="52" spans="1:13">
      <c r="A52" s="133"/>
      <c r="B52" s="133"/>
      <c r="C52" s="133"/>
      <c r="D52" s="133"/>
      <c r="E52" s="133"/>
      <c r="F52" s="133"/>
      <c r="G52" s="133"/>
      <c r="H52" s="133"/>
      <c r="I52" s="133"/>
      <c r="J52" s="133"/>
      <c r="K52" s="133"/>
      <c r="L52" s="133"/>
      <c r="M52" s="133"/>
    </row>
    <row r="53" spans="1:13">
      <c r="A53" s="133"/>
      <c r="B53" s="133"/>
      <c r="C53" s="133"/>
      <c r="D53" s="133"/>
      <c r="E53" s="133"/>
      <c r="F53" s="133"/>
      <c r="G53" s="133"/>
      <c r="H53" s="133"/>
      <c r="I53" s="133"/>
      <c r="J53" s="133"/>
      <c r="K53" s="133"/>
      <c r="L53" s="133"/>
      <c r="M53" s="133"/>
    </row>
    <row r="54" spans="1:13">
      <c r="A54" s="133"/>
      <c r="B54" s="133"/>
      <c r="C54" s="133"/>
      <c r="D54" s="133"/>
      <c r="E54" s="133"/>
      <c r="F54" s="133"/>
      <c r="G54" s="133"/>
      <c r="H54" s="133"/>
      <c r="I54" s="133"/>
      <c r="J54" s="133"/>
      <c r="K54" s="133"/>
      <c r="L54" s="133"/>
      <c r="M54" s="133"/>
    </row>
    <row r="55" spans="1:13">
      <c r="A55" s="133"/>
      <c r="B55" s="133"/>
      <c r="C55" s="133"/>
      <c r="D55" s="133"/>
      <c r="E55" s="133"/>
      <c r="F55" s="133"/>
      <c r="G55" s="133"/>
      <c r="H55" s="133"/>
      <c r="I55" s="133"/>
      <c r="J55" s="133"/>
      <c r="K55" s="133"/>
      <c r="L55" s="133"/>
      <c r="M55" s="133"/>
    </row>
    <row r="56" spans="1:13">
      <c r="A56" s="133"/>
      <c r="B56" s="133"/>
      <c r="C56" s="133"/>
      <c r="D56" s="133"/>
      <c r="E56" s="133"/>
      <c r="F56" s="133"/>
      <c r="G56" s="133"/>
      <c r="H56" s="133"/>
      <c r="I56" s="133"/>
      <c r="J56" s="133"/>
      <c r="K56" s="133"/>
      <c r="L56" s="133"/>
      <c r="M56" s="133"/>
    </row>
    <row r="57" spans="1:13">
      <c r="A57" s="133"/>
      <c r="B57" s="133"/>
      <c r="C57" s="133"/>
      <c r="D57" s="133"/>
      <c r="E57" s="133"/>
      <c r="F57" s="133"/>
      <c r="G57" s="133"/>
      <c r="H57" s="133"/>
      <c r="I57" s="133"/>
      <c r="J57" s="133"/>
      <c r="K57" s="133"/>
      <c r="L57" s="133"/>
      <c r="M57" s="133"/>
    </row>
    <row r="58" spans="1:13">
      <c r="A58" s="133"/>
      <c r="B58" s="133"/>
      <c r="C58" s="133"/>
      <c r="D58" s="133"/>
      <c r="E58" s="133"/>
      <c r="F58" s="133"/>
      <c r="G58" s="133"/>
      <c r="H58" s="133"/>
      <c r="I58" s="133"/>
      <c r="J58" s="133"/>
      <c r="K58" s="133"/>
      <c r="L58" s="133"/>
      <c r="M58" s="133"/>
    </row>
    <row r="59" spans="1:13">
      <c r="A59" s="133"/>
      <c r="B59" s="133"/>
      <c r="C59" s="133"/>
      <c r="D59" s="133"/>
      <c r="E59" s="133"/>
      <c r="F59" s="133"/>
      <c r="G59" s="133"/>
      <c r="H59" s="133"/>
      <c r="I59" s="133"/>
      <c r="J59" s="133"/>
      <c r="K59" s="133"/>
      <c r="L59" s="133"/>
      <c r="M59" s="133"/>
    </row>
    <row r="60" spans="1:13">
      <c r="A60" s="133"/>
      <c r="B60" s="133"/>
      <c r="C60" s="133"/>
      <c r="D60" s="133"/>
      <c r="E60" s="133"/>
      <c r="F60" s="133"/>
      <c r="G60" s="133"/>
      <c r="H60" s="133"/>
      <c r="I60" s="133"/>
      <c r="J60" s="133"/>
      <c r="K60" s="133"/>
      <c r="L60" s="133"/>
      <c r="M60" s="133"/>
    </row>
    <row r="61" spans="1:13">
      <c r="A61" s="133"/>
      <c r="B61" s="133"/>
      <c r="C61" s="133"/>
      <c r="D61" s="133"/>
      <c r="E61" s="133"/>
      <c r="F61" s="133"/>
      <c r="G61" s="133"/>
      <c r="H61" s="133"/>
      <c r="I61" s="133"/>
      <c r="J61" s="133"/>
      <c r="K61" s="133"/>
      <c r="L61" s="133"/>
      <c r="M61" s="133"/>
    </row>
    <row r="62" spans="1:13">
      <c r="A62" s="133"/>
      <c r="B62" s="133"/>
      <c r="C62" s="133"/>
      <c r="D62" s="133"/>
      <c r="E62" s="133"/>
      <c r="F62" s="133"/>
      <c r="G62" s="133"/>
      <c r="H62" s="133"/>
      <c r="I62" s="133"/>
      <c r="J62" s="133"/>
      <c r="K62" s="133"/>
      <c r="L62" s="133"/>
      <c r="M62" s="133"/>
    </row>
    <row r="63" spans="1:13">
      <c r="A63" s="133"/>
      <c r="B63" s="133"/>
      <c r="C63" s="133"/>
      <c r="D63" s="133"/>
      <c r="E63" s="133"/>
      <c r="F63" s="133"/>
      <c r="G63" s="133"/>
      <c r="H63" s="133"/>
      <c r="I63" s="133"/>
      <c r="J63" s="133"/>
      <c r="K63" s="133"/>
      <c r="L63" s="133"/>
      <c r="M63" s="133"/>
    </row>
    <row r="64" spans="1:13">
      <c r="A64" s="133"/>
      <c r="B64" s="133"/>
      <c r="C64" s="133"/>
      <c r="D64" s="133"/>
      <c r="E64" s="133"/>
      <c r="F64" s="133"/>
      <c r="G64" s="133"/>
      <c r="H64" s="133"/>
      <c r="I64" s="133"/>
      <c r="J64" s="133"/>
      <c r="K64" s="133"/>
      <c r="L64" s="133"/>
      <c r="M64" s="133"/>
    </row>
    <row r="65" spans="1:13">
      <c r="A65" s="133"/>
      <c r="B65" s="133"/>
      <c r="C65" s="133"/>
      <c r="D65" s="133"/>
      <c r="E65" s="133"/>
      <c r="F65" s="133"/>
      <c r="G65" s="133"/>
      <c r="H65" s="133"/>
      <c r="I65" s="133"/>
      <c r="J65" s="133"/>
      <c r="K65" s="133"/>
      <c r="L65" s="133"/>
      <c r="M65" s="133"/>
    </row>
    <row r="66" spans="1:13">
      <c r="A66" s="133"/>
      <c r="B66" s="133"/>
      <c r="C66" s="133"/>
      <c r="D66" s="133"/>
      <c r="E66" s="133"/>
      <c r="F66" s="133"/>
      <c r="G66" s="133"/>
      <c r="H66" s="133"/>
      <c r="I66" s="133"/>
      <c r="J66" s="133"/>
      <c r="K66" s="133"/>
      <c r="L66" s="133"/>
      <c r="M66" s="133"/>
    </row>
    <row r="67" spans="1:13">
      <c r="A67" s="133"/>
      <c r="B67" s="133"/>
      <c r="C67" s="133"/>
      <c r="D67" s="133"/>
      <c r="E67" s="133"/>
      <c r="F67" s="133"/>
      <c r="G67" s="133"/>
      <c r="H67" s="133"/>
      <c r="I67" s="133"/>
      <c r="J67" s="133"/>
      <c r="K67" s="133"/>
      <c r="L67" s="133"/>
      <c r="M67" s="133"/>
    </row>
    <row r="68" spans="1:13">
      <c r="A68" s="133"/>
      <c r="B68" s="133"/>
      <c r="C68" s="133"/>
      <c r="D68" s="133"/>
      <c r="E68" s="133"/>
      <c r="F68" s="133"/>
      <c r="G68" s="133"/>
      <c r="H68" s="133"/>
      <c r="I68" s="133"/>
      <c r="J68" s="133"/>
      <c r="K68" s="133"/>
      <c r="L68" s="133"/>
      <c r="M68" s="133"/>
    </row>
    <row r="69" spans="1:13">
      <c r="A69" s="133"/>
      <c r="B69" s="133"/>
      <c r="C69" s="133"/>
      <c r="D69" s="133"/>
      <c r="E69" s="133"/>
      <c r="F69" s="133"/>
      <c r="G69" s="133"/>
      <c r="H69" s="133"/>
      <c r="I69" s="133"/>
      <c r="J69" s="133"/>
      <c r="K69" s="133"/>
      <c r="L69" s="133"/>
      <c r="M69" s="133"/>
    </row>
    <row r="70" spans="1:13">
      <c r="A70" s="133"/>
      <c r="B70" s="133"/>
      <c r="C70" s="133"/>
      <c r="D70" s="133"/>
      <c r="E70" s="133"/>
      <c r="F70" s="133"/>
      <c r="G70" s="133"/>
      <c r="H70" s="133"/>
      <c r="I70" s="133"/>
      <c r="J70" s="133"/>
      <c r="K70" s="133"/>
      <c r="L70" s="133"/>
      <c r="M70" s="133"/>
    </row>
    <row r="71" spans="1:13">
      <c r="A71" s="133"/>
      <c r="B71" s="133"/>
      <c r="C71" s="133"/>
      <c r="D71" s="133"/>
      <c r="E71" s="133"/>
      <c r="F71" s="133"/>
      <c r="G71" s="133"/>
      <c r="H71" s="133"/>
      <c r="I71" s="133"/>
      <c r="J71" s="133"/>
      <c r="K71" s="133"/>
      <c r="L71" s="133"/>
      <c r="M71" s="133"/>
    </row>
    <row r="72" spans="1:13">
      <c r="A72" s="133"/>
      <c r="B72" s="133"/>
      <c r="C72" s="133"/>
      <c r="D72" s="133"/>
      <c r="E72" s="133"/>
      <c r="F72" s="133"/>
      <c r="G72" s="133"/>
      <c r="H72" s="133"/>
      <c r="I72" s="133"/>
      <c r="J72" s="133"/>
      <c r="K72" s="133"/>
      <c r="L72" s="133"/>
      <c r="M72" s="133"/>
    </row>
    <row r="73" spans="1:13">
      <c r="A73" s="133"/>
      <c r="B73" s="133"/>
      <c r="C73" s="133"/>
      <c r="D73" s="133"/>
      <c r="E73" s="133"/>
      <c r="F73" s="133"/>
      <c r="G73" s="133"/>
      <c r="H73" s="133"/>
      <c r="I73" s="133"/>
      <c r="J73" s="133"/>
      <c r="K73" s="133"/>
      <c r="L73" s="133"/>
      <c r="M73" s="133"/>
    </row>
    <row r="74" spans="1:13">
      <c r="A74" s="133"/>
      <c r="B74" s="133"/>
      <c r="C74" s="133"/>
      <c r="D74" s="133"/>
      <c r="E74" s="133"/>
      <c r="F74" s="133"/>
      <c r="G74" s="133"/>
      <c r="H74" s="133"/>
      <c r="I74" s="133"/>
      <c r="J74" s="133"/>
      <c r="K74" s="133"/>
      <c r="L74" s="133"/>
      <c r="M74" s="133"/>
    </row>
    <row r="75" spans="1:13">
      <c r="A75" s="133"/>
      <c r="B75" s="133"/>
      <c r="C75" s="133"/>
      <c r="D75" s="133"/>
      <c r="E75" s="133"/>
      <c r="F75" s="133"/>
      <c r="G75" s="133"/>
      <c r="H75" s="133"/>
      <c r="I75" s="133"/>
      <c r="J75" s="133"/>
      <c r="K75" s="133"/>
      <c r="L75" s="133"/>
      <c r="M75" s="133"/>
    </row>
    <row r="76" spans="1:13">
      <c r="A76" s="133"/>
      <c r="B76" s="133"/>
      <c r="C76" s="133"/>
      <c r="D76" s="133"/>
      <c r="E76" s="133"/>
      <c r="F76" s="133"/>
      <c r="G76" s="133"/>
      <c r="H76" s="133"/>
      <c r="I76" s="133"/>
      <c r="J76" s="133"/>
      <c r="K76" s="133"/>
      <c r="L76" s="133"/>
      <c r="M76" s="133"/>
    </row>
    <row r="77" spans="1:13">
      <c r="A77" s="133"/>
      <c r="B77" s="133"/>
      <c r="C77" s="133"/>
      <c r="D77" s="133"/>
      <c r="E77" s="133"/>
      <c r="F77" s="133"/>
      <c r="G77" s="133"/>
      <c r="H77" s="133"/>
      <c r="I77" s="133"/>
      <c r="J77" s="133"/>
      <c r="K77" s="133"/>
      <c r="L77" s="133"/>
      <c r="M77" s="133"/>
    </row>
    <row r="78" spans="1:13">
      <c r="A78" s="133"/>
      <c r="B78" s="133"/>
      <c r="C78" s="133"/>
      <c r="D78" s="133"/>
      <c r="E78" s="133"/>
      <c r="F78" s="133"/>
      <c r="G78" s="133"/>
      <c r="H78" s="133"/>
      <c r="I78" s="133"/>
      <c r="J78" s="133"/>
      <c r="K78" s="133"/>
      <c r="L78" s="133"/>
      <c r="M78" s="133"/>
    </row>
    <row r="79" spans="1:13">
      <c r="A79" s="133"/>
      <c r="B79" s="133"/>
      <c r="C79" s="133"/>
      <c r="D79" s="133"/>
      <c r="E79" s="133"/>
      <c r="F79" s="133"/>
      <c r="G79" s="133"/>
      <c r="H79" s="133"/>
      <c r="I79" s="133"/>
      <c r="J79" s="133"/>
      <c r="K79" s="133"/>
      <c r="L79" s="133"/>
      <c r="M79" s="133"/>
    </row>
    <row r="80" spans="1:13">
      <c r="A80" s="133"/>
      <c r="B80" s="133"/>
      <c r="C80" s="133"/>
      <c r="D80" s="133"/>
      <c r="E80" s="133"/>
      <c r="F80" s="133"/>
      <c r="G80" s="133"/>
      <c r="H80" s="133"/>
      <c r="I80" s="133"/>
      <c r="J80" s="133"/>
      <c r="K80" s="133"/>
      <c r="L80" s="133"/>
      <c r="M80" s="133"/>
    </row>
    <row r="81" spans="1:13">
      <c r="A81" s="133"/>
      <c r="B81" s="133"/>
      <c r="C81" s="133"/>
      <c r="D81" s="133"/>
      <c r="E81" s="133"/>
      <c r="F81" s="133"/>
      <c r="G81" s="133"/>
      <c r="H81" s="133"/>
      <c r="I81" s="133"/>
      <c r="J81" s="133"/>
      <c r="K81" s="133"/>
      <c r="L81" s="133"/>
      <c r="M81" s="133"/>
    </row>
    <row r="82" spans="1:13">
      <c r="A82" s="133"/>
      <c r="B82" s="133"/>
      <c r="C82" s="133"/>
      <c r="D82" s="133"/>
      <c r="E82" s="133"/>
      <c r="F82" s="133"/>
      <c r="G82" s="133"/>
      <c r="H82" s="133"/>
      <c r="I82" s="133"/>
      <c r="J82" s="133"/>
      <c r="K82" s="133"/>
      <c r="L82" s="133"/>
      <c r="M82" s="133"/>
    </row>
    <row r="83" spans="1:13">
      <c r="A83" s="133"/>
      <c r="B83" s="133"/>
      <c r="C83" s="133"/>
      <c r="D83" s="133"/>
      <c r="E83" s="133"/>
      <c r="F83" s="133"/>
      <c r="G83" s="133"/>
      <c r="H83" s="133"/>
      <c r="I83" s="133"/>
      <c r="J83" s="133"/>
      <c r="K83" s="133"/>
      <c r="L83" s="133"/>
      <c r="M83" s="133"/>
    </row>
    <row r="84" spans="1:13">
      <c r="A84" s="133"/>
      <c r="B84" s="133"/>
      <c r="C84" s="133"/>
      <c r="D84" s="133"/>
      <c r="E84" s="133"/>
      <c r="F84" s="133"/>
      <c r="G84" s="133"/>
      <c r="H84" s="133"/>
      <c r="I84" s="133"/>
      <c r="J84" s="133"/>
      <c r="K84" s="133"/>
      <c r="L84" s="133"/>
      <c r="M84" s="133"/>
    </row>
    <row r="85" spans="1:13">
      <c r="A85" s="133"/>
      <c r="B85" s="133"/>
      <c r="C85" s="133"/>
      <c r="D85" s="133"/>
      <c r="E85" s="133"/>
      <c r="F85" s="133"/>
      <c r="G85" s="133"/>
      <c r="H85" s="133"/>
      <c r="I85" s="133"/>
      <c r="J85" s="133"/>
      <c r="K85" s="133"/>
      <c r="L85" s="133"/>
      <c r="M85" s="133"/>
    </row>
    <row r="86" spans="1:13">
      <c r="A86" s="133"/>
      <c r="B86" s="133"/>
      <c r="C86" s="133"/>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sheetData>
  <hyperlinks>
    <hyperlink ref="A1" location="'List of Figures'!A1" display="Back to List of Figures" xr:uid="{F0AE13DE-987D-4814-8BC2-81652AB026DD}"/>
    <hyperlink ref="B3" r:id="rId1" display="https://www.msd.govt.nz/about-msd-and-our-work/publications-resources/monitoring/household-incomes/household-incomes-1982-to-2018.html" xr:uid="{C5D18D42-6D2B-48D3-8C7A-7138E2434EBB}"/>
    <hyperlink ref="B4" r:id="rId2" location=":~:text=In%20the%20year%20ended%20June%202021%2C%2017.1%20percent%20of%20households,disposable%20income%20on%20housing%20costs." display="https://www.stats.govt.nz/information-releases/household-income-and-housing-cost-statistics-year-ended-june-2021 - :~:text=In%20the%20year%20ended%20June%202021%2C%2017.1%20percent%20of%20households,disposable%20income%20on%20housing%20costs." xr:uid="{DE98AD32-4939-4308-ADDA-9312BA3FE946}"/>
    <hyperlink ref="B5" r:id="rId3" display="https://www.stats.govt.nz/information-releases/household-income-and-housing-cost-statistics-year-ended-june-2019" xr:uid="{62FEC6D8-397A-4D12-9C01-43F2811A4A5C}"/>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0C8E-3951-40C3-BE4D-614E199276CE}">
  <dimension ref="A1:F52"/>
  <sheetViews>
    <sheetView zoomScaleNormal="100" workbookViewId="0"/>
  </sheetViews>
  <sheetFormatPr defaultColWidth="9.140625" defaultRowHeight="15"/>
  <cols>
    <col min="1" max="16384" width="9.140625" style="54"/>
  </cols>
  <sheetData>
    <row r="1" spans="1:6">
      <c r="A1" s="7" t="s">
        <v>8</v>
      </c>
    </row>
    <row r="2" spans="1:6" ht="15" customHeight="1">
      <c r="A2" s="19" t="s">
        <v>704</v>
      </c>
      <c r="B2" s="25" t="s">
        <v>696</v>
      </c>
      <c r="C2" s="19"/>
      <c r="D2" s="19"/>
      <c r="E2" s="19"/>
      <c r="F2" s="19"/>
    </row>
    <row r="3" spans="1:6">
      <c r="A3" s="19" t="s">
        <v>0</v>
      </c>
      <c r="B3" s="121" t="s">
        <v>264</v>
      </c>
      <c r="C3" s="19"/>
      <c r="D3" s="19"/>
      <c r="E3" s="19"/>
      <c r="F3" s="19"/>
    </row>
    <row r="5" spans="1:6">
      <c r="B5" s="54" t="s">
        <v>55</v>
      </c>
      <c r="C5" s="54" t="s">
        <v>122</v>
      </c>
      <c r="D5" s="54" t="s">
        <v>265</v>
      </c>
      <c r="E5" s="54" t="s">
        <v>16</v>
      </c>
      <c r="F5" s="54" t="s">
        <v>37</v>
      </c>
    </row>
    <row r="6" spans="1:6" ht="15" customHeight="1">
      <c r="A6" s="54">
        <v>1980</v>
      </c>
      <c r="B6" s="54">
        <v>6.16</v>
      </c>
      <c r="C6" s="54">
        <v>7.1800000000000006</v>
      </c>
      <c r="D6" s="54">
        <v>10.43</v>
      </c>
      <c r="E6" s="54">
        <v>5.8000000000000007</v>
      </c>
      <c r="F6" s="54">
        <v>9.66</v>
      </c>
    </row>
    <row r="7" spans="1:6">
      <c r="A7" s="54">
        <v>1981</v>
      </c>
      <c r="B7" s="54">
        <v>6.13</v>
      </c>
      <c r="C7" s="54">
        <v>7.1800000000000006</v>
      </c>
      <c r="D7" s="54">
        <v>10.66</v>
      </c>
      <c r="E7" s="54">
        <v>5.59</v>
      </c>
      <c r="F7" s="54">
        <v>8.9700000000000006</v>
      </c>
    </row>
    <row r="8" spans="1:6">
      <c r="A8" s="54">
        <v>1982</v>
      </c>
      <c r="B8" s="54">
        <v>6.22</v>
      </c>
      <c r="C8" s="54">
        <v>7.3</v>
      </c>
      <c r="D8" s="54">
        <v>10.99</v>
      </c>
      <c r="E8" s="54">
        <v>5.6099999999999994</v>
      </c>
      <c r="F8" s="54">
        <v>9</v>
      </c>
    </row>
    <row r="9" spans="1:6">
      <c r="A9" s="54">
        <v>1983</v>
      </c>
      <c r="B9" s="54">
        <v>6.97</v>
      </c>
      <c r="C9" s="54">
        <v>7.2700000000000005</v>
      </c>
      <c r="D9" s="54">
        <v>11.48</v>
      </c>
      <c r="E9" s="54">
        <v>5.6000000000000005</v>
      </c>
      <c r="F9" s="54">
        <v>9.33</v>
      </c>
    </row>
    <row r="10" spans="1:6">
      <c r="A10" s="54">
        <v>1984</v>
      </c>
      <c r="B10" s="54">
        <v>6.9099999999999993</v>
      </c>
      <c r="C10" s="54">
        <v>7.5200000000000005</v>
      </c>
      <c r="D10" s="54">
        <v>12.15</v>
      </c>
      <c r="E10" s="54">
        <v>5.99</v>
      </c>
      <c r="F10" s="54">
        <v>9.43</v>
      </c>
    </row>
    <row r="11" spans="1:6">
      <c r="A11" s="54">
        <v>1985</v>
      </c>
      <c r="B11" s="54">
        <v>6.5699999999999994</v>
      </c>
      <c r="C11" s="54">
        <v>7.7200000000000006</v>
      </c>
      <c r="D11" s="54">
        <v>12.3</v>
      </c>
      <c r="E11" s="54">
        <v>6.3299999999999992</v>
      </c>
      <c r="F11" s="54">
        <v>9.5200000000000014</v>
      </c>
    </row>
    <row r="12" spans="1:6">
      <c r="A12" s="54">
        <v>1986</v>
      </c>
      <c r="B12" s="54">
        <v>5.79</v>
      </c>
      <c r="C12" s="54">
        <v>7.8299999999999992</v>
      </c>
      <c r="D12" s="54">
        <v>11.97</v>
      </c>
      <c r="E12" s="54">
        <v>6.75</v>
      </c>
      <c r="F12" s="54">
        <v>9.4</v>
      </c>
    </row>
    <row r="13" spans="1:6">
      <c r="A13" s="54">
        <v>1987</v>
      </c>
      <c r="B13" s="54">
        <v>6.35</v>
      </c>
      <c r="C13" s="54">
        <v>8.1100000000000012</v>
      </c>
      <c r="D13" s="54">
        <v>13.23</v>
      </c>
      <c r="E13" s="54">
        <v>7.9600000000000009</v>
      </c>
      <c r="F13" s="54">
        <v>10.26</v>
      </c>
    </row>
    <row r="14" spans="1:6">
      <c r="A14" s="54">
        <v>1988</v>
      </c>
      <c r="B14" s="54">
        <v>6.59</v>
      </c>
      <c r="C14" s="54">
        <v>8.58</v>
      </c>
      <c r="D14" s="54">
        <v>15.22</v>
      </c>
      <c r="E14" s="54">
        <v>9.81</v>
      </c>
      <c r="F14" s="54">
        <v>11</v>
      </c>
    </row>
    <row r="15" spans="1:6">
      <c r="A15" s="54">
        <v>1989</v>
      </c>
      <c r="B15" s="54">
        <v>8.14</v>
      </c>
      <c r="C15" s="54">
        <v>8.14</v>
      </c>
      <c r="D15" s="54">
        <v>14.7</v>
      </c>
      <c r="E15" s="54">
        <v>8.0399999999999991</v>
      </c>
      <c r="F15" s="54">
        <v>12.01</v>
      </c>
    </row>
    <row r="16" spans="1:6">
      <c r="A16" s="54">
        <v>1990</v>
      </c>
      <c r="B16" s="54">
        <v>9.99</v>
      </c>
      <c r="C16" s="54">
        <v>8.16</v>
      </c>
      <c r="D16" s="54">
        <v>14.7</v>
      </c>
      <c r="E16" s="54">
        <v>7.5</v>
      </c>
      <c r="F16" s="54">
        <v>9.81</v>
      </c>
    </row>
    <row r="17" spans="1:6">
      <c r="A17" s="54">
        <v>1991</v>
      </c>
      <c r="B17" s="54">
        <v>8.68</v>
      </c>
      <c r="C17" s="54">
        <v>8.17</v>
      </c>
      <c r="D17" s="54">
        <v>13.65</v>
      </c>
      <c r="E17" s="54">
        <v>7.3400000000000007</v>
      </c>
      <c r="F17" s="54">
        <v>9.48</v>
      </c>
    </row>
    <row r="18" spans="1:6">
      <c r="A18" s="54">
        <v>1992</v>
      </c>
      <c r="B18" s="54">
        <v>9.33</v>
      </c>
      <c r="C18" s="54">
        <v>7.6899999999999995</v>
      </c>
      <c r="D18" s="54">
        <v>14.680000000000001</v>
      </c>
      <c r="E18" s="54">
        <v>7.66</v>
      </c>
      <c r="F18" s="54">
        <v>9.65</v>
      </c>
    </row>
    <row r="19" spans="1:6">
      <c r="A19" s="54">
        <v>1993</v>
      </c>
      <c r="B19" s="54">
        <v>9.86</v>
      </c>
      <c r="C19" s="54">
        <v>8.68</v>
      </c>
      <c r="D19" s="54">
        <v>14.14</v>
      </c>
      <c r="E19" s="54">
        <v>8.16</v>
      </c>
      <c r="F19" s="54">
        <v>10.61</v>
      </c>
    </row>
    <row r="20" spans="1:6">
      <c r="A20" s="54">
        <v>1994</v>
      </c>
      <c r="B20" s="54">
        <v>10.220000000000001</v>
      </c>
      <c r="C20" s="54">
        <v>9.9</v>
      </c>
      <c r="D20" s="54">
        <v>14.04</v>
      </c>
      <c r="E20" s="54">
        <v>8.57</v>
      </c>
      <c r="F20" s="54">
        <v>11</v>
      </c>
    </row>
    <row r="21" spans="1:6">
      <c r="A21" s="54">
        <v>1995</v>
      </c>
      <c r="B21" s="54">
        <v>10.32</v>
      </c>
      <c r="C21" s="54">
        <v>10.029999999999999</v>
      </c>
      <c r="D21" s="54">
        <v>14.52</v>
      </c>
      <c r="E21" s="54">
        <v>8.4</v>
      </c>
      <c r="F21" s="54">
        <v>10.52</v>
      </c>
    </row>
    <row r="22" spans="1:6">
      <c r="A22" s="54">
        <v>1996</v>
      </c>
      <c r="B22" s="54">
        <v>9.8000000000000007</v>
      </c>
      <c r="C22" s="54">
        <v>11.469999999999999</v>
      </c>
      <c r="D22" s="54">
        <v>15.24</v>
      </c>
      <c r="E22" s="54">
        <v>8.27</v>
      </c>
      <c r="F22" s="54">
        <v>11.17</v>
      </c>
    </row>
    <row r="23" spans="1:6">
      <c r="A23" s="54">
        <v>1997</v>
      </c>
      <c r="B23" s="54">
        <v>10.52</v>
      </c>
      <c r="C23" s="54">
        <v>11.92</v>
      </c>
      <c r="D23" s="54">
        <v>15.98</v>
      </c>
      <c r="E23" s="54">
        <v>8.6900000000000013</v>
      </c>
      <c r="F23" s="54">
        <v>12.19</v>
      </c>
    </row>
    <row r="24" spans="1:6">
      <c r="A24" s="54">
        <v>1998</v>
      </c>
      <c r="B24" s="54">
        <v>11.68</v>
      </c>
      <c r="C24" s="54">
        <v>12.809999999999999</v>
      </c>
      <c r="D24" s="54">
        <v>16.32</v>
      </c>
      <c r="E24" s="54">
        <v>9.01</v>
      </c>
      <c r="F24" s="54">
        <v>12.520000000000001</v>
      </c>
    </row>
    <row r="25" spans="1:6">
      <c r="A25" s="54">
        <v>1999</v>
      </c>
      <c r="B25" s="54">
        <v>13.16</v>
      </c>
      <c r="C25" s="54">
        <v>12.04</v>
      </c>
      <c r="D25" s="54">
        <v>16.760000000000002</v>
      </c>
      <c r="E25" s="54">
        <v>10.02</v>
      </c>
      <c r="F25" s="54">
        <v>13.059999999999999</v>
      </c>
    </row>
    <row r="26" spans="1:6">
      <c r="A26" s="54">
        <v>2000</v>
      </c>
      <c r="B26" s="54">
        <v>9.69</v>
      </c>
      <c r="C26" s="54">
        <v>11.59</v>
      </c>
      <c r="D26" s="54">
        <v>17.349999999999998</v>
      </c>
      <c r="E26" s="54">
        <v>10.59</v>
      </c>
      <c r="F26" s="54">
        <v>14.729999999999999</v>
      </c>
    </row>
    <row r="27" spans="1:6">
      <c r="A27" s="54">
        <v>2001</v>
      </c>
      <c r="B27" s="54">
        <v>10.42</v>
      </c>
      <c r="C27" s="54">
        <v>11.540000000000001</v>
      </c>
      <c r="D27" s="54">
        <v>16.600000000000001</v>
      </c>
      <c r="E27" s="54">
        <v>9.65</v>
      </c>
      <c r="F27" s="54">
        <v>13.87</v>
      </c>
    </row>
    <row r="28" spans="1:6">
      <c r="A28" s="54">
        <v>2002</v>
      </c>
      <c r="B28" s="54">
        <v>10.48</v>
      </c>
      <c r="C28" s="54">
        <v>11.899999999999999</v>
      </c>
      <c r="D28" s="54">
        <v>16.100000000000001</v>
      </c>
      <c r="E28" s="54">
        <v>10.17</v>
      </c>
      <c r="F28" s="54">
        <v>13.48</v>
      </c>
    </row>
    <row r="29" spans="1:6">
      <c r="A29" s="54">
        <v>2003</v>
      </c>
      <c r="B29" s="54">
        <v>11.219999999999999</v>
      </c>
      <c r="C29" s="54">
        <v>12.97</v>
      </c>
      <c r="D29" s="54">
        <v>16.329999999999998</v>
      </c>
      <c r="E29" s="54">
        <v>10.69</v>
      </c>
      <c r="F29" s="54">
        <v>13.5</v>
      </c>
    </row>
    <row r="30" spans="1:6">
      <c r="A30" s="54">
        <v>2004</v>
      </c>
      <c r="B30" s="54">
        <v>11.72</v>
      </c>
      <c r="C30" s="54">
        <v>12.839999999999998</v>
      </c>
      <c r="D30" s="54">
        <v>17.059999999999999</v>
      </c>
      <c r="E30" s="54">
        <v>11.17</v>
      </c>
      <c r="F30" s="54">
        <v>14.430000000000001</v>
      </c>
    </row>
    <row r="31" spans="1:6">
      <c r="A31" s="54">
        <v>2005</v>
      </c>
      <c r="B31" s="54">
        <v>10.27</v>
      </c>
      <c r="C31" s="54">
        <v>14.099999999999998</v>
      </c>
      <c r="D31" s="54">
        <v>18.060000000000002</v>
      </c>
      <c r="E31" s="54">
        <v>11.24</v>
      </c>
      <c r="F31" s="54">
        <v>15.39</v>
      </c>
    </row>
    <row r="32" spans="1:6">
      <c r="A32" s="54">
        <v>2006</v>
      </c>
      <c r="B32" s="54">
        <v>9.120000000000001</v>
      </c>
      <c r="C32" s="54">
        <v>14.499999999999998</v>
      </c>
      <c r="D32" s="54">
        <v>18.52</v>
      </c>
      <c r="E32" s="54">
        <v>12.4</v>
      </c>
      <c r="F32" s="54">
        <v>16.079999999999998</v>
      </c>
    </row>
    <row r="33" spans="1:6">
      <c r="A33" s="54">
        <v>2007</v>
      </c>
      <c r="B33" s="54">
        <v>9.1300000000000008</v>
      </c>
      <c r="C33" s="54">
        <v>14.549999999999999</v>
      </c>
      <c r="D33" s="54">
        <v>18.37</v>
      </c>
      <c r="E33" s="54">
        <v>11.92</v>
      </c>
      <c r="F33" s="54">
        <v>16.329999999999998</v>
      </c>
    </row>
    <row r="34" spans="1:6">
      <c r="A34" s="54">
        <v>2008</v>
      </c>
      <c r="B34" s="54">
        <v>9.06</v>
      </c>
      <c r="C34" s="54">
        <v>13.950000000000001</v>
      </c>
      <c r="D34" s="54">
        <v>17.940000000000001</v>
      </c>
      <c r="E34" s="54">
        <v>10.620000000000001</v>
      </c>
      <c r="F34" s="54">
        <v>15.079999999999998</v>
      </c>
    </row>
    <row r="35" spans="1:6">
      <c r="A35" s="54">
        <v>2009</v>
      </c>
      <c r="B35" s="54">
        <v>9.94</v>
      </c>
      <c r="C35" s="54">
        <v>14.17</v>
      </c>
      <c r="D35" s="54">
        <v>16.71</v>
      </c>
      <c r="E35" s="54">
        <v>11.27</v>
      </c>
      <c r="F35" s="54">
        <v>13.23</v>
      </c>
    </row>
    <row r="36" spans="1:6">
      <c r="A36" s="54">
        <v>2010</v>
      </c>
      <c r="B36" s="54">
        <v>9.51</v>
      </c>
      <c r="C36" s="54">
        <v>12.15</v>
      </c>
      <c r="D36" s="54">
        <v>17.899999999999999</v>
      </c>
      <c r="E36" s="54">
        <v>11.49</v>
      </c>
      <c r="F36" s="54">
        <v>13.98</v>
      </c>
    </row>
    <row r="37" spans="1:6">
      <c r="A37" s="54">
        <v>2011</v>
      </c>
      <c r="B37" s="54">
        <v>10.26</v>
      </c>
      <c r="C37" s="54">
        <v>13.020000000000001</v>
      </c>
      <c r="D37" s="54">
        <v>18.079999999999998</v>
      </c>
      <c r="E37" s="54">
        <v>10.94</v>
      </c>
      <c r="F37" s="54">
        <v>14.069999999999999</v>
      </c>
    </row>
    <row r="38" spans="1:6">
      <c r="A38" s="54">
        <v>2012</v>
      </c>
      <c r="B38" s="54">
        <v>11.37</v>
      </c>
      <c r="C38" s="54">
        <v>12.629999999999999</v>
      </c>
      <c r="D38" s="54">
        <v>19.48</v>
      </c>
      <c r="E38" s="54">
        <v>11.65</v>
      </c>
      <c r="F38" s="54">
        <v>13.420000000000002</v>
      </c>
    </row>
    <row r="39" spans="1:6">
      <c r="A39" s="54">
        <v>2013</v>
      </c>
      <c r="B39" s="54">
        <v>10.190000000000001</v>
      </c>
      <c r="C39" s="54">
        <v>13.69</v>
      </c>
      <c r="D39" s="54">
        <v>18.47</v>
      </c>
      <c r="E39" s="54">
        <v>12.479999999999999</v>
      </c>
      <c r="F39" s="54">
        <v>14.57</v>
      </c>
    </row>
    <row r="40" spans="1:6">
      <c r="A40" s="54">
        <v>2014</v>
      </c>
      <c r="B40" s="54">
        <v>10.39</v>
      </c>
      <c r="C40" s="54">
        <v>13.23</v>
      </c>
      <c r="D40" s="54">
        <v>18.970000000000002</v>
      </c>
      <c r="E40" s="54">
        <v>11.91</v>
      </c>
      <c r="F40" s="54">
        <v>15.06</v>
      </c>
    </row>
    <row r="41" spans="1:6">
      <c r="A41" s="54">
        <v>2015</v>
      </c>
      <c r="B41" s="54">
        <v>10.96</v>
      </c>
      <c r="C41" s="54">
        <v>12.25</v>
      </c>
      <c r="D41" s="54">
        <v>18.89</v>
      </c>
      <c r="E41" s="54">
        <v>11.82</v>
      </c>
      <c r="F41" s="54">
        <v>15.7</v>
      </c>
    </row>
    <row r="42" spans="1:6">
      <c r="A42" s="54">
        <v>2016</v>
      </c>
      <c r="B42" s="54">
        <v>11.17</v>
      </c>
      <c r="C42" s="54">
        <v>12.41</v>
      </c>
      <c r="D42" s="54">
        <v>18.670000000000002</v>
      </c>
      <c r="E42" s="54">
        <v>11.43</v>
      </c>
      <c r="F42" s="54">
        <v>13.28</v>
      </c>
    </row>
    <row r="43" spans="1:6">
      <c r="A43" s="54">
        <v>2017</v>
      </c>
      <c r="B43" s="54">
        <v>11.77</v>
      </c>
      <c r="C43" s="54">
        <v>13.3</v>
      </c>
      <c r="D43" s="54">
        <v>19.05</v>
      </c>
      <c r="E43" s="54">
        <v>12.8</v>
      </c>
      <c r="F43" s="54">
        <v>14.899999999999999</v>
      </c>
    </row>
    <row r="44" spans="1:6">
      <c r="A44" s="54">
        <v>2018</v>
      </c>
      <c r="B44" s="54">
        <v>11.940000000000001</v>
      </c>
      <c r="C44" s="54">
        <v>12.959999999999999</v>
      </c>
      <c r="D44" s="54">
        <v>19.25</v>
      </c>
      <c r="E44" s="54">
        <v>11.23</v>
      </c>
      <c r="F44" s="54">
        <v>13.950000000000001</v>
      </c>
    </row>
    <row r="45" spans="1:6">
      <c r="A45" s="54">
        <v>2019</v>
      </c>
      <c r="B45" s="54">
        <v>11.87</v>
      </c>
      <c r="C45" s="54">
        <v>12.6</v>
      </c>
      <c r="D45" s="54">
        <v>19.059999999999999</v>
      </c>
      <c r="E45" s="54">
        <v>11.28</v>
      </c>
      <c r="F45" s="54">
        <v>13.91</v>
      </c>
    </row>
    <row r="47" spans="1:6" ht="15" customHeight="1"/>
    <row r="48" spans="1:6" ht="15" customHeight="1"/>
    <row r="49" ht="15" customHeight="1"/>
    <row r="50" ht="15" customHeight="1"/>
    <row r="51" ht="15" customHeight="1"/>
    <row r="52" ht="15" customHeight="1"/>
  </sheetData>
  <hyperlinks>
    <hyperlink ref="A1" location="'List of Figures'!A1" display="Back to List of Figures" xr:uid="{E2ECB29F-0075-47E4-B05D-30043F307489}"/>
    <hyperlink ref="B3" r:id="rId1" display="https://wid.world/data/" xr:uid="{1A6334C7-CC2A-4C14-9191-FA9BB76258B4}"/>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120D3-2C31-4582-AB36-00DA7E1B37C1}">
  <dimension ref="A1:D15"/>
  <sheetViews>
    <sheetView zoomScaleNormal="100" workbookViewId="0"/>
  </sheetViews>
  <sheetFormatPr defaultColWidth="9.140625" defaultRowHeight="15"/>
  <cols>
    <col min="1" max="2" width="9.140625" style="127"/>
    <col min="3" max="3" width="13.5703125" style="127" bestFit="1" customWidth="1"/>
    <col min="4" max="4" width="39.28515625" style="127" bestFit="1" customWidth="1"/>
    <col min="5" max="16384" width="9.140625" style="127"/>
  </cols>
  <sheetData>
    <row r="1" spans="1:4">
      <c r="A1" s="119" t="s">
        <v>8</v>
      </c>
      <c r="D1" s="95"/>
    </row>
    <row r="2" spans="1:4">
      <c r="A2" s="19" t="s">
        <v>798</v>
      </c>
      <c r="B2" s="19" t="s">
        <v>705</v>
      </c>
      <c r="C2" s="19"/>
      <c r="D2" s="19"/>
    </row>
    <row r="3" spans="1:4">
      <c r="A3" s="19" t="s">
        <v>0</v>
      </c>
      <c r="B3" s="19" t="s">
        <v>635</v>
      </c>
      <c r="C3" s="19"/>
      <c r="D3" s="19"/>
    </row>
    <row r="5" spans="1:4">
      <c r="A5" s="120" t="s">
        <v>368</v>
      </c>
      <c r="B5" s="127" t="s">
        <v>631</v>
      </c>
      <c r="C5" s="127" t="s">
        <v>632</v>
      </c>
      <c r="D5" s="127" t="s">
        <v>771</v>
      </c>
    </row>
    <row r="6" spans="1:4">
      <c r="A6" s="120" t="s">
        <v>153</v>
      </c>
      <c r="B6" s="127">
        <v>2843.2469999999998</v>
      </c>
      <c r="C6" s="127">
        <v>3870.4259999999999</v>
      </c>
      <c r="D6" s="120">
        <v>1.0269999999999999</v>
      </c>
    </row>
    <row r="7" spans="1:4">
      <c r="A7" s="41">
        <v>2</v>
      </c>
      <c r="B7" s="127">
        <v>4118.1310000000003</v>
      </c>
      <c r="C7" s="127">
        <v>4303.7259999999997</v>
      </c>
      <c r="D7" s="120">
        <v>0.9012</v>
      </c>
    </row>
    <row r="8" spans="1:4">
      <c r="A8" s="41">
        <v>3</v>
      </c>
      <c r="B8" s="127">
        <v>4888.192</v>
      </c>
      <c r="C8" s="127">
        <v>5233.9290000000001</v>
      </c>
      <c r="D8" s="120">
        <v>0.92090000000000005</v>
      </c>
    </row>
    <row r="9" spans="1:4">
      <c r="A9" s="41">
        <v>4</v>
      </c>
      <c r="B9" s="127">
        <v>5940.3310000000001</v>
      </c>
      <c r="C9" s="127">
        <v>6173.1850000000004</v>
      </c>
      <c r="D9" s="120">
        <v>0.89039999999999997</v>
      </c>
    </row>
    <row r="10" spans="1:4">
      <c r="A10" s="41">
        <v>5</v>
      </c>
      <c r="B10" s="127">
        <v>6974.777</v>
      </c>
      <c r="C10" s="127">
        <v>6142.4350000000004</v>
      </c>
      <c r="D10" s="120">
        <v>0.7954</v>
      </c>
    </row>
    <row r="11" spans="1:4">
      <c r="A11" s="41">
        <v>6</v>
      </c>
      <c r="B11" s="127">
        <v>8181.6980000000003</v>
      </c>
      <c r="C11" s="127">
        <v>7182.2860000000001</v>
      </c>
      <c r="D11" s="120">
        <v>0.82730000000000004</v>
      </c>
    </row>
    <row r="12" spans="1:4">
      <c r="A12" s="41">
        <v>7</v>
      </c>
      <c r="B12" s="127">
        <v>9616.4760000000006</v>
      </c>
      <c r="C12" s="127">
        <v>8178.9480000000003</v>
      </c>
      <c r="D12" s="120">
        <v>0.76629999999999998</v>
      </c>
    </row>
    <row r="13" spans="1:4">
      <c r="A13" s="41">
        <v>8</v>
      </c>
      <c r="B13" s="127">
        <v>11305.42</v>
      </c>
      <c r="C13" s="127">
        <v>9408.3709999999992</v>
      </c>
      <c r="D13" s="120">
        <v>0.73939999999999995</v>
      </c>
    </row>
    <row r="14" spans="1:4">
      <c r="A14" s="41">
        <v>9</v>
      </c>
      <c r="B14" s="127">
        <v>13767.77</v>
      </c>
      <c r="C14" s="127">
        <v>9422.1949999999997</v>
      </c>
      <c r="D14" s="120">
        <v>0.62549999999999994</v>
      </c>
    </row>
    <row r="15" spans="1:4">
      <c r="A15" s="120" t="s">
        <v>784</v>
      </c>
      <c r="B15" s="127">
        <v>26247.631000000001</v>
      </c>
      <c r="C15" s="127">
        <v>13691.950999999999</v>
      </c>
      <c r="D15" s="120">
        <v>0.53339999999999999</v>
      </c>
    </row>
  </sheetData>
  <hyperlinks>
    <hyperlink ref="A1" location="'List of Figures'!A1" display="Back to List of Figures" xr:uid="{76CB7740-CA01-4BAE-B5B2-36685D61BF9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3D4D-A7EF-4697-A362-9F73DA186DB2}">
  <dimension ref="A1:S51"/>
  <sheetViews>
    <sheetView zoomScaleNormal="100" workbookViewId="0"/>
  </sheetViews>
  <sheetFormatPr defaultColWidth="9.140625" defaultRowHeight="15"/>
  <cols>
    <col min="1" max="1" width="17.28515625" style="32" customWidth="1"/>
    <col min="2" max="15" width="9.140625" style="32"/>
    <col min="20" max="16384" width="9.140625" style="32"/>
  </cols>
  <sheetData>
    <row r="1" spans="1:17">
      <c r="A1" s="7" t="s">
        <v>8</v>
      </c>
    </row>
    <row r="2" spans="1:17" ht="15" customHeight="1">
      <c r="A2" s="19" t="s">
        <v>639</v>
      </c>
      <c r="B2" s="36" t="s">
        <v>182</v>
      </c>
      <c r="C2" s="19"/>
      <c r="D2" s="19"/>
      <c r="E2" s="19"/>
      <c r="F2" s="19"/>
      <c r="G2" s="19"/>
      <c r="H2" s="19"/>
      <c r="I2" s="19"/>
      <c r="J2" s="19"/>
      <c r="K2" s="19"/>
      <c r="L2" s="19"/>
      <c r="M2" s="19"/>
      <c r="N2" s="19"/>
      <c r="O2" s="19"/>
      <c r="P2" s="19"/>
      <c r="Q2" s="19"/>
    </row>
    <row r="3" spans="1:17">
      <c r="A3" s="19" t="s">
        <v>0</v>
      </c>
      <c r="B3" s="19" t="s">
        <v>105</v>
      </c>
      <c r="C3" s="19"/>
      <c r="D3" s="19"/>
      <c r="E3" s="19"/>
      <c r="F3" s="19"/>
      <c r="G3" s="19"/>
      <c r="H3" s="19"/>
      <c r="I3" s="19"/>
      <c r="J3" s="19"/>
      <c r="K3" s="19"/>
      <c r="L3" s="19"/>
      <c r="M3" s="19"/>
      <c r="N3" s="19"/>
      <c r="O3" s="19"/>
      <c r="P3" s="19"/>
      <c r="Q3" s="19"/>
    </row>
    <row r="5" spans="1:17" ht="15" customHeight="1">
      <c r="A5" s="28"/>
      <c r="B5" s="35" t="s">
        <v>114</v>
      </c>
      <c r="C5" s="35"/>
    </row>
    <row r="6" spans="1:17">
      <c r="A6" s="28" t="s">
        <v>115</v>
      </c>
      <c r="B6" s="35">
        <v>29</v>
      </c>
      <c r="C6" s="35"/>
      <c r="E6" s="33"/>
    </row>
    <row r="7" spans="1:17">
      <c r="A7" s="28" t="s">
        <v>119</v>
      </c>
      <c r="B7" s="35">
        <v>14.1</v>
      </c>
      <c r="C7" s="35"/>
      <c r="E7" s="33"/>
    </row>
    <row r="8" spans="1:17">
      <c r="A8" s="28" t="s">
        <v>120</v>
      </c>
      <c r="B8" s="35">
        <v>6.1</v>
      </c>
      <c r="C8" s="35"/>
      <c r="E8" s="33"/>
    </row>
    <row r="9" spans="1:17">
      <c r="A9" s="28" t="s">
        <v>118</v>
      </c>
      <c r="B9" s="35">
        <v>5.3</v>
      </c>
      <c r="C9" s="35"/>
    </row>
    <row r="10" spans="1:17">
      <c r="A10" s="28" t="s">
        <v>117</v>
      </c>
      <c r="B10" s="35">
        <v>5.4</v>
      </c>
      <c r="C10" s="35"/>
      <c r="L10" s="6"/>
    </row>
    <row r="11" spans="1:17">
      <c r="A11" s="28" t="s">
        <v>116</v>
      </c>
      <c r="B11" s="35">
        <v>3.5</v>
      </c>
      <c r="C11" s="35"/>
      <c r="L11" s="6"/>
    </row>
    <row r="12" spans="1:17">
      <c r="A12" s="28" t="s">
        <v>121</v>
      </c>
      <c r="B12" s="35">
        <v>1.5</v>
      </c>
      <c r="C12" s="35"/>
      <c r="E12" s="6"/>
      <c r="L12" s="6"/>
    </row>
    <row r="13" spans="1:17">
      <c r="C13" s="35"/>
      <c r="E13" s="6"/>
      <c r="L13" s="6"/>
    </row>
    <row r="14" spans="1:17">
      <c r="C14" s="35"/>
      <c r="E14" s="6"/>
      <c r="L14" s="6"/>
    </row>
    <row r="15" spans="1:17">
      <c r="C15" s="35"/>
      <c r="E15" s="6"/>
      <c r="L15" s="6"/>
    </row>
    <row r="16" spans="1:17">
      <c r="A16" s="28"/>
      <c r="B16" s="35"/>
      <c r="C16" s="35"/>
      <c r="E16" s="6"/>
      <c r="L16" s="6"/>
    </row>
    <row r="17" spans="1:5">
      <c r="A17" s="28"/>
      <c r="B17" s="35"/>
      <c r="C17" s="35"/>
      <c r="E17" s="6"/>
    </row>
    <row r="18" spans="1:5">
      <c r="A18" s="28"/>
      <c r="B18" s="35"/>
      <c r="C18" s="35"/>
      <c r="E18" s="6"/>
    </row>
    <row r="19" spans="1:5">
      <c r="A19" s="28"/>
      <c r="B19" s="35"/>
      <c r="C19" s="35"/>
      <c r="E19" s="6"/>
    </row>
    <row r="20" spans="1:5">
      <c r="A20" s="28"/>
      <c r="B20" s="35"/>
      <c r="D20" s="6"/>
      <c r="E20" s="6"/>
    </row>
    <row r="21" spans="1:5">
      <c r="A21" s="28"/>
      <c r="B21" s="35"/>
      <c r="D21" s="6"/>
      <c r="E21" s="6"/>
    </row>
    <row r="22" spans="1:5">
      <c r="A22" s="28"/>
      <c r="B22" s="35"/>
      <c r="D22" s="6"/>
      <c r="E22" s="6"/>
    </row>
    <row r="23" spans="1:5">
      <c r="B23" s="6"/>
      <c r="D23" s="6"/>
      <c r="E23" s="6"/>
    </row>
    <row r="24" spans="1:5">
      <c r="B24" s="6"/>
      <c r="D24" s="6"/>
      <c r="E24" s="6"/>
    </row>
    <row r="25" spans="1:5">
      <c r="B25" s="6"/>
      <c r="D25" s="6"/>
      <c r="E25" s="6"/>
    </row>
    <row r="26" spans="1:5">
      <c r="B26" s="6"/>
      <c r="D26" s="6"/>
      <c r="E26" s="6"/>
    </row>
    <row r="28" spans="1:5">
      <c r="B28" s="6"/>
    </row>
    <row r="29" spans="1:5">
      <c r="B29" s="6"/>
    </row>
    <row r="30" spans="1:5">
      <c r="B30" s="6"/>
    </row>
    <row r="31" spans="1:5">
      <c r="B31" s="6"/>
    </row>
    <row r="32" spans="1:5">
      <c r="B32" s="6"/>
    </row>
    <row r="33" spans="2:2">
      <c r="B33" s="6"/>
    </row>
    <row r="34" spans="2:2">
      <c r="B34" s="6"/>
    </row>
    <row r="35" spans="2:2">
      <c r="B35" s="6"/>
    </row>
    <row r="36" spans="2:2">
      <c r="B36" s="6"/>
    </row>
    <row r="37" spans="2:2">
      <c r="B37" s="6"/>
    </row>
    <row r="38" spans="2:2">
      <c r="B38" s="6"/>
    </row>
    <row r="39" spans="2:2">
      <c r="B39" s="6"/>
    </row>
    <row r="40" spans="2:2">
      <c r="B40" s="6"/>
    </row>
    <row r="41" spans="2:2">
      <c r="B41" s="6"/>
    </row>
    <row r="46" spans="2:2" ht="15" customHeight="1"/>
    <row r="47" spans="2:2" ht="15" customHeight="1"/>
    <row r="48" spans="2:2" ht="15" customHeight="1"/>
    <row r="49" ht="15" customHeight="1"/>
    <row r="50" ht="15" customHeight="1"/>
    <row r="51" ht="15" customHeight="1"/>
  </sheetData>
  <sortState xmlns:xlrd2="http://schemas.microsoft.com/office/spreadsheetml/2017/richdata2" ref="A6:B15">
    <sortCondition descending="1" ref="B6:B15"/>
  </sortState>
  <hyperlinks>
    <hyperlink ref="A1" location="'List of Figures'!A1" display="Back to List of Figures" xr:uid="{8BDED846-4B67-48A2-93B9-A27ED8816129}"/>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5186-CFA3-4301-BEC3-FFBBDB71E581}">
  <dimension ref="A1:N52"/>
  <sheetViews>
    <sheetView zoomScaleNormal="100" workbookViewId="0"/>
  </sheetViews>
  <sheetFormatPr defaultColWidth="9.140625" defaultRowHeight="15"/>
  <cols>
    <col min="1" max="16384" width="9.140625" style="27"/>
  </cols>
  <sheetData>
    <row r="1" spans="1:14">
      <c r="A1" s="7" t="s">
        <v>8</v>
      </c>
    </row>
    <row r="2" spans="1:14" ht="15" customHeight="1">
      <c r="A2" s="19" t="s">
        <v>706</v>
      </c>
      <c r="B2" s="25" t="s">
        <v>73</v>
      </c>
      <c r="C2" s="19"/>
      <c r="D2" s="19"/>
      <c r="E2" s="19"/>
    </row>
    <row r="3" spans="1:14">
      <c r="A3" s="19" t="s">
        <v>0</v>
      </c>
      <c r="B3" s="121" t="s">
        <v>72</v>
      </c>
      <c r="C3" s="19"/>
      <c r="D3" s="19"/>
      <c r="E3" s="19"/>
    </row>
    <row r="5" spans="1:14">
      <c r="B5" s="27" t="s">
        <v>74</v>
      </c>
      <c r="C5" s="27" t="s">
        <v>75</v>
      </c>
      <c r="D5" s="27" t="s">
        <v>76</v>
      </c>
      <c r="E5" s="27" t="s">
        <v>55</v>
      </c>
    </row>
    <row r="6" spans="1:14" ht="15" customHeight="1">
      <c r="A6" s="27" t="s">
        <v>17</v>
      </c>
      <c r="B6" s="120">
        <v>5.0390178235026601</v>
      </c>
      <c r="C6" s="120">
        <v>3.2570895846457102</v>
      </c>
      <c r="D6" s="120">
        <v>2.0297619047619002</v>
      </c>
      <c r="E6" s="120">
        <v>2.7718181818181802</v>
      </c>
    </row>
    <row r="7" spans="1:14">
      <c r="A7" s="27" t="s">
        <v>20</v>
      </c>
      <c r="B7" s="120">
        <v>5.9861111111111098</v>
      </c>
      <c r="C7" s="120">
        <v>3.4505050273278099</v>
      </c>
      <c r="D7" s="120">
        <v>2.03488372093023</v>
      </c>
      <c r="E7" s="120">
        <v>2.8444444444444401</v>
      </c>
      <c r="F7" s="6"/>
      <c r="G7" s="6"/>
      <c r="H7" s="6"/>
      <c r="I7" s="6"/>
      <c r="J7" s="6"/>
    </row>
    <row r="8" spans="1:14">
      <c r="A8" s="27" t="s">
        <v>21</v>
      </c>
      <c r="B8" s="120">
        <v>7.0416666666666599</v>
      </c>
      <c r="C8" s="120">
        <v>3.40958126367704</v>
      </c>
      <c r="D8" s="120">
        <v>2.0568181818181799</v>
      </c>
      <c r="E8" s="120">
        <v>2.9166666666666599</v>
      </c>
      <c r="F8" s="6"/>
      <c r="G8" s="6"/>
      <c r="H8" s="6"/>
      <c r="I8" s="6"/>
      <c r="J8" s="6"/>
      <c r="K8" s="6"/>
      <c r="L8" s="6"/>
      <c r="M8" s="6"/>
      <c r="N8" s="6"/>
    </row>
    <row r="9" spans="1:14">
      <c r="A9" s="27" t="s">
        <v>22</v>
      </c>
      <c r="B9" s="120">
        <v>6.4597222222222204</v>
      </c>
      <c r="C9" s="120">
        <v>3.4193245937589549</v>
      </c>
      <c r="D9" s="120">
        <v>2.0537634408602101</v>
      </c>
      <c r="E9" s="120">
        <v>2.9059829059829001</v>
      </c>
      <c r="F9" s="6"/>
      <c r="G9" s="6"/>
      <c r="H9" s="6"/>
      <c r="I9" s="6"/>
      <c r="J9" s="6"/>
      <c r="K9" s="6"/>
      <c r="L9" s="6"/>
      <c r="M9" s="6"/>
      <c r="N9" s="6"/>
    </row>
    <row r="10" spans="1:14">
      <c r="A10" s="27" t="s">
        <v>23</v>
      </c>
      <c r="B10" s="120">
        <v>6.3</v>
      </c>
      <c r="C10" s="120">
        <v>3.5489120792492299</v>
      </c>
      <c r="D10" s="120">
        <v>2.03626943005181</v>
      </c>
      <c r="E10" s="120">
        <v>2.8413639733135598</v>
      </c>
      <c r="F10" s="6"/>
      <c r="G10" s="6"/>
      <c r="H10" s="6"/>
      <c r="I10" s="6"/>
      <c r="J10" s="6"/>
      <c r="K10" s="6"/>
      <c r="L10" s="6"/>
      <c r="M10" s="6"/>
      <c r="N10" s="6"/>
    </row>
    <row r="11" spans="1:14">
      <c r="A11" s="27" t="s">
        <v>24</v>
      </c>
      <c r="B11" s="120">
        <v>6.4615384615384599</v>
      </c>
      <c r="C11" s="120">
        <v>3.5727838048380747</v>
      </c>
      <c r="D11" s="120">
        <v>2.0408163265306101</v>
      </c>
      <c r="E11" s="120">
        <v>2.8412698412698401</v>
      </c>
      <c r="F11" s="6"/>
      <c r="G11" s="6"/>
      <c r="H11" s="6"/>
      <c r="I11" s="6"/>
      <c r="J11" s="6"/>
      <c r="K11" s="6"/>
      <c r="L11" s="6"/>
      <c r="M11" s="6"/>
      <c r="N11" s="6"/>
    </row>
    <row r="12" spans="1:14">
      <c r="A12" s="27" t="s">
        <v>25</v>
      </c>
      <c r="B12" s="120">
        <v>6</v>
      </c>
      <c r="C12" s="120">
        <v>3.55554939476702</v>
      </c>
      <c r="D12" s="120">
        <v>2.0350000000000001</v>
      </c>
      <c r="E12" s="120">
        <v>2.9114285714285701</v>
      </c>
      <c r="F12" s="6"/>
      <c r="G12" s="6"/>
      <c r="H12" s="6"/>
      <c r="I12" s="6"/>
      <c r="J12" s="6"/>
      <c r="K12" s="6"/>
      <c r="L12" s="6"/>
      <c r="M12" s="6"/>
      <c r="N12" s="6"/>
    </row>
    <row r="13" spans="1:14">
      <c r="A13" s="27" t="s">
        <v>26</v>
      </c>
      <c r="B13" s="120">
        <v>6.2083333333333304</v>
      </c>
      <c r="C13" s="120">
        <v>3.4890523434827201</v>
      </c>
      <c r="D13" s="120">
        <v>2.0588235294117601</v>
      </c>
      <c r="E13" s="120">
        <v>2.9217451523545699</v>
      </c>
      <c r="F13" s="6"/>
      <c r="G13" s="6"/>
      <c r="H13" s="6"/>
      <c r="I13" s="6"/>
      <c r="J13" s="6"/>
      <c r="K13" s="6"/>
      <c r="L13" s="6"/>
      <c r="M13" s="6"/>
      <c r="N13" s="6"/>
    </row>
    <row r="14" spans="1:14">
      <c r="A14" s="27" t="s">
        <v>27</v>
      </c>
      <c r="B14" s="120">
        <v>5.71</v>
      </c>
      <c r="C14" s="120">
        <v>3.5296120645439748</v>
      </c>
      <c r="D14" s="120">
        <v>2.0817307692307598</v>
      </c>
      <c r="E14" s="120">
        <v>2.9254237288135498</v>
      </c>
      <c r="F14" s="6"/>
      <c r="G14" s="6"/>
      <c r="H14" s="6"/>
      <c r="I14" s="6"/>
      <c r="J14" s="6"/>
      <c r="K14" s="6"/>
      <c r="L14" s="6"/>
      <c r="M14" s="6"/>
      <c r="N14" s="6"/>
    </row>
    <row r="15" spans="1:14">
      <c r="A15" s="27" t="s">
        <v>28</v>
      </c>
      <c r="B15" s="120">
        <v>5.2083333333333304</v>
      </c>
      <c r="C15" s="120">
        <v>3.5249612343330954</v>
      </c>
      <c r="D15" s="120">
        <v>2.0990566037735801</v>
      </c>
      <c r="E15" s="120">
        <v>2.9513333333333298</v>
      </c>
      <c r="F15" s="6"/>
      <c r="G15" s="6"/>
      <c r="H15" s="6"/>
      <c r="I15" s="6"/>
      <c r="J15" s="6"/>
      <c r="K15" s="6"/>
      <c r="L15" s="6"/>
      <c r="M15" s="6"/>
      <c r="N15" s="6"/>
    </row>
    <row r="16" spans="1:14">
      <c r="A16" s="27" t="s">
        <v>29</v>
      </c>
      <c r="B16" s="120">
        <v>5.2083333333333304</v>
      </c>
      <c r="C16" s="120">
        <v>3.5392866068096502</v>
      </c>
      <c r="D16" s="120">
        <v>2.0879629629629601</v>
      </c>
      <c r="E16" s="120">
        <v>2.9696774193548299</v>
      </c>
      <c r="F16" s="6"/>
      <c r="G16" s="6"/>
      <c r="H16" s="6"/>
      <c r="I16" s="6"/>
      <c r="J16" s="6"/>
      <c r="K16" s="6"/>
      <c r="L16" s="6"/>
      <c r="M16" s="6"/>
      <c r="N16" s="6"/>
    </row>
    <row r="17" spans="1:14">
      <c r="A17" s="27" t="s">
        <v>30</v>
      </c>
      <c r="B17" s="120">
        <v>5.0478589420654902</v>
      </c>
      <c r="C17" s="120">
        <v>3.3333333333333299</v>
      </c>
      <c r="D17" s="120">
        <v>2.1090909090909</v>
      </c>
      <c r="E17" s="120">
        <v>2.8620268620268599</v>
      </c>
      <c r="F17" s="6"/>
      <c r="G17" s="6"/>
      <c r="H17" s="6"/>
      <c r="I17" s="6"/>
      <c r="J17" s="6"/>
      <c r="K17" s="6"/>
      <c r="L17" s="6"/>
      <c r="M17" s="6"/>
      <c r="N17" s="6"/>
    </row>
    <row r="18" spans="1:14">
      <c r="A18" s="27" t="s">
        <v>31</v>
      </c>
      <c r="B18" s="120">
        <v>5.0656934306569301</v>
      </c>
      <c r="C18" s="120">
        <v>3.3788021323298798</v>
      </c>
      <c r="D18" s="120">
        <v>2.1150442477876101</v>
      </c>
      <c r="E18" s="120">
        <v>2.8205882352941098</v>
      </c>
      <c r="F18" s="6"/>
      <c r="G18" s="6"/>
      <c r="H18" s="6"/>
      <c r="I18" s="6"/>
      <c r="J18" s="6"/>
    </row>
    <row r="19" spans="1:14">
      <c r="A19" s="27" t="s">
        <v>32</v>
      </c>
      <c r="B19" s="120">
        <v>4.9511627906976701</v>
      </c>
      <c r="C19" s="120">
        <v>3.3321759259259203</v>
      </c>
      <c r="D19" s="120">
        <v>2.1391304347825999</v>
      </c>
      <c r="E19" s="120">
        <v>2.70847268673355</v>
      </c>
      <c r="F19" s="6"/>
      <c r="G19" s="6"/>
      <c r="H19" s="6"/>
      <c r="I19" s="6"/>
      <c r="J19" s="6"/>
    </row>
    <row r="20" spans="1:14">
      <c r="A20" s="27" t="s">
        <v>33</v>
      </c>
      <c r="B20" s="120">
        <v>5</v>
      </c>
      <c r="C20" s="120">
        <v>3.2643292168038798</v>
      </c>
      <c r="D20" s="120">
        <v>2.1276595744680802</v>
      </c>
      <c r="E20" s="120">
        <v>2.7027027027027</v>
      </c>
      <c r="F20" s="6"/>
      <c r="G20" s="6"/>
      <c r="H20" s="6"/>
      <c r="I20" s="6"/>
      <c r="J20" s="6"/>
    </row>
    <row r="21" spans="1:14">
      <c r="A21" s="27" t="s">
        <v>34</v>
      </c>
      <c r="B21" s="120">
        <v>5.55555555555555</v>
      </c>
      <c r="C21" s="120">
        <v>3.3021781935032148</v>
      </c>
      <c r="D21" s="120">
        <v>2.1422594142259399</v>
      </c>
      <c r="E21" s="120">
        <v>2.7261601223865299</v>
      </c>
      <c r="F21" s="6"/>
      <c r="G21" s="6"/>
      <c r="H21" s="6"/>
      <c r="I21" s="6"/>
      <c r="J21" s="6"/>
    </row>
    <row r="22" spans="1:14">
      <c r="B22" s="6"/>
      <c r="C22" s="6"/>
      <c r="D22" s="6"/>
      <c r="E22" s="6"/>
      <c r="F22" s="6"/>
      <c r="G22" s="6"/>
      <c r="H22" s="6"/>
      <c r="I22" s="6"/>
      <c r="J22" s="6"/>
    </row>
    <row r="23" spans="1:14">
      <c r="B23" s="6"/>
      <c r="C23" s="6"/>
      <c r="D23" s="6"/>
      <c r="E23" s="6"/>
      <c r="F23" s="6"/>
      <c r="G23" s="6"/>
      <c r="H23" s="6"/>
      <c r="I23" s="6"/>
      <c r="J23" s="6"/>
    </row>
    <row r="24" spans="1:14">
      <c r="B24" s="6"/>
      <c r="C24" s="6"/>
      <c r="D24" s="6"/>
      <c r="E24" s="6"/>
      <c r="F24" s="6"/>
      <c r="G24" s="6"/>
      <c r="H24" s="6"/>
      <c r="I24" s="6"/>
      <c r="J24" s="6"/>
    </row>
    <row r="25" spans="1:14">
      <c r="B25" s="6"/>
      <c r="C25" s="6"/>
      <c r="D25" s="6"/>
      <c r="E25" s="6"/>
      <c r="F25" s="6"/>
      <c r="G25" s="6"/>
      <c r="H25" s="6"/>
      <c r="I25" s="6"/>
      <c r="J25" s="6"/>
    </row>
    <row r="26" spans="1:14">
      <c r="B26" s="6"/>
      <c r="C26" s="6"/>
      <c r="D26" s="6"/>
      <c r="E26" s="6"/>
      <c r="F26" s="6"/>
      <c r="G26" s="6"/>
      <c r="H26" s="6"/>
      <c r="I26" s="6"/>
      <c r="J26" s="6"/>
    </row>
    <row r="27" spans="1:14">
      <c r="B27" s="6"/>
      <c r="C27" s="6"/>
      <c r="D27" s="6"/>
      <c r="E27" s="6"/>
      <c r="F27" s="6"/>
      <c r="G27" s="6"/>
      <c r="H27" s="6"/>
      <c r="I27" s="6"/>
      <c r="J27" s="6"/>
    </row>
    <row r="28" spans="1:14">
      <c r="B28" s="6"/>
      <c r="C28" s="6"/>
      <c r="D28" s="6"/>
      <c r="E28" s="6"/>
      <c r="F28" s="6"/>
      <c r="G28" s="6"/>
      <c r="H28" s="6"/>
      <c r="I28" s="6"/>
      <c r="J28" s="6"/>
    </row>
    <row r="29" spans="1:14">
      <c r="B29" s="6"/>
      <c r="C29" s="6"/>
      <c r="D29" s="6"/>
      <c r="E29" s="6"/>
      <c r="F29" s="6"/>
      <c r="G29" s="6"/>
      <c r="H29" s="6"/>
      <c r="I29" s="6"/>
      <c r="J29" s="6"/>
    </row>
    <row r="30" spans="1:14">
      <c r="B30" s="6"/>
      <c r="C30" s="6"/>
      <c r="D30" s="6"/>
      <c r="E30" s="6"/>
      <c r="F30" s="6"/>
      <c r="G30" s="6"/>
      <c r="H30" s="6"/>
      <c r="I30" s="6"/>
      <c r="J30" s="6"/>
    </row>
    <row r="31" spans="1:14">
      <c r="B31" s="6"/>
      <c r="C31" s="6"/>
      <c r="D31" s="6"/>
      <c r="E31" s="6"/>
      <c r="F31" s="6"/>
      <c r="G31" s="6"/>
      <c r="H31" s="6"/>
      <c r="I31" s="6"/>
      <c r="J31" s="6"/>
    </row>
    <row r="32" spans="1:14">
      <c r="B32" s="6"/>
      <c r="C32" s="6"/>
      <c r="D32" s="6"/>
      <c r="E32" s="6"/>
      <c r="F32" s="6"/>
      <c r="G32" s="6"/>
      <c r="H32" s="6"/>
      <c r="I32" s="6"/>
      <c r="J32" s="6"/>
    </row>
    <row r="33" spans="2:10">
      <c r="B33" s="6"/>
      <c r="C33" s="6"/>
      <c r="D33" s="6"/>
      <c r="E33" s="6"/>
      <c r="F33" s="6"/>
      <c r="G33" s="6"/>
      <c r="H33" s="6"/>
      <c r="I33" s="6"/>
      <c r="J33" s="6"/>
    </row>
    <row r="34" spans="2:10">
      <c r="B34" s="6"/>
      <c r="C34" s="6"/>
      <c r="D34" s="6"/>
      <c r="E34" s="6"/>
      <c r="F34" s="6"/>
      <c r="G34" s="6"/>
      <c r="H34" s="6"/>
      <c r="I34" s="6"/>
      <c r="J34" s="6"/>
    </row>
    <row r="35" spans="2:10">
      <c r="B35" s="6"/>
      <c r="C35" s="6"/>
      <c r="D35" s="6"/>
      <c r="E35" s="6"/>
      <c r="F35" s="6"/>
      <c r="G35" s="6"/>
      <c r="H35" s="6"/>
      <c r="I35" s="6"/>
      <c r="J35" s="6"/>
    </row>
    <row r="36" spans="2:10">
      <c r="B36" s="6"/>
      <c r="C36" s="6"/>
      <c r="D36" s="6"/>
      <c r="E36" s="6"/>
      <c r="F36" s="6"/>
      <c r="G36" s="6"/>
      <c r="H36" s="6"/>
      <c r="I36" s="6"/>
      <c r="J36" s="6"/>
    </row>
    <row r="47" spans="2:10" ht="15" customHeight="1"/>
    <row r="48" spans="2:10" ht="15" customHeight="1"/>
    <row r="49" ht="15" customHeight="1"/>
    <row r="50" ht="15" customHeight="1"/>
    <row r="51" ht="15" customHeight="1"/>
    <row r="52" ht="15" customHeight="1"/>
  </sheetData>
  <hyperlinks>
    <hyperlink ref="A1" location="'List of Figures'!A1" display="Back to List of Figures" xr:uid="{A12AC730-AD13-4849-BE6A-3D0ADB203950}"/>
    <hyperlink ref="B3" r:id="rId1" display="https://stats.oecd.org/Index.aspx?DatasetCode=DEC_I" xr:uid="{81D3E933-74E8-491E-AAB8-7E536EF30658}"/>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7BC54-6CDC-4DC2-AE80-871A74372CB8}">
  <dimension ref="A1:O21"/>
  <sheetViews>
    <sheetView zoomScaleNormal="100" workbookViewId="0"/>
  </sheetViews>
  <sheetFormatPr defaultRowHeight="15"/>
  <sheetData>
    <row r="1" spans="1:15">
      <c r="A1" s="7" t="s">
        <v>8</v>
      </c>
      <c r="B1" s="109"/>
      <c r="C1" s="109"/>
      <c r="D1" s="109"/>
      <c r="E1" s="109"/>
      <c r="F1" s="109"/>
    </row>
    <row r="2" spans="1:15">
      <c r="A2" s="19" t="s">
        <v>799</v>
      </c>
      <c r="B2" s="25" t="s">
        <v>816</v>
      </c>
      <c r="C2" s="19"/>
      <c r="D2" s="19"/>
      <c r="E2" s="19"/>
      <c r="F2" s="19"/>
      <c r="G2" s="19"/>
      <c r="H2" s="19"/>
      <c r="I2" s="19"/>
      <c r="J2" s="19"/>
      <c r="K2" s="19"/>
      <c r="L2" s="19"/>
      <c r="M2" s="19"/>
      <c r="N2" s="19"/>
      <c r="O2" s="19"/>
    </row>
    <row r="3" spans="1:15">
      <c r="A3" s="19" t="s">
        <v>0</v>
      </c>
      <c r="B3" s="36" t="s">
        <v>707</v>
      </c>
      <c r="C3" s="19"/>
      <c r="D3" s="19"/>
      <c r="E3" s="19"/>
      <c r="F3" s="19"/>
      <c r="G3" s="19"/>
      <c r="H3" s="19"/>
      <c r="I3" s="19"/>
      <c r="J3" s="19"/>
      <c r="K3" s="19"/>
      <c r="L3" s="19"/>
      <c r="M3" s="19"/>
      <c r="N3" s="19"/>
      <c r="O3" s="19"/>
    </row>
    <row r="4" spans="1:15" ht="15" customHeight="1">
      <c r="A4" s="109"/>
      <c r="B4" s="109"/>
      <c r="C4" s="109"/>
      <c r="D4" s="109"/>
      <c r="E4" s="109"/>
      <c r="F4" s="109"/>
    </row>
    <row r="5" spans="1:15" ht="15" customHeight="1">
      <c r="A5" t="s">
        <v>77</v>
      </c>
      <c r="B5" t="s">
        <v>542</v>
      </c>
    </row>
    <row r="6" spans="1:15">
      <c r="B6" t="s">
        <v>543</v>
      </c>
    </row>
    <row r="7" spans="1:15" ht="15" customHeight="1">
      <c r="B7" t="s">
        <v>785</v>
      </c>
      <c r="C7" t="s">
        <v>772</v>
      </c>
      <c r="D7" t="s">
        <v>773</v>
      </c>
      <c r="E7" t="s">
        <v>544</v>
      </c>
      <c r="F7" t="s">
        <v>781</v>
      </c>
    </row>
    <row r="8" spans="1:15">
      <c r="A8">
        <v>2007</v>
      </c>
      <c r="B8">
        <v>45.827984595635442</v>
      </c>
      <c r="E8">
        <v>-20.154043645699616</v>
      </c>
      <c r="F8" s="41">
        <v>16.302952503209234</v>
      </c>
    </row>
    <row r="9" spans="1:15">
      <c r="A9">
        <v>2008</v>
      </c>
      <c r="B9">
        <v>51.547779273216698</v>
      </c>
      <c r="E9">
        <v>-14.535666218034994</v>
      </c>
      <c r="F9" s="41">
        <v>18.707940780619104</v>
      </c>
    </row>
    <row r="10" spans="1:15">
      <c r="A10">
        <v>2009</v>
      </c>
      <c r="B10">
        <v>28.158844765342963</v>
      </c>
      <c r="E10">
        <v>-28.519855595667863</v>
      </c>
      <c r="F10" s="41">
        <v>2.8880866425992746</v>
      </c>
    </row>
    <row r="11" spans="1:15">
      <c r="A11">
        <v>2010</v>
      </c>
      <c r="B11">
        <v>37.755102040816332</v>
      </c>
      <c r="E11">
        <v>-25.510204081632647</v>
      </c>
      <c r="F11" s="41">
        <v>8.8010204081632626</v>
      </c>
    </row>
    <row r="12" spans="1:15">
      <c r="A12">
        <v>2011</v>
      </c>
      <c r="B12">
        <v>36.470588235294123</v>
      </c>
      <c r="E12">
        <v>-27.712418300653596</v>
      </c>
      <c r="F12" s="41">
        <v>5.7516339869281063</v>
      </c>
    </row>
    <row r="13" spans="1:15">
      <c r="A13">
        <v>2012</v>
      </c>
      <c r="B13">
        <v>43.012211668928082</v>
      </c>
      <c r="E13">
        <v>-21.302578018995931</v>
      </c>
      <c r="F13" s="41">
        <v>11.668928086838527</v>
      </c>
    </row>
    <row r="14" spans="1:15">
      <c r="A14">
        <v>2013</v>
      </c>
      <c r="B14">
        <v>44.063324538258584</v>
      </c>
      <c r="C14">
        <v>26.781002638522434</v>
      </c>
      <c r="D14">
        <v>-11.213720316622688</v>
      </c>
      <c r="E14">
        <v>-19.393139841688654</v>
      </c>
    </row>
    <row r="15" spans="1:15">
      <c r="A15">
        <v>2014</v>
      </c>
      <c r="B15">
        <v>52.284946236559151</v>
      </c>
      <c r="C15">
        <v>32.795698924731177</v>
      </c>
      <c r="D15">
        <v>-9.9462365591397877</v>
      </c>
      <c r="E15">
        <v>-17.741935483870964</v>
      </c>
    </row>
    <row r="16" spans="1:15">
      <c r="A16">
        <v>2015</v>
      </c>
      <c r="B16">
        <v>47.532467532467535</v>
      </c>
      <c r="C16">
        <v>31.948051948051948</v>
      </c>
      <c r="D16">
        <v>-9.740259740259738</v>
      </c>
      <c r="E16">
        <v>-18.051948051948052</v>
      </c>
    </row>
    <row r="17" spans="1:5">
      <c r="A17">
        <v>2016</v>
      </c>
      <c r="B17">
        <v>38.782816229116946</v>
      </c>
      <c r="C17">
        <v>21.83770883054892</v>
      </c>
      <c r="D17">
        <v>-13.007159904534603</v>
      </c>
      <c r="E17">
        <v>-21.957040572792362</v>
      </c>
    </row>
    <row r="18" spans="1:5">
      <c r="A18">
        <v>2017</v>
      </c>
      <c r="B18">
        <v>44.592952612393688</v>
      </c>
      <c r="C18">
        <v>22.964763061968419</v>
      </c>
      <c r="D18">
        <v>-11.178614823815314</v>
      </c>
      <c r="E18">
        <v>-21.871202916160392</v>
      </c>
    </row>
    <row r="19" spans="1:5">
      <c r="A19">
        <v>2018</v>
      </c>
      <c r="B19">
        <v>35.347776510832382</v>
      </c>
      <c r="C19">
        <v>17.217787913340942</v>
      </c>
      <c r="D19">
        <v>-14.253135689851771</v>
      </c>
      <c r="E19">
        <v>-23.603192702394526</v>
      </c>
    </row>
    <row r="20" spans="1:5">
      <c r="A20">
        <v>2019</v>
      </c>
      <c r="B20">
        <v>30.648769574944069</v>
      </c>
      <c r="C20">
        <v>13.422818791946312</v>
      </c>
      <c r="D20">
        <v>-15.771812080536918</v>
      </c>
      <c r="E20">
        <v>-19.910514541387027</v>
      </c>
    </row>
    <row r="21" spans="1:5">
      <c r="A21">
        <v>2020</v>
      </c>
      <c r="B21">
        <v>39.386792452830186</v>
      </c>
      <c r="C21">
        <v>17.806603773584897</v>
      </c>
      <c r="D21">
        <v>-12.735849056603776</v>
      </c>
      <c r="E21">
        <v>-19.575471698113212</v>
      </c>
    </row>
  </sheetData>
  <hyperlinks>
    <hyperlink ref="A1" location="'List of Figures'!A1" display="Back to List of Figures" xr:uid="{05B6B184-9CA0-42C8-8C05-5A8946CE839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98D5B-2B1D-4D7E-857B-4491BFFB7AB1}">
  <dimension ref="A1:F52"/>
  <sheetViews>
    <sheetView zoomScaleNormal="100" workbookViewId="0"/>
  </sheetViews>
  <sheetFormatPr defaultColWidth="9.140625" defaultRowHeight="15"/>
  <cols>
    <col min="1" max="16384" width="9.140625" style="30"/>
  </cols>
  <sheetData>
    <row r="1" spans="1:6">
      <c r="A1" s="7" t="s">
        <v>8</v>
      </c>
    </row>
    <row r="2" spans="1:6" ht="15" customHeight="1">
      <c r="A2" s="19" t="s">
        <v>710</v>
      </c>
      <c r="B2" s="25" t="s">
        <v>196</v>
      </c>
      <c r="C2" s="19"/>
      <c r="D2" s="19"/>
      <c r="E2" s="19"/>
    </row>
    <row r="3" spans="1:6">
      <c r="A3" s="19" t="s">
        <v>0</v>
      </c>
      <c r="B3" s="121" t="s">
        <v>81</v>
      </c>
      <c r="C3" s="19"/>
      <c r="D3" s="19"/>
      <c r="E3" s="19"/>
    </row>
    <row r="4" spans="1:6">
      <c r="A4" s="69"/>
      <c r="B4" s="69"/>
      <c r="C4" s="69"/>
      <c r="D4" s="69"/>
      <c r="E4" s="69"/>
      <c r="F4" s="69"/>
    </row>
    <row r="5" spans="1:6" ht="60">
      <c r="A5" s="147"/>
      <c r="B5" s="152" t="s">
        <v>83</v>
      </c>
      <c r="C5" s="154" t="s">
        <v>82</v>
      </c>
      <c r="D5" s="152" t="s">
        <v>78</v>
      </c>
      <c r="E5" s="152" t="s">
        <v>786</v>
      </c>
      <c r="F5" s="152" t="s">
        <v>79</v>
      </c>
    </row>
    <row r="6" spans="1:6" ht="15" customHeight="1">
      <c r="A6" s="155">
        <v>1991</v>
      </c>
      <c r="B6" s="156">
        <v>578.1</v>
      </c>
      <c r="C6" s="156">
        <v>354.5</v>
      </c>
      <c r="D6" s="156">
        <v>637.20000000000005</v>
      </c>
      <c r="E6" s="156">
        <v>101.5</v>
      </c>
      <c r="F6" s="156">
        <v>37.799999999999997</v>
      </c>
    </row>
    <row r="7" spans="1:6">
      <c r="A7" s="155">
        <v>2000</v>
      </c>
      <c r="B7" s="156">
        <v>487</v>
      </c>
      <c r="C7" s="156">
        <v>439.9</v>
      </c>
      <c r="D7" s="156">
        <v>809.9</v>
      </c>
      <c r="E7" s="156">
        <v>182</v>
      </c>
      <c r="F7" s="156">
        <v>68.8</v>
      </c>
    </row>
    <row r="8" spans="1:6">
      <c r="A8" s="155">
        <v>2010</v>
      </c>
      <c r="B8" s="156">
        <v>464.1</v>
      </c>
      <c r="C8" s="156">
        <v>418.6</v>
      </c>
      <c r="D8" s="156">
        <v>849.6</v>
      </c>
      <c r="E8" s="156">
        <v>353.3</v>
      </c>
      <c r="F8" s="156">
        <v>163.6</v>
      </c>
    </row>
    <row r="9" spans="1:6">
      <c r="A9" s="153">
        <v>2020</v>
      </c>
      <c r="B9" s="157">
        <v>344.6</v>
      </c>
      <c r="C9" s="157">
        <v>570.29999999999995</v>
      </c>
      <c r="D9" s="157">
        <v>755.3</v>
      </c>
      <c r="E9" s="157">
        <v>760.1</v>
      </c>
      <c r="F9" s="157">
        <v>179</v>
      </c>
    </row>
    <row r="10" spans="1:6">
      <c r="A10" s="69"/>
      <c r="B10" s="69"/>
      <c r="C10" s="69"/>
      <c r="D10" s="69"/>
      <c r="E10" s="69"/>
      <c r="F10" s="69"/>
    </row>
    <row r="22" spans="2:5">
      <c r="B22" s="6"/>
      <c r="C22" s="6"/>
      <c r="D22" s="6"/>
      <c r="E22" s="6"/>
    </row>
    <row r="23" spans="2:5">
      <c r="B23" s="6"/>
      <c r="C23" s="6"/>
      <c r="D23" s="6"/>
      <c r="E23" s="6"/>
    </row>
    <row r="24" spans="2:5">
      <c r="B24" s="6"/>
      <c r="C24" s="6"/>
      <c r="D24" s="6"/>
      <c r="E24" s="6"/>
    </row>
    <row r="25" spans="2:5">
      <c r="B25" s="6"/>
      <c r="C25" s="6"/>
      <c r="D25" s="6"/>
      <c r="E25" s="6"/>
    </row>
    <row r="26" spans="2:5">
      <c r="B26" s="6"/>
      <c r="C26" s="6"/>
      <c r="D26" s="6"/>
      <c r="E26" s="6"/>
    </row>
    <row r="27" spans="2:5">
      <c r="B27" s="6"/>
      <c r="C27" s="6"/>
      <c r="D27" s="6"/>
      <c r="E27" s="6"/>
    </row>
    <row r="28" spans="2:5">
      <c r="B28" s="6"/>
      <c r="C28" s="6"/>
      <c r="D28" s="6"/>
      <c r="E28" s="6"/>
    </row>
    <row r="29" spans="2:5">
      <c r="B29" s="6"/>
      <c r="C29" s="6"/>
      <c r="D29" s="6"/>
      <c r="E29" s="6"/>
    </row>
    <row r="30" spans="2:5">
      <c r="B30" s="6"/>
      <c r="C30" s="6"/>
      <c r="D30" s="6"/>
      <c r="E30" s="6"/>
    </row>
    <row r="31" spans="2:5">
      <c r="B31" s="6"/>
      <c r="C31" s="6"/>
      <c r="D31" s="6"/>
      <c r="E31" s="6"/>
    </row>
    <row r="32" spans="2:5">
      <c r="B32" s="6"/>
      <c r="C32" s="6"/>
      <c r="D32" s="6"/>
      <c r="E32" s="6"/>
    </row>
    <row r="33" spans="2:5">
      <c r="B33" s="6"/>
      <c r="C33" s="6"/>
      <c r="D33" s="6"/>
      <c r="E33" s="6"/>
    </row>
    <row r="34" spans="2:5">
      <c r="B34" s="6"/>
      <c r="C34" s="6"/>
      <c r="D34" s="6"/>
      <c r="E34" s="6"/>
    </row>
    <row r="35" spans="2:5">
      <c r="B35" s="6"/>
      <c r="C35" s="6"/>
      <c r="D35" s="6"/>
      <c r="E35" s="6"/>
    </row>
    <row r="36" spans="2:5">
      <c r="B36" s="6"/>
      <c r="C36" s="6"/>
      <c r="D36" s="6"/>
      <c r="E36" s="6"/>
    </row>
    <row r="47" spans="2:5" ht="15" customHeight="1"/>
    <row r="48" spans="2:5" ht="15" customHeight="1"/>
    <row r="49" ht="15" customHeight="1"/>
    <row r="50" ht="15" customHeight="1"/>
    <row r="51" ht="15" customHeight="1"/>
    <row r="52" ht="15" customHeight="1"/>
  </sheetData>
  <hyperlinks>
    <hyperlink ref="A1" location="'List of Figures'!A1" display="Back to List of Figures" xr:uid="{85AD707D-4D22-4098-B644-4A8D8BF95D4C}"/>
    <hyperlink ref="B3" r:id="rId1" display="https://www.educationcounts.govt.nz/statistics/achievement-and-attainment" xr:uid="{3005CB13-FF2C-4379-8B84-1E0256A9E5C4}"/>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B1DE2-EF30-4E5F-A638-E06985EA4F7D}">
  <dimension ref="A1:N55"/>
  <sheetViews>
    <sheetView zoomScaleNormal="100" workbookViewId="0"/>
  </sheetViews>
  <sheetFormatPr defaultColWidth="9.140625" defaultRowHeight="15"/>
  <cols>
    <col min="1" max="16384" width="9.140625" style="62"/>
  </cols>
  <sheetData>
    <row r="1" spans="1:14">
      <c r="A1" s="7" t="s">
        <v>8</v>
      </c>
    </row>
    <row r="2" spans="1:14" ht="15" customHeight="1">
      <c r="A2" s="19" t="s">
        <v>711</v>
      </c>
      <c r="B2" s="25" t="s">
        <v>426</v>
      </c>
      <c r="C2" s="19"/>
      <c r="D2" s="19"/>
      <c r="E2" s="19"/>
      <c r="F2" s="19"/>
      <c r="G2" s="19"/>
      <c r="H2" s="19"/>
      <c r="I2" s="19"/>
    </row>
    <row r="3" spans="1:14">
      <c r="A3" s="19" t="s">
        <v>0</v>
      </c>
      <c r="B3" s="19" t="s">
        <v>708</v>
      </c>
      <c r="C3" s="19"/>
      <c r="D3" s="19"/>
      <c r="E3" s="19"/>
      <c r="F3" s="19"/>
      <c r="G3" s="19"/>
      <c r="H3" s="19"/>
      <c r="I3" s="19"/>
    </row>
    <row r="5" spans="1:14">
      <c r="A5" s="62" t="s">
        <v>284</v>
      </c>
      <c r="B5" s="62" t="s">
        <v>285</v>
      </c>
    </row>
    <row r="6" spans="1:14" ht="15" customHeight="1">
      <c r="A6" s="62">
        <v>1</v>
      </c>
      <c r="B6" s="62">
        <v>17.063492063492063</v>
      </c>
    </row>
    <row r="7" spans="1:14">
      <c r="A7" s="62">
        <v>3</v>
      </c>
      <c r="B7" s="62">
        <v>12.029081295439523</v>
      </c>
      <c r="F7" s="6"/>
      <c r="G7" s="6"/>
      <c r="H7" s="6"/>
      <c r="I7" s="6"/>
      <c r="J7" s="6"/>
    </row>
    <row r="8" spans="1:14">
      <c r="A8" s="62">
        <v>5</v>
      </c>
      <c r="B8" s="62">
        <v>9.3192333113020478</v>
      </c>
      <c r="F8" s="6"/>
      <c r="G8" s="6"/>
      <c r="H8" s="6"/>
      <c r="I8" s="6"/>
      <c r="J8" s="6"/>
      <c r="K8" s="6"/>
      <c r="L8" s="6"/>
      <c r="M8" s="6"/>
      <c r="N8" s="6"/>
    </row>
    <row r="9" spans="1:14">
      <c r="A9" s="62">
        <v>7</v>
      </c>
      <c r="B9" s="62">
        <v>8.5289256198347108</v>
      </c>
      <c r="F9" s="6"/>
      <c r="G9" s="6"/>
      <c r="H9" s="6"/>
      <c r="I9" s="6"/>
      <c r="J9" s="6"/>
      <c r="K9" s="6"/>
      <c r="L9" s="6"/>
      <c r="M9" s="6"/>
      <c r="N9" s="6"/>
    </row>
    <row r="10" spans="1:14">
      <c r="A10" s="62">
        <v>9</v>
      </c>
      <c r="B10" s="62">
        <v>10.57152296002643</v>
      </c>
      <c r="F10" s="6"/>
      <c r="G10" s="6"/>
      <c r="H10" s="6"/>
      <c r="I10" s="6"/>
      <c r="J10" s="6"/>
      <c r="K10" s="6"/>
      <c r="L10" s="6"/>
      <c r="M10" s="6"/>
      <c r="N10" s="6"/>
    </row>
    <row r="11" spans="1:14">
      <c r="A11" s="62">
        <v>11</v>
      </c>
      <c r="B11" s="62">
        <v>11.727783283779319</v>
      </c>
      <c r="F11" s="6"/>
      <c r="G11" s="6"/>
      <c r="H11" s="6"/>
      <c r="I11" s="6"/>
      <c r="J11" s="6"/>
      <c r="K11" s="6"/>
      <c r="L11" s="6"/>
      <c r="M11" s="6"/>
      <c r="N11" s="6"/>
    </row>
    <row r="12" spans="1:14">
      <c r="A12" s="62">
        <v>13</v>
      </c>
      <c r="B12" s="62">
        <v>11.698612029081296</v>
      </c>
      <c r="F12" s="6"/>
      <c r="G12" s="6"/>
      <c r="H12" s="6"/>
      <c r="I12" s="6"/>
      <c r="J12" s="6"/>
      <c r="K12" s="6"/>
      <c r="L12" s="6"/>
      <c r="M12" s="6"/>
      <c r="N12" s="6"/>
    </row>
    <row r="13" spans="1:14">
      <c r="A13" s="62">
        <v>15</v>
      </c>
      <c r="B13" s="62">
        <v>12.718863561281799</v>
      </c>
      <c r="F13" s="6"/>
      <c r="G13" s="6"/>
      <c r="H13" s="6"/>
      <c r="I13" s="6"/>
      <c r="J13" s="6"/>
      <c r="K13" s="6"/>
      <c r="L13" s="6"/>
      <c r="M13" s="6"/>
      <c r="N13" s="6"/>
    </row>
    <row r="14" spans="1:14">
      <c r="A14" s="62">
        <v>17</v>
      </c>
      <c r="B14" s="62">
        <v>12.157251404030394</v>
      </c>
      <c r="F14" s="6"/>
      <c r="G14" s="6"/>
      <c r="H14" s="6"/>
      <c r="I14" s="6"/>
      <c r="J14" s="6"/>
      <c r="K14" s="6"/>
      <c r="L14" s="6"/>
      <c r="M14" s="6"/>
      <c r="N14" s="6"/>
    </row>
    <row r="15" spans="1:14">
      <c r="A15" s="62">
        <v>19</v>
      </c>
      <c r="B15" s="62">
        <v>12.260409781890285</v>
      </c>
      <c r="F15" s="6"/>
      <c r="G15" s="6"/>
      <c r="H15" s="6"/>
      <c r="I15" s="6"/>
      <c r="J15" s="6"/>
      <c r="K15" s="6"/>
      <c r="L15" s="6"/>
      <c r="M15" s="6"/>
      <c r="N15" s="6"/>
    </row>
    <row r="16" spans="1:14">
      <c r="A16" s="62">
        <v>21</v>
      </c>
      <c r="B16" s="62">
        <v>12.029081295439523</v>
      </c>
      <c r="F16" s="6"/>
      <c r="G16" s="6"/>
      <c r="H16" s="6"/>
      <c r="I16" s="6"/>
      <c r="J16" s="6"/>
      <c r="K16" s="6"/>
      <c r="L16" s="6"/>
      <c r="M16" s="6"/>
      <c r="N16" s="6"/>
    </row>
    <row r="17" spans="1:14">
      <c r="A17" s="62">
        <v>23</v>
      </c>
      <c r="B17" s="62">
        <v>12.921348314606742</v>
      </c>
      <c r="F17" s="6"/>
      <c r="G17" s="6"/>
      <c r="H17" s="6"/>
      <c r="I17" s="6"/>
      <c r="J17" s="6"/>
      <c r="K17" s="6"/>
      <c r="L17" s="6"/>
      <c r="M17" s="6"/>
      <c r="N17" s="6"/>
    </row>
    <row r="18" spans="1:14">
      <c r="A18" s="62">
        <v>25</v>
      </c>
      <c r="B18" s="62">
        <v>14.144084600132187</v>
      </c>
      <c r="F18" s="6"/>
      <c r="G18" s="6"/>
      <c r="H18" s="6"/>
      <c r="I18" s="6"/>
      <c r="J18" s="6"/>
    </row>
    <row r="19" spans="1:14">
      <c r="A19" s="62">
        <v>27</v>
      </c>
      <c r="B19" s="62">
        <v>13.912756113681427</v>
      </c>
      <c r="F19" s="6"/>
      <c r="G19" s="6"/>
      <c r="H19" s="6"/>
      <c r="I19" s="6"/>
      <c r="J19" s="6"/>
    </row>
    <row r="20" spans="1:14">
      <c r="A20" s="62">
        <v>29</v>
      </c>
      <c r="B20" s="62">
        <v>15.361744301288404</v>
      </c>
      <c r="F20" s="6"/>
      <c r="G20" s="6"/>
      <c r="H20" s="6"/>
      <c r="I20" s="6"/>
      <c r="J20" s="6"/>
    </row>
    <row r="21" spans="1:14">
      <c r="A21" s="62">
        <v>31</v>
      </c>
      <c r="B21" s="62">
        <v>14.738929279576999</v>
      </c>
      <c r="F21" s="6"/>
      <c r="G21" s="6"/>
      <c r="H21" s="6"/>
      <c r="I21" s="6"/>
      <c r="J21" s="6"/>
    </row>
    <row r="22" spans="1:14">
      <c r="A22" s="62">
        <v>33</v>
      </c>
      <c r="B22" s="6">
        <v>14.734060125536836</v>
      </c>
      <c r="D22" s="6"/>
      <c r="E22" s="6"/>
      <c r="F22" s="6"/>
      <c r="G22" s="6"/>
      <c r="H22" s="6"/>
      <c r="I22" s="6"/>
      <c r="J22" s="6"/>
    </row>
    <row r="23" spans="1:14">
      <c r="A23" s="62">
        <v>35</v>
      </c>
      <c r="B23" s="6">
        <v>15.758176412289396</v>
      </c>
      <c r="D23" s="6"/>
      <c r="E23" s="6"/>
      <c r="F23" s="6"/>
      <c r="G23" s="6"/>
      <c r="H23" s="6"/>
      <c r="I23" s="6"/>
      <c r="J23" s="6"/>
    </row>
    <row r="24" spans="1:14">
      <c r="A24" s="62">
        <v>37</v>
      </c>
      <c r="B24" s="6">
        <v>16.286752560290719</v>
      </c>
      <c r="D24" s="6"/>
      <c r="E24" s="6"/>
      <c r="F24" s="6"/>
      <c r="G24" s="6"/>
      <c r="H24" s="6"/>
      <c r="I24" s="6"/>
      <c r="J24" s="6"/>
    </row>
    <row r="25" spans="1:14">
      <c r="A25" s="62">
        <v>39</v>
      </c>
      <c r="B25" s="6">
        <v>16.787838730998018</v>
      </c>
      <c r="D25" s="6"/>
      <c r="E25" s="6"/>
      <c r="F25" s="6"/>
      <c r="G25" s="6"/>
      <c r="H25" s="6"/>
      <c r="I25" s="6"/>
      <c r="J25" s="6"/>
    </row>
    <row r="26" spans="1:14">
      <c r="A26" s="62">
        <v>41</v>
      </c>
      <c r="B26" s="6">
        <v>16.754791804362192</v>
      </c>
      <c r="D26" s="6"/>
      <c r="E26" s="6"/>
      <c r="F26" s="6"/>
      <c r="G26" s="6"/>
      <c r="H26" s="6"/>
      <c r="I26" s="6"/>
      <c r="J26" s="6"/>
    </row>
    <row r="27" spans="1:14">
      <c r="A27" s="62">
        <v>43</v>
      </c>
      <c r="B27" s="6">
        <v>16.589557171183081</v>
      </c>
      <c r="D27" s="6"/>
      <c r="E27" s="6"/>
      <c r="F27" s="6"/>
      <c r="G27" s="6"/>
      <c r="H27" s="6"/>
      <c r="I27" s="6"/>
      <c r="J27" s="6"/>
    </row>
    <row r="28" spans="1:14">
      <c r="A28" s="62">
        <v>45</v>
      </c>
      <c r="B28" s="6">
        <v>18.070697059795176</v>
      </c>
      <c r="D28" s="6"/>
      <c r="E28" s="6"/>
      <c r="F28" s="6"/>
      <c r="G28" s="6"/>
      <c r="H28" s="6"/>
      <c r="I28" s="6"/>
      <c r="J28" s="6"/>
    </row>
    <row r="29" spans="1:14">
      <c r="A29" s="62">
        <v>47</v>
      </c>
      <c r="B29" s="6">
        <v>17.977528089887642</v>
      </c>
      <c r="D29" s="6"/>
      <c r="E29" s="6"/>
      <c r="F29" s="6"/>
      <c r="G29" s="6"/>
      <c r="H29" s="6"/>
      <c r="I29" s="6"/>
      <c r="J29" s="6"/>
    </row>
    <row r="30" spans="1:14">
      <c r="A30" s="62">
        <v>49</v>
      </c>
      <c r="B30" s="6">
        <v>19.596827495042962</v>
      </c>
      <c r="D30" s="6"/>
      <c r="E30" s="6"/>
      <c r="F30" s="6"/>
      <c r="G30" s="6"/>
      <c r="H30" s="6"/>
      <c r="I30" s="6"/>
      <c r="J30" s="6"/>
    </row>
    <row r="31" spans="1:14">
      <c r="A31" s="62">
        <v>51</v>
      </c>
      <c r="B31" s="6">
        <v>20.158625247851951</v>
      </c>
      <c r="D31" s="6"/>
      <c r="E31" s="6"/>
      <c r="F31" s="6"/>
      <c r="G31" s="6"/>
      <c r="H31" s="6"/>
      <c r="I31" s="6"/>
      <c r="J31" s="6"/>
    </row>
    <row r="32" spans="1:14">
      <c r="A32" s="62">
        <v>53</v>
      </c>
      <c r="B32" s="6">
        <v>19.365499008592202</v>
      </c>
      <c r="D32" s="6"/>
      <c r="E32" s="6"/>
      <c r="F32" s="6"/>
      <c r="G32" s="6"/>
      <c r="H32" s="6"/>
      <c r="I32" s="6"/>
      <c r="J32" s="6"/>
    </row>
    <row r="33" spans="1:10">
      <c r="A33" s="62">
        <v>55</v>
      </c>
      <c r="B33" s="6">
        <v>19.887677568549719</v>
      </c>
      <c r="D33" s="6"/>
      <c r="E33" s="6"/>
      <c r="F33" s="6"/>
      <c r="G33" s="6"/>
      <c r="H33" s="6"/>
      <c r="I33" s="6"/>
      <c r="J33" s="6"/>
    </row>
    <row r="34" spans="1:10">
      <c r="A34" s="62">
        <v>57</v>
      </c>
      <c r="B34" s="6">
        <v>20.555188367481826</v>
      </c>
      <c r="D34" s="6"/>
      <c r="E34" s="6"/>
      <c r="F34" s="6"/>
      <c r="G34" s="6"/>
      <c r="H34" s="6"/>
      <c r="I34" s="6"/>
      <c r="J34" s="6"/>
    </row>
    <row r="35" spans="1:10">
      <c r="A35" s="62">
        <v>59</v>
      </c>
      <c r="B35" s="6">
        <v>19.7951090548579</v>
      </c>
      <c r="D35" s="6"/>
      <c r="E35" s="6"/>
      <c r="F35" s="6"/>
      <c r="G35" s="6"/>
      <c r="H35" s="6"/>
      <c r="I35" s="6"/>
      <c r="J35" s="6"/>
    </row>
    <row r="36" spans="1:10">
      <c r="A36" s="62">
        <v>61</v>
      </c>
      <c r="B36" s="6">
        <v>21.645736946463977</v>
      </c>
      <c r="D36" s="6"/>
      <c r="E36" s="6"/>
      <c r="F36" s="6"/>
      <c r="G36" s="6"/>
      <c r="H36" s="6"/>
      <c r="I36" s="6"/>
      <c r="J36" s="6"/>
    </row>
    <row r="37" spans="1:10">
      <c r="A37" s="62">
        <v>63</v>
      </c>
      <c r="B37" s="62">
        <v>22.035018169805088</v>
      </c>
    </row>
    <row r="38" spans="1:10">
      <c r="A38" s="62">
        <v>65</v>
      </c>
      <c r="B38" s="62">
        <v>22.273628552544615</v>
      </c>
    </row>
    <row r="39" spans="1:10">
      <c r="A39" s="62">
        <v>67</v>
      </c>
      <c r="B39" s="62">
        <v>23.595505617977526</v>
      </c>
    </row>
    <row r="40" spans="1:10">
      <c r="A40" s="62">
        <v>69</v>
      </c>
      <c r="B40" s="62">
        <v>24.925619834710744</v>
      </c>
    </row>
    <row r="41" spans="1:10">
      <c r="A41" s="62">
        <v>71</v>
      </c>
      <c r="B41" s="62">
        <v>24.909150974562273</v>
      </c>
    </row>
    <row r="42" spans="1:10">
      <c r="A42" s="62">
        <v>73</v>
      </c>
      <c r="B42" s="62">
        <v>27.329808327825511</v>
      </c>
    </row>
    <row r="43" spans="1:10">
      <c r="A43" s="62">
        <v>75</v>
      </c>
      <c r="B43" s="62">
        <v>27.750247770069375</v>
      </c>
    </row>
    <row r="44" spans="1:10">
      <c r="A44" s="62">
        <v>77</v>
      </c>
      <c r="B44" s="62">
        <v>28.883013879709186</v>
      </c>
    </row>
    <row r="45" spans="1:10">
      <c r="A45" s="62">
        <v>79</v>
      </c>
      <c r="B45" s="62">
        <v>30.337078651685395</v>
      </c>
    </row>
    <row r="46" spans="1:10">
      <c r="A46" s="62">
        <v>81</v>
      </c>
      <c r="B46" s="62">
        <v>31.89028420356907</v>
      </c>
    </row>
    <row r="47" spans="1:10" ht="15" customHeight="1">
      <c r="A47" s="62">
        <v>83</v>
      </c>
      <c r="B47" s="62">
        <v>33.729765444334326</v>
      </c>
    </row>
    <row r="48" spans="1:10" ht="15" customHeight="1">
      <c r="A48" s="62">
        <v>85</v>
      </c>
      <c r="B48" s="62">
        <v>36.748182419035032</v>
      </c>
    </row>
    <row r="49" spans="1:2" ht="15" customHeight="1">
      <c r="A49" s="62">
        <v>87</v>
      </c>
      <c r="B49" s="62">
        <v>39.028420356906807</v>
      </c>
    </row>
    <row r="50" spans="1:2" ht="15" customHeight="1">
      <c r="A50" s="62">
        <v>89</v>
      </c>
      <c r="B50" s="62">
        <v>40.865543442352163</v>
      </c>
    </row>
    <row r="51" spans="1:2" ht="15" customHeight="1">
      <c r="A51" s="62">
        <v>91</v>
      </c>
      <c r="B51" s="62">
        <v>44.433432441361084</v>
      </c>
    </row>
    <row r="52" spans="1:2" ht="15" customHeight="1">
      <c r="A52" s="62">
        <v>93</v>
      </c>
      <c r="B52" s="62">
        <v>47.669421487603309</v>
      </c>
    </row>
    <row r="53" spans="1:2">
      <c r="A53" s="62">
        <v>95</v>
      </c>
      <c r="B53" s="62">
        <v>50.727032385988103</v>
      </c>
    </row>
    <row r="54" spans="1:2">
      <c r="A54" s="62">
        <v>97</v>
      </c>
      <c r="B54" s="62">
        <v>54.163912756113689</v>
      </c>
    </row>
    <row r="55" spans="1:2">
      <c r="A55" s="62">
        <v>99</v>
      </c>
      <c r="B55" s="62">
        <v>60.330578512396691</v>
      </c>
    </row>
  </sheetData>
  <hyperlinks>
    <hyperlink ref="A1" location="'List of Figures'!A1" display="Back to List of Figures" xr:uid="{F1D994A4-5BC1-4647-BA34-EC7A494DE9E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AB26-736D-4421-84CA-4C9448ED3892}">
  <dimension ref="A1:I72"/>
  <sheetViews>
    <sheetView zoomScaleNormal="100" workbookViewId="0"/>
  </sheetViews>
  <sheetFormatPr defaultRowHeight="15"/>
  <cols>
    <col min="2" max="4" width="12" bestFit="1" customWidth="1"/>
  </cols>
  <sheetData>
    <row r="1" spans="1:9">
      <c r="A1" s="7" t="s">
        <v>8</v>
      </c>
      <c r="B1" s="109"/>
      <c r="C1" s="109"/>
      <c r="D1" s="109"/>
      <c r="E1" s="109"/>
      <c r="F1" s="109"/>
      <c r="G1" s="109"/>
    </row>
    <row r="2" spans="1:9">
      <c r="A2" s="19" t="s">
        <v>709</v>
      </c>
      <c r="B2" s="25" t="s">
        <v>419</v>
      </c>
      <c r="C2" s="19"/>
      <c r="D2" s="19"/>
      <c r="E2" s="19"/>
      <c r="F2" s="109"/>
      <c r="G2" s="109"/>
    </row>
    <row r="3" spans="1:9">
      <c r="A3" s="19" t="s">
        <v>0</v>
      </c>
      <c r="B3" s="19" t="s">
        <v>712</v>
      </c>
      <c r="C3" s="19"/>
      <c r="D3" s="19"/>
      <c r="E3" s="19"/>
      <c r="F3" s="109"/>
      <c r="G3" s="109"/>
    </row>
    <row r="5" spans="1:9">
      <c r="A5" t="s">
        <v>547</v>
      </c>
    </row>
    <row r="6" spans="1:9">
      <c r="A6" t="s">
        <v>546</v>
      </c>
    </row>
    <row r="7" spans="1:9" ht="15" customHeight="1">
      <c r="A7" t="s">
        <v>77</v>
      </c>
      <c r="B7" t="s">
        <v>545</v>
      </c>
      <c r="C7" t="s">
        <v>787</v>
      </c>
      <c r="D7" t="s">
        <v>778</v>
      </c>
    </row>
    <row r="8" spans="1:9">
      <c r="A8" s="109">
        <v>2000</v>
      </c>
      <c r="B8" s="112">
        <v>6958.9189230123138</v>
      </c>
      <c r="C8" s="112">
        <v>8018.9262610420419</v>
      </c>
      <c r="D8" s="112">
        <v>13634.475650964572</v>
      </c>
      <c r="E8" s="111"/>
      <c r="G8" s="41"/>
      <c r="H8" s="41"/>
      <c r="I8" s="41"/>
    </row>
    <row r="9" spans="1:9">
      <c r="A9" s="109">
        <v>2001</v>
      </c>
      <c r="B9" s="112">
        <v>7147.3712665815556</v>
      </c>
      <c r="C9" s="112">
        <v>8137.9519876469913</v>
      </c>
      <c r="D9" s="112">
        <v>12319.740903096614</v>
      </c>
      <c r="E9" s="111"/>
      <c r="G9" s="41"/>
      <c r="H9" s="41"/>
      <c r="I9" s="41"/>
    </row>
    <row r="10" spans="1:9">
      <c r="A10" s="109">
        <v>2002</v>
      </c>
      <c r="B10" s="112">
        <v>7058.2698279111173</v>
      </c>
      <c r="C10" s="112">
        <v>8339.2984485208835</v>
      </c>
      <c r="D10" s="112">
        <v>11625.939128635531</v>
      </c>
      <c r="E10" s="111"/>
      <c r="G10" s="41"/>
      <c r="H10" s="41"/>
      <c r="I10" s="41"/>
    </row>
    <row r="11" spans="1:9">
      <c r="A11" s="109">
        <v>2003</v>
      </c>
      <c r="B11" s="112">
        <v>7078.6083442837944</v>
      </c>
      <c r="C11" s="112">
        <v>8804.8660992272071</v>
      </c>
      <c r="D11" s="112">
        <v>11345.509303626794</v>
      </c>
      <c r="E11" s="111"/>
      <c r="G11" s="41"/>
      <c r="H11" s="41"/>
      <c r="I11" s="41"/>
    </row>
    <row r="12" spans="1:9">
      <c r="A12" s="109">
        <v>2004</v>
      </c>
      <c r="B12" s="112">
        <v>7142.1917369448201</v>
      </c>
      <c r="C12" s="112">
        <v>9133.6088920272523</v>
      </c>
      <c r="D12" s="112">
        <v>10860.277803691144</v>
      </c>
      <c r="E12" s="111"/>
      <c r="G12" s="41"/>
      <c r="H12" s="41"/>
      <c r="I12" s="41"/>
    </row>
    <row r="13" spans="1:9">
      <c r="A13" s="109">
        <v>2005</v>
      </c>
      <c r="B13" s="112">
        <v>7972.6581066368626</v>
      </c>
      <c r="C13" s="112">
        <v>9160.4256460440829</v>
      </c>
      <c r="D13" s="112">
        <v>10640.600701564514</v>
      </c>
      <c r="E13" s="111"/>
      <c r="G13" s="41"/>
      <c r="H13" s="41"/>
      <c r="I13" s="41"/>
    </row>
    <row r="14" spans="1:9">
      <c r="A14" s="109">
        <v>2006</v>
      </c>
      <c r="B14" s="112">
        <v>8966.5235792480726</v>
      </c>
      <c r="C14" s="112">
        <v>9295.6304880881617</v>
      </c>
      <c r="D14" s="112">
        <v>11540.936377683998</v>
      </c>
      <c r="E14" s="111"/>
      <c r="G14" s="41"/>
      <c r="H14" s="41"/>
      <c r="I14" s="41"/>
    </row>
    <row r="15" spans="1:9">
      <c r="A15" s="109">
        <v>2007</v>
      </c>
      <c r="B15" s="112">
        <v>10246.808507644921</v>
      </c>
      <c r="C15" s="112">
        <v>9655.0403765483788</v>
      </c>
      <c r="D15" s="112">
        <v>12134.562877512943</v>
      </c>
      <c r="E15" s="111"/>
      <c r="G15" s="41"/>
      <c r="H15" s="41"/>
      <c r="I15" s="41"/>
    </row>
    <row r="16" spans="1:9">
      <c r="A16" s="109">
        <v>2008</v>
      </c>
      <c r="B16" s="112">
        <v>11488.848750066816</v>
      </c>
      <c r="C16" s="112">
        <v>10036.750765617437</v>
      </c>
      <c r="D16" s="112">
        <v>12833.339232769064</v>
      </c>
      <c r="E16" s="111"/>
      <c r="G16" s="41"/>
      <c r="H16" s="41"/>
      <c r="I16" s="41"/>
    </row>
    <row r="17" spans="1:9">
      <c r="A17" s="109">
        <v>2009</v>
      </c>
      <c r="B17" s="112">
        <v>12462.776655059584</v>
      </c>
      <c r="C17" s="112">
        <v>10224.67435342536</v>
      </c>
      <c r="D17" s="112">
        <v>12583.950992698286</v>
      </c>
      <c r="E17" s="111"/>
      <c r="G17" s="41"/>
      <c r="H17" s="41"/>
      <c r="I17" s="41"/>
    </row>
    <row r="18" spans="1:9">
      <c r="A18" s="109">
        <v>2010</v>
      </c>
      <c r="B18" s="112">
        <v>12694.740909374055</v>
      </c>
      <c r="C18" s="112">
        <v>9911.8558773970199</v>
      </c>
      <c r="D18" s="112">
        <v>12384.899875077992</v>
      </c>
      <c r="E18" s="111"/>
      <c r="G18" s="41"/>
      <c r="H18" s="41"/>
      <c r="I18" s="41"/>
    </row>
    <row r="19" spans="1:9">
      <c r="A19" s="109">
        <v>2011</v>
      </c>
      <c r="B19" s="112">
        <v>12737.173762198723</v>
      </c>
      <c r="C19" s="112">
        <v>9886.3247552517169</v>
      </c>
      <c r="D19" s="112">
        <v>12847.498023889559</v>
      </c>
      <c r="E19" s="111"/>
      <c r="G19" s="41"/>
      <c r="H19" s="41"/>
      <c r="I19" s="41"/>
    </row>
    <row r="20" spans="1:9">
      <c r="A20" s="109">
        <v>2012</v>
      </c>
      <c r="B20" s="112">
        <v>12610.321278816198</v>
      </c>
      <c r="C20" s="112">
        <v>10003.313036961232</v>
      </c>
      <c r="D20" s="112">
        <v>12562.896272328806</v>
      </c>
      <c r="E20" s="111"/>
      <c r="G20" s="41"/>
      <c r="H20" s="41"/>
      <c r="I20" s="41"/>
    </row>
    <row r="21" spans="1:9">
      <c r="A21" s="109">
        <v>2013</v>
      </c>
      <c r="B21" s="112">
        <v>12676.444904009022</v>
      </c>
      <c r="C21" s="112">
        <v>10107.235257741875</v>
      </c>
      <c r="D21" s="112">
        <v>12774.601812933885</v>
      </c>
      <c r="E21" s="111"/>
      <c r="G21" s="41"/>
      <c r="H21" s="41"/>
      <c r="I21" s="41"/>
    </row>
    <row r="22" spans="1:9">
      <c r="A22" s="109">
        <v>2014</v>
      </c>
      <c r="B22" s="112">
        <v>14488.96997286053</v>
      </c>
      <c r="C22" s="112">
        <v>10465.040536743869</v>
      </c>
      <c r="D22" s="112">
        <v>13015.017986521401</v>
      </c>
      <c r="E22" s="111"/>
      <c r="G22" s="41"/>
      <c r="H22" s="41"/>
      <c r="I22" s="41"/>
    </row>
    <row r="23" spans="1:9">
      <c r="A23" s="109">
        <v>2015</v>
      </c>
      <c r="B23" s="112">
        <v>16206.683889470927</v>
      </c>
      <c r="C23" s="112">
        <v>10770.531230938705</v>
      </c>
      <c r="D23" s="112">
        <v>12746.616100818575</v>
      </c>
      <c r="E23" s="111"/>
      <c r="G23" s="41"/>
      <c r="H23" s="41"/>
      <c r="I23" s="41"/>
    </row>
    <row r="24" spans="1:9">
      <c r="A24" s="109">
        <v>2016</v>
      </c>
      <c r="B24" s="112">
        <v>15339.539719980836</v>
      </c>
      <c r="C24" s="112">
        <v>10895.445875825993</v>
      </c>
      <c r="D24" s="112">
        <v>12568.322893873497</v>
      </c>
      <c r="E24" s="111"/>
      <c r="G24" s="41"/>
      <c r="H24" s="41"/>
      <c r="I24" s="41"/>
    </row>
    <row r="25" spans="1:9">
      <c r="A25" s="109">
        <v>2017</v>
      </c>
      <c r="B25" s="112">
        <v>15272.916791991665</v>
      </c>
      <c r="C25" s="112">
        <v>11072.259231842259</v>
      </c>
      <c r="D25" s="112">
        <v>13091.736015303635</v>
      </c>
      <c r="E25" s="111"/>
      <c r="G25" s="41"/>
      <c r="H25" s="41"/>
      <c r="I25" s="41"/>
    </row>
    <row r="26" spans="1:9">
      <c r="A26" s="109">
        <v>2018</v>
      </c>
      <c r="B26" s="112">
        <v>15028.189263185333</v>
      </c>
      <c r="C26" s="112">
        <v>11434.019324711748</v>
      </c>
      <c r="D26" s="112">
        <v>14150.575529585043</v>
      </c>
      <c r="E26" s="111"/>
      <c r="G26" s="41"/>
      <c r="H26" s="41"/>
      <c r="I26" s="41"/>
    </row>
    <row r="27" spans="1:9">
      <c r="A27" s="109">
        <v>2019</v>
      </c>
      <c r="B27" s="112">
        <v>15400.665445841189</v>
      </c>
      <c r="C27" s="112">
        <v>12533.819170771318</v>
      </c>
      <c r="D27" s="112">
        <v>14385.787695133131</v>
      </c>
      <c r="E27" s="111"/>
      <c r="G27" s="41"/>
      <c r="H27" s="41"/>
      <c r="I27" s="41"/>
    </row>
    <row r="28" spans="1:9">
      <c r="A28" s="109">
        <v>2020</v>
      </c>
      <c r="B28" s="112">
        <v>16692.499639530753</v>
      </c>
      <c r="C28" s="112">
        <v>12318.60017993755</v>
      </c>
      <c r="D28" s="112">
        <v>16343.977255919184</v>
      </c>
      <c r="E28" s="111"/>
      <c r="G28" s="41"/>
      <c r="H28" s="41"/>
      <c r="I28" s="41"/>
    </row>
    <row r="30" spans="1:9">
      <c r="B30" s="109"/>
    </row>
    <row r="31" spans="1:9">
      <c r="B31" s="109"/>
    </row>
    <row r="32" spans="1:9">
      <c r="B32" s="109"/>
    </row>
    <row r="33" spans="2:2">
      <c r="B33" s="109"/>
    </row>
    <row r="34" spans="2:2">
      <c r="B34" s="109"/>
    </row>
    <row r="35" spans="2:2">
      <c r="B35" s="109"/>
    </row>
    <row r="36" spans="2:2">
      <c r="B36" s="109"/>
    </row>
    <row r="37" spans="2:2">
      <c r="B37" s="109"/>
    </row>
    <row r="38" spans="2:2">
      <c r="B38" s="109"/>
    </row>
    <row r="39" spans="2:2">
      <c r="B39" s="109"/>
    </row>
    <row r="40" spans="2:2">
      <c r="B40" s="109"/>
    </row>
    <row r="41" spans="2:2">
      <c r="B41" s="109"/>
    </row>
    <row r="42" spans="2:2">
      <c r="B42" s="109"/>
    </row>
    <row r="43" spans="2:2">
      <c r="B43" s="109"/>
    </row>
    <row r="44" spans="2:2">
      <c r="B44" s="109"/>
    </row>
    <row r="45" spans="2:2">
      <c r="B45" s="109"/>
    </row>
    <row r="46" spans="2:2">
      <c r="B46" s="109"/>
    </row>
    <row r="47" spans="2:2">
      <c r="B47" s="109"/>
    </row>
    <row r="48" spans="2:2">
      <c r="B48" s="109"/>
    </row>
    <row r="49" spans="2:5">
      <c r="B49" s="109"/>
    </row>
    <row r="50" spans="2:5">
      <c r="B50" s="109"/>
    </row>
    <row r="52" spans="2:5">
      <c r="B52" s="109"/>
    </row>
    <row r="53" spans="2:5">
      <c r="B53" s="109"/>
      <c r="E53" s="109"/>
    </row>
    <row r="54" spans="2:5">
      <c r="B54" s="109"/>
      <c r="E54" s="109"/>
    </row>
    <row r="55" spans="2:5">
      <c r="B55" s="109"/>
      <c r="E55" s="109"/>
    </row>
    <row r="56" spans="2:5">
      <c r="B56" s="109"/>
      <c r="E56" s="109"/>
    </row>
    <row r="57" spans="2:5">
      <c r="B57" s="109"/>
      <c r="E57" s="109"/>
    </row>
    <row r="58" spans="2:5">
      <c r="B58" s="109"/>
      <c r="E58" s="109"/>
    </row>
    <row r="59" spans="2:5">
      <c r="B59" s="109"/>
      <c r="E59" s="109"/>
    </row>
    <row r="60" spans="2:5">
      <c r="B60" s="109"/>
      <c r="E60" s="109"/>
    </row>
    <row r="61" spans="2:5">
      <c r="B61" s="109"/>
      <c r="E61" s="109"/>
    </row>
    <row r="62" spans="2:5">
      <c r="B62" s="109"/>
      <c r="E62" s="109"/>
    </row>
    <row r="63" spans="2:5">
      <c r="B63" s="109"/>
      <c r="E63" s="109"/>
    </row>
    <row r="64" spans="2:5">
      <c r="B64" s="109"/>
      <c r="E64" s="109"/>
    </row>
    <row r="65" spans="2:5">
      <c r="B65" s="109"/>
      <c r="E65" s="109"/>
    </row>
    <row r="66" spans="2:5">
      <c r="B66" s="109"/>
      <c r="E66" s="109"/>
    </row>
    <row r="67" spans="2:5">
      <c r="B67" s="109"/>
      <c r="E67" s="109"/>
    </row>
    <row r="68" spans="2:5">
      <c r="B68" s="109"/>
      <c r="E68" s="109"/>
    </row>
    <row r="69" spans="2:5">
      <c r="B69" s="109"/>
      <c r="E69" s="109"/>
    </row>
    <row r="70" spans="2:5">
      <c r="B70" s="109"/>
      <c r="E70" s="109"/>
    </row>
    <row r="71" spans="2:5">
      <c r="B71" s="109"/>
      <c r="E71" s="109"/>
    </row>
    <row r="72" spans="2:5">
      <c r="B72" s="109"/>
      <c r="E72" s="109"/>
    </row>
  </sheetData>
  <hyperlinks>
    <hyperlink ref="A1" location="'List of Figures'!A1" display="Back to List of Figures" xr:uid="{2F53B78F-B356-465F-A2BD-9D884A20938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A448-84A4-4E24-9DC6-462D08E333B7}">
  <dimension ref="A1:E52"/>
  <sheetViews>
    <sheetView zoomScaleNormal="100" workbookViewId="0"/>
  </sheetViews>
  <sheetFormatPr defaultColWidth="9.140625" defaultRowHeight="15"/>
  <cols>
    <col min="1" max="1" width="17.28515625" style="31" customWidth="1"/>
    <col min="2" max="16384" width="9.140625" style="31"/>
  </cols>
  <sheetData>
    <row r="1" spans="1:5">
      <c r="A1" s="7" t="s">
        <v>8</v>
      </c>
    </row>
    <row r="2" spans="1:5" ht="15" customHeight="1">
      <c r="A2" s="19" t="s">
        <v>714</v>
      </c>
      <c r="B2" s="25" t="s">
        <v>85</v>
      </c>
      <c r="C2" s="19"/>
      <c r="D2" s="19"/>
      <c r="E2" s="19"/>
    </row>
    <row r="3" spans="1:5">
      <c r="A3" s="19" t="s">
        <v>0</v>
      </c>
      <c r="B3" s="19" t="s">
        <v>86</v>
      </c>
      <c r="C3" s="19"/>
      <c r="D3" s="19"/>
      <c r="E3" s="19"/>
    </row>
    <row r="5" spans="1:5">
      <c r="B5" s="31" t="s">
        <v>769</v>
      </c>
      <c r="C5" s="31" t="s">
        <v>775</v>
      </c>
    </row>
    <row r="6" spans="1:5" ht="15" customHeight="1">
      <c r="A6" s="28" t="s">
        <v>88</v>
      </c>
      <c r="B6" s="33">
        <v>0.44839541019819601</v>
      </c>
      <c r="C6" s="31">
        <v>43845</v>
      </c>
    </row>
    <row r="7" spans="1:5">
      <c r="A7" s="28" t="s">
        <v>93</v>
      </c>
      <c r="B7" s="33">
        <v>0.37152909185203875</v>
      </c>
      <c r="C7" s="31">
        <v>79518</v>
      </c>
    </row>
    <row r="8" spans="1:5">
      <c r="A8" s="28" t="s">
        <v>94</v>
      </c>
      <c r="B8" s="33">
        <v>0.33798001052077853</v>
      </c>
      <c r="C8" s="31">
        <v>7710</v>
      </c>
    </row>
    <row r="9" spans="1:5">
      <c r="A9" s="28" t="s">
        <v>90</v>
      </c>
      <c r="B9" s="33">
        <v>0.28568549125957415</v>
      </c>
      <c r="C9" s="31">
        <v>46773</v>
      </c>
    </row>
    <row r="10" spans="1:5">
      <c r="A10" s="28" t="s">
        <v>95</v>
      </c>
      <c r="B10" s="33">
        <v>0.16493863228592751</v>
      </c>
      <c r="C10" s="31">
        <v>31164</v>
      </c>
    </row>
    <row r="11" spans="1:5">
      <c r="A11" s="28" t="s">
        <v>87</v>
      </c>
      <c r="B11" s="33">
        <v>0.10948698720234069</v>
      </c>
      <c r="C11" s="31">
        <v>80154</v>
      </c>
    </row>
    <row r="12" spans="1:5">
      <c r="A12" s="28" t="s">
        <v>96</v>
      </c>
      <c r="B12" s="33">
        <v>0.1007456549152914</v>
      </c>
      <c r="C12" s="31">
        <v>33075</v>
      </c>
    </row>
    <row r="13" spans="1:5">
      <c r="A13" s="28" t="s">
        <v>89</v>
      </c>
      <c r="B13" s="33">
        <v>9.4338391129403815E-2</v>
      </c>
      <c r="C13" s="31">
        <v>147426</v>
      </c>
      <c r="D13" s="6"/>
      <c r="E13" s="6"/>
    </row>
    <row r="14" spans="1:5">
      <c r="A14" s="28" t="s">
        <v>91</v>
      </c>
      <c r="B14" s="33">
        <v>-1.3337670787247884E-3</v>
      </c>
      <c r="C14" s="31">
        <v>-492</v>
      </c>
      <c r="D14" s="6"/>
      <c r="E14" s="6"/>
    </row>
    <row r="15" spans="1:5">
      <c r="A15" s="28" t="s">
        <v>92</v>
      </c>
      <c r="B15" s="33">
        <v>-2.5964667596466762E-2</v>
      </c>
      <c r="C15" s="31">
        <v>-3351</v>
      </c>
      <c r="D15" s="6"/>
      <c r="E15" s="6"/>
    </row>
    <row r="16" spans="1:5">
      <c r="D16" s="6"/>
      <c r="E16" s="6"/>
    </row>
    <row r="17" spans="2:5">
      <c r="D17" s="6"/>
      <c r="E17" s="6"/>
    </row>
    <row r="18" spans="2:5">
      <c r="B18" s="144"/>
      <c r="D18" s="6"/>
      <c r="E18" s="6"/>
    </row>
    <row r="19" spans="2:5">
      <c r="B19" s="144"/>
      <c r="D19" s="6"/>
      <c r="E19" s="6"/>
    </row>
    <row r="20" spans="2:5">
      <c r="B20" s="144"/>
      <c r="D20" s="6"/>
      <c r="E20" s="6"/>
    </row>
    <row r="21" spans="2:5">
      <c r="B21" s="144"/>
      <c r="D21" s="6"/>
      <c r="E21" s="6"/>
    </row>
    <row r="22" spans="2:5">
      <c r="B22" s="144"/>
      <c r="D22" s="6"/>
      <c r="E22" s="6"/>
    </row>
    <row r="23" spans="2:5">
      <c r="B23" s="144"/>
      <c r="D23" s="6"/>
      <c r="E23" s="6"/>
    </row>
    <row r="24" spans="2:5">
      <c r="B24" s="144"/>
      <c r="D24" s="6"/>
      <c r="E24" s="6"/>
    </row>
    <row r="25" spans="2:5">
      <c r="B25" s="144"/>
      <c r="D25" s="6"/>
      <c r="E25" s="6"/>
    </row>
    <row r="26" spans="2:5">
      <c r="B26" s="144"/>
      <c r="D26" s="6"/>
      <c r="E26" s="6"/>
    </row>
    <row r="27" spans="2:5">
      <c r="B27" s="144"/>
      <c r="D27" s="6"/>
      <c r="E27" s="6"/>
    </row>
    <row r="28" spans="2:5">
      <c r="B28" s="144"/>
    </row>
    <row r="29" spans="2:5">
      <c r="B29" s="144"/>
    </row>
    <row r="30" spans="2:5">
      <c r="B30" s="144"/>
    </row>
    <row r="31" spans="2:5">
      <c r="B31" s="144"/>
    </row>
    <row r="32" spans="2:5">
      <c r="B32" s="6"/>
    </row>
    <row r="33" spans="2:2">
      <c r="B33" s="6"/>
    </row>
    <row r="34" spans="2:2">
      <c r="B34" s="6"/>
    </row>
    <row r="35" spans="2:2">
      <c r="B35" s="6"/>
    </row>
    <row r="36" spans="2:2">
      <c r="B36" s="6"/>
    </row>
    <row r="37" spans="2:2">
      <c r="B37" s="6"/>
    </row>
    <row r="38" spans="2:2">
      <c r="B38" s="6"/>
    </row>
    <row r="39" spans="2:2">
      <c r="B39" s="6"/>
    </row>
    <row r="40" spans="2:2">
      <c r="B40" s="6"/>
    </row>
    <row r="41" spans="2:2">
      <c r="B41" s="6"/>
    </row>
    <row r="47" spans="2:2" ht="15" customHeight="1"/>
    <row r="48" spans="2:2" ht="15" customHeight="1"/>
    <row r="49" ht="15" customHeight="1"/>
    <row r="50" ht="15" customHeight="1"/>
    <row r="51" ht="15" customHeight="1"/>
    <row r="52" ht="15" customHeight="1"/>
  </sheetData>
  <sortState xmlns:xlrd2="http://schemas.microsoft.com/office/spreadsheetml/2017/richdata2" ref="A6:B15">
    <sortCondition descending="1" ref="B15"/>
  </sortState>
  <hyperlinks>
    <hyperlink ref="A1" location="'List of Figures'!A1" display="Back to List of Figures" xr:uid="{BB98C765-F09C-4D7E-9FC8-F90E4C07A2C9}"/>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36956-BCDF-4112-9FEC-375355D52A33}">
  <dimension ref="A1:K52"/>
  <sheetViews>
    <sheetView zoomScaleNormal="100" workbookViewId="0"/>
  </sheetViews>
  <sheetFormatPr defaultColWidth="9.140625" defaultRowHeight="15"/>
  <cols>
    <col min="1" max="16384" width="9.140625" style="91"/>
  </cols>
  <sheetData>
    <row r="1" spans="1:11">
      <c r="A1" s="7" t="s">
        <v>8</v>
      </c>
    </row>
    <row r="2" spans="1:11" ht="15" customHeight="1">
      <c r="A2" s="19" t="s">
        <v>800</v>
      </c>
      <c r="B2" s="25" t="s">
        <v>420</v>
      </c>
      <c r="C2" s="19"/>
      <c r="D2" s="19"/>
      <c r="E2" s="19"/>
    </row>
    <row r="3" spans="1:11">
      <c r="A3" s="19" t="s">
        <v>0</v>
      </c>
      <c r="B3" s="19" t="s">
        <v>713</v>
      </c>
      <c r="C3" s="19"/>
      <c r="D3" s="19"/>
      <c r="E3" s="19"/>
    </row>
    <row r="5" spans="1:11">
      <c r="B5" s="91" t="s">
        <v>413</v>
      </c>
    </row>
    <row r="6" spans="1:11" ht="15" customHeight="1">
      <c r="B6" s="91" t="s">
        <v>18</v>
      </c>
      <c r="C6" s="91" t="s">
        <v>19</v>
      </c>
    </row>
    <row r="7" spans="1:11">
      <c r="A7" s="92" t="s">
        <v>389</v>
      </c>
      <c r="B7" s="92">
        <v>24</v>
      </c>
      <c r="C7" s="92">
        <v>21.7</v>
      </c>
      <c r="F7" s="6"/>
      <c r="G7" s="6"/>
      <c r="H7" s="6"/>
      <c r="I7" s="6"/>
      <c r="J7" s="6"/>
    </row>
    <row r="8" spans="1:11">
      <c r="A8" s="92" t="s">
        <v>390</v>
      </c>
      <c r="B8" s="92">
        <v>24.2</v>
      </c>
      <c r="C8" s="92">
        <v>21.9</v>
      </c>
      <c r="F8" s="6"/>
      <c r="G8" s="6"/>
      <c r="H8" s="6"/>
      <c r="I8" s="6"/>
      <c r="J8" s="6"/>
      <c r="K8" s="6"/>
    </row>
    <row r="9" spans="1:11">
      <c r="A9" s="92" t="s">
        <v>391</v>
      </c>
      <c r="B9" s="92">
        <v>24.5</v>
      </c>
      <c r="C9" s="92">
        <v>22.2</v>
      </c>
      <c r="F9" s="6"/>
      <c r="G9" s="6"/>
      <c r="H9" s="6"/>
      <c r="I9" s="6"/>
      <c r="J9" s="6"/>
      <c r="K9" s="6"/>
    </row>
    <row r="10" spans="1:11">
      <c r="A10" s="92" t="s">
        <v>392</v>
      </c>
      <c r="B10" s="92">
        <v>24.8</v>
      </c>
      <c r="C10" s="92">
        <v>22.6</v>
      </c>
      <c r="F10" s="6"/>
      <c r="G10" s="6"/>
      <c r="H10" s="6"/>
      <c r="I10" s="6"/>
      <c r="J10" s="6"/>
      <c r="K10" s="6"/>
    </row>
    <row r="11" spans="1:11">
      <c r="A11" s="92" t="s">
        <v>393</v>
      </c>
      <c r="B11" s="92">
        <v>25</v>
      </c>
      <c r="C11" s="92">
        <v>22.8</v>
      </c>
      <c r="F11" s="6"/>
      <c r="G11" s="6"/>
      <c r="H11" s="6"/>
      <c r="I11" s="6"/>
      <c r="J11" s="6"/>
      <c r="K11" s="6"/>
    </row>
    <row r="12" spans="1:11">
      <c r="A12" s="92" t="s">
        <v>394</v>
      </c>
      <c r="B12" s="92">
        <v>25.3</v>
      </c>
      <c r="C12" s="92">
        <v>23.1</v>
      </c>
      <c r="F12" s="6"/>
      <c r="G12" s="6"/>
      <c r="H12" s="6"/>
      <c r="I12" s="6"/>
      <c r="J12" s="6"/>
      <c r="K12" s="6"/>
    </row>
    <row r="13" spans="1:11">
      <c r="A13" s="92" t="s">
        <v>395</v>
      </c>
      <c r="B13" s="92">
        <v>25.5</v>
      </c>
      <c r="C13" s="92">
        <v>23.4</v>
      </c>
      <c r="F13" s="6"/>
      <c r="G13" s="6"/>
      <c r="H13" s="6"/>
      <c r="I13" s="6"/>
      <c r="J13" s="6"/>
      <c r="K13" s="6"/>
    </row>
    <row r="14" spans="1:11">
      <c r="A14" s="92" t="s">
        <v>396</v>
      </c>
      <c r="B14" s="92">
        <v>25.9</v>
      </c>
      <c r="C14" s="92">
        <v>23.7</v>
      </c>
    </row>
    <row r="15" spans="1:11">
      <c r="A15" s="92" t="s">
        <v>397</v>
      </c>
      <c r="B15" s="92">
        <v>26.2</v>
      </c>
      <c r="C15" s="92">
        <v>24</v>
      </c>
    </row>
    <row r="16" spans="1:11">
      <c r="A16" s="92" t="s">
        <v>398</v>
      </c>
      <c r="B16" s="92">
        <v>26.4</v>
      </c>
      <c r="C16" s="92">
        <v>24.2</v>
      </c>
    </row>
    <row r="17" spans="1:10">
      <c r="A17" s="92" t="s">
        <v>399</v>
      </c>
      <c r="B17" s="92">
        <v>26.8</v>
      </c>
      <c r="C17" s="92">
        <v>24.5</v>
      </c>
    </row>
    <row r="18" spans="1:10">
      <c r="A18" s="92" t="s">
        <v>400</v>
      </c>
      <c r="B18" s="92">
        <v>26.9</v>
      </c>
      <c r="C18" s="92">
        <v>24.6</v>
      </c>
    </row>
    <row r="19" spans="1:10">
      <c r="A19" s="92" t="s">
        <v>401</v>
      </c>
      <c r="B19" s="92">
        <v>27</v>
      </c>
      <c r="C19" s="92">
        <v>24.9</v>
      </c>
    </row>
    <row r="20" spans="1:10">
      <c r="A20" s="92" t="s">
        <v>402</v>
      </c>
      <c r="B20" s="92">
        <v>27.3</v>
      </c>
      <c r="C20" s="92">
        <v>25.2</v>
      </c>
      <c r="F20" s="6"/>
      <c r="G20" s="6"/>
      <c r="H20" s="6"/>
      <c r="I20" s="6"/>
      <c r="J20" s="6"/>
    </row>
    <row r="21" spans="1:10">
      <c r="A21" s="92" t="s">
        <v>403</v>
      </c>
      <c r="B21" s="92">
        <v>27.5</v>
      </c>
      <c r="C21" s="92">
        <v>25.5</v>
      </c>
      <c r="F21" s="6"/>
      <c r="G21" s="6"/>
      <c r="H21" s="6"/>
      <c r="I21" s="6"/>
      <c r="J21" s="6"/>
    </row>
    <row r="22" spans="1:10">
      <c r="A22" s="92" t="s">
        <v>404</v>
      </c>
      <c r="B22" s="92">
        <v>27.8</v>
      </c>
      <c r="C22" s="92">
        <v>25.8</v>
      </c>
      <c r="D22" s="6"/>
      <c r="E22" s="6"/>
      <c r="F22" s="6"/>
      <c r="G22" s="6"/>
      <c r="H22" s="6"/>
      <c r="I22" s="6"/>
      <c r="J22" s="6"/>
    </row>
    <row r="23" spans="1:10">
      <c r="A23" s="92" t="s">
        <v>405</v>
      </c>
      <c r="B23" s="92">
        <v>28.1</v>
      </c>
      <c r="C23" s="92">
        <v>26.1</v>
      </c>
      <c r="D23" s="6"/>
      <c r="E23" s="6"/>
      <c r="F23" s="6"/>
      <c r="G23" s="6"/>
      <c r="H23" s="6"/>
      <c r="I23" s="6"/>
      <c r="J23" s="6"/>
    </row>
    <row r="24" spans="1:10">
      <c r="A24" s="92" t="s">
        <v>406</v>
      </c>
      <c r="B24" s="92">
        <v>28.3</v>
      </c>
      <c r="C24" s="92">
        <v>26.5</v>
      </c>
      <c r="D24" s="6"/>
      <c r="E24" s="6"/>
      <c r="F24" s="6"/>
      <c r="G24" s="6"/>
      <c r="H24" s="6"/>
      <c r="I24" s="6"/>
      <c r="J24" s="6"/>
    </row>
    <row r="25" spans="1:10">
      <c r="A25" s="92" t="s">
        <v>407</v>
      </c>
      <c r="B25" s="92">
        <v>28.6</v>
      </c>
      <c r="C25" s="92">
        <v>26.7</v>
      </c>
      <c r="D25" s="6"/>
      <c r="E25" s="6"/>
      <c r="F25" s="6"/>
      <c r="G25" s="6"/>
      <c r="H25" s="6"/>
      <c r="I25" s="6"/>
      <c r="J25" s="6"/>
    </row>
    <row r="26" spans="1:10">
      <c r="A26" s="92" t="s">
        <v>408</v>
      </c>
      <c r="B26" s="92">
        <v>28.9</v>
      </c>
      <c r="C26" s="92">
        <v>27</v>
      </c>
      <c r="D26" s="6"/>
      <c r="E26" s="6"/>
      <c r="F26" s="6"/>
      <c r="G26" s="6"/>
      <c r="H26" s="6"/>
      <c r="I26" s="6"/>
      <c r="J26" s="6"/>
    </row>
    <row r="27" spans="1:10">
      <c r="A27" s="92" t="s">
        <v>409</v>
      </c>
      <c r="B27" s="92">
        <v>29.2</v>
      </c>
      <c r="C27" s="92">
        <v>27.4</v>
      </c>
      <c r="D27" s="6"/>
      <c r="E27" s="6"/>
      <c r="F27" s="6"/>
      <c r="G27" s="6"/>
      <c r="H27" s="6"/>
      <c r="I27" s="6"/>
      <c r="J27" s="6"/>
    </row>
    <row r="28" spans="1:10">
      <c r="A28" s="92" t="s">
        <v>410</v>
      </c>
      <c r="B28" s="92">
        <v>29.3</v>
      </c>
      <c r="C28" s="92">
        <v>27.5</v>
      </c>
      <c r="D28" s="6"/>
      <c r="E28" s="6"/>
      <c r="F28" s="6"/>
      <c r="G28" s="6"/>
      <c r="H28" s="6"/>
      <c r="I28" s="6"/>
      <c r="J28" s="6"/>
    </row>
    <row r="29" spans="1:10">
      <c r="A29" s="92" t="s">
        <v>411</v>
      </c>
      <c r="B29" s="92">
        <v>29.4</v>
      </c>
      <c r="C29" s="92">
        <v>27.6</v>
      </c>
      <c r="D29" s="6"/>
      <c r="E29" s="6"/>
      <c r="F29" s="6"/>
      <c r="G29" s="6"/>
      <c r="H29" s="6"/>
      <c r="I29" s="6"/>
      <c r="J29" s="6"/>
    </row>
    <row r="30" spans="1:10">
      <c r="A30" s="92" t="s">
        <v>412</v>
      </c>
      <c r="B30" s="92">
        <v>29.5</v>
      </c>
      <c r="C30" s="92">
        <v>27.7</v>
      </c>
      <c r="D30" s="6"/>
      <c r="E30" s="6"/>
      <c r="F30" s="6"/>
      <c r="G30" s="6"/>
      <c r="H30" s="6"/>
      <c r="I30" s="6"/>
      <c r="J30" s="6"/>
    </row>
    <row r="31" spans="1:10">
      <c r="A31" s="92" t="s">
        <v>84</v>
      </c>
      <c r="B31" s="92">
        <v>29.9</v>
      </c>
      <c r="C31" s="92">
        <v>28.1</v>
      </c>
      <c r="D31" s="6"/>
      <c r="E31" s="6"/>
      <c r="F31" s="6"/>
      <c r="G31" s="6"/>
      <c r="H31" s="6"/>
      <c r="I31" s="6"/>
      <c r="J31" s="6"/>
    </row>
    <row r="32" spans="1:10">
      <c r="A32" s="92" t="s">
        <v>17</v>
      </c>
      <c r="B32" s="92">
        <v>30.1</v>
      </c>
      <c r="C32" s="92">
        <v>28.2</v>
      </c>
      <c r="D32" s="6"/>
      <c r="E32" s="6"/>
      <c r="F32" s="6"/>
      <c r="G32" s="6"/>
      <c r="H32" s="6"/>
      <c r="I32" s="6"/>
      <c r="J32" s="6"/>
    </row>
    <row r="33" spans="1:10">
      <c r="A33" s="92" t="s">
        <v>20</v>
      </c>
      <c r="B33" s="92">
        <v>30</v>
      </c>
      <c r="C33" s="92">
        <v>28.3</v>
      </c>
      <c r="D33" s="6"/>
      <c r="E33" s="6"/>
      <c r="F33" s="6"/>
      <c r="G33" s="6"/>
      <c r="H33" s="6"/>
      <c r="I33" s="6"/>
      <c r="J33" s="6"/>
    </row>
    <row r="34" spans="1:10">
      <c r="A34" s="92" t="s">
        <v>21</v>
      </c>
      <c r="B34" s="92">
        <v>30</v>
      </c>
      <c r="C34" s="92">
        <v>28.2</v>
      </c>
      <c r="D34" s="6"/>
      <c r="E34" s="6"/>
      <c r="F34" s="6"/>
      <c r="G34" s="6"/>
      <c r="H34" s="6"/>
      <c r="I34" s="6"/>
      <c r="J34" s="6"/>
    </row>
    <row r="35" spans="1:10">
      <c r="A35" s="92" t="s">
        <v>22</v>
      </c>
      <c r="B35" s="92">
        <v>30</v>
      </c>
      <c r="C35" s="92">
        <v>28.2</v>
      </c>
      <c r="D35" s="6"/>
      <c r="E35" s="6"/>
      <c r="F35" s="6"/>
      <c r="G35" s="6"/>
      <c r="H35" s="6"/>
      <c r="I35" s="6"/>
      <c r="J35" s="6"/>
    </row>
    <row r="36" spans="1:10">
      <c r="A36" s="92" t="s">
        <v>23</v>
      </c>
      <c r="B36" s="92">
        <v>29.8</v>
      </c>
      <c r="C36" s="92">
        <v>28.2</v>
      </c>
      <c r="D36" s="6"/>
      <c r="E36" s="6"/>
      <c r="F36" s="6"/>
      <c r="G36" s="6"/>
      <c r="H36" s="6"/>
      <c r="I36" s="6"/>
      <c r="J36" s="6"/>
    </row>
    <row r="37" spans="1:10">
      <c r="A37" s="92" t="s">
        <v>24</v>
      </c>
      <c r="B37" s="92">
        <v>29.9</v>
      </c>
      <c r="C37" s="92">
        <v>28.2</v>
      </c>
    </row>
    <row r="38" spans="1:10">
      <c r="A38" s="92" t="s">
        <v>25</v>
      </c>
      <c r="B38" s="92">
        <v>29.9</v>
      </c>
      <c r="C38" s="92">
        <v>28.4</v>
      </c>
    </row>
    <row r="39" spans="1:10">
      <c r="A39" s="92" t="s">
        <v>26</v>
      </c>
      <c r="B39" s="92">
        <v>30</v>
      </c>
      <c r="C39" s="92">
        <v>28.5</v>
      </c>
    </row>
    <row r="40" spans="1:10">
      <c r="A40" s="92" t="s">
        <v>27</v>
      </c>
      <c r="B40" s="92">
        <v>30.1</v>
      </c>
      <c r="C40" s="92">
        <v>28.6</v>
      </c>
    </row>
    <row r="41" spans="1:10">
      <c r="A41" s="92" t="s">
        <v>28</v>
      </c>
      <c r="B41" s="92">
        <v>30.2</v>
      </c>
      <c r="C41" s="92">
        <v>28.7</v>
      </c>
    </row>
    <row r="42" spans="1:10">
      <c r="A42" s="92" t="s">
        <v>29</v>
      </c>
      <c r="B42" s="92">
        <v>30.2</v>
      </c>
      <c r="C42" s="92">
        <v>28.8</v>
      </c>
    </row>
    <row r="43" spans="1:10">
      <c r="A43" s="92" t="s">
        <v>30</v>
      </c>
      <c r="B43" s="92">
        <v>30.3</v>
      </c>
      <c r="C43" s="92">
        <v>29</v>
      </c>
    </row>
    <row r="44" spans="1:10">
      <c r="A44" s="92" t="s">
        <v>31</v>
      </c>
      <c r="B44" s="92">
        <v>30.2</v>
      </c>
      <c r="C44" s="92">
        <v>29</v>
      </c>
    </row>
    <row r="45" spans="1:10">
      <c r="A45" s="92" t="s">
        <v>32</v>
      </c>
      <c r="B45" s="92">
        <v>30.4</v>
      </c>
      <c r="C45" s="92">
        <v>29.2</v>
      </c>
    </row>
    <row r="46" spans="1:10">
      <c r="A46" s="92" t="s">
        <v>33</v>
      </c>
      <c r="B46" s="92">
        <v>30.6</v>
      </c>
      <c r="C46" s="92">
        <v>29.4</v>
      </c>
    </row>
    <row r="47" spans="1:10" ht="15" customHeight="1">
      <c r="A47" s="92" t="s">
        <v>34</v>
      </c>
      <c r="B47" s="92">
        <v>30.6</v>
      </c>
      <c r="C47" s="92">
        <v>29.5</v>
      </c>
    </row>
    <row r="48" spans="1:10" ht="15" customHeight="1">
      <c r="A48" s="92" t="s">
        <v>286</v>
      </c>
      <c r="B48" s="92">
        <v>30.7</v>
      </c>
      <c r="C48" s="92">
        <v>29.6</v>
      </c>
    </row>
    <row r="49" ht="15" customHeight="1"/>
    <row r="50" ht="15" customHeight="1"/>
    <row r="51" ht="15" customHeight="1"/>
    <row r="52" ht="15" customHeight="1"/>
  </sheetData>
  <hyperlinks>
    <hyperlink ref="A1" location="'List of Figures'!A1" display="Back to List of Figures" xr:uid="{CD8B2BC8-44D2-4661-B7C2-5124453957D2}"/>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658CE-0032-4694-BDC2-E838A00D483E}">
  <sheetPr codeName="Sheet2"/>
  <dimension ref="A1:P36"/>
  <sheetViews>
    <sheetView zoomScaleNormal="100" workbookViewId="0"/>
  </sheetViews>
  <sheetFormatPr defaultRowHeight="15"/>
  <sheetData>
    <row r="1" spans="1:16">
      <c r="A1" s="7" t="s">
        <v>8</v>
      </c>
    </row>
    <row r="2" spans="1:16">
      <c r="A2" s="19" t="s">
        <v>725</v>
      </c>
      <c r="B2" s="25" t="s">
        <v>193</v>
      </c>
      <c r="C2" s="19"/>
      <c r="D2" s="19"/>
      <c r="E2" s="19"/>
      <c r="F2" s="19"/>
      <c r="G2" s="19"/>
      <c r="H2" s="19"/>
    </row>
    <row r="3" spans="1:16">
      <c r="A3" s="19" t="s">
        <v>0</v>
      </c>
      <c r="B3" s="20" t="s">
        <v>3</v>
      </c>
      <c r="C3" s="19"/>
      <c r="D3" s="19"/>
      <c r="E3" s="19"/>
      <c r="F3" s="19"/>
      <c r="G3" s="19"/>
      <c r="H3" s="19"/>
    </row>
    <row r="5" spans="1:16" s="23" customFormat="1">
      <c r="B5" s="23" t="s">
        <v>15</v>
      </c>
      <c r="D5" s="23" t="s">
        <v>14</v>
      </c>
    </row>
    <row r="6" spans="1:16">
      <c r="B6" t="s">
        <v>13</v>
      </c>
      <c r="C6" s="9" t="s">
        <v>1</v>
      </c>
      <c r="D6" s="24" t="s">
        <v>13</v>
      </c>
      <c r="E6" s="24" t="s">
        <v>1</v>
      </c>
      <c r="F6" s="9"/>
      <c r="G6" s="9"/>
      <c r="H6" s="9"/>
      <c r="I6" s="9"/>
      <c r="J6" s="9"/>
    </row>
    <row r="7" spans="1:16">
      <c r="A7" s="23" t="s">
        <v>9</v>
      </c>
      <c r="B7" s="24">
        <v>93.3</v>
      </c>
      <c r="C7" s="24">
        <v>0.6</v>
      </c>
      <c r="D7" s="24">
        <v>97.9</v>
      </c>
      <c r="E7" s="24">
        <v>0.3</v>
      </c>
      <c r="F7" s="6"/>
      <c r="G7" s="6"/>
      <c r="H7" s="6"/>
      <c r="I7" s="6"/>
      <c r="J7" s="6"/>
      <c r="K7" s="3"/>
      <c r="L7" s="3"/>
      <c r="M7" s="3"/>
      <c r="N7" s="3"/>
      <c r="O7" s="3"/>
      <c r="P7" s="3"/>
    </row>
    <row r="8" spans="1:16">
      <c r="A8" s="9" t="s">
        <v>10</v>
      </c>
      <c r="B8" s="24">
        <v>51.5</v>
      </c>
      <c r="C8" s="24">
        <v>3.3</v>
      </c>
      <c r="D8" s="24">
        <v>58.3</v>
      </c>
      <c r="E8" s="24">
        <v>2.8</v>
      </c>
      <c r="F8" s="6"/>
      <c r="G8" s="6"/>
      <c r="H8" s="6"/>
      <c r="I8" s="6"/>
      <c r="J8" s="6"/>
      <c r="K8" s="6"/>
      <c r="L8" s="6"/>
      <c r="M8" s="6"/>
      <c r="N8" s="6"/>
      <c r="O8" s="6"/>
      <c r="P8" s="6"/>
    </row>
    <row r="9" spans="1:16">
      <c r="A9" s="9" t="s">
        <v>11</v>
      </c>
      <c r="B9" s="24">
        <v>37</v>
      </c>
      <c r="C9" s="24">
        <v>4.0999999999999996</v>
      </c>
      <c r="D9" s="24">
        <v>43.1</v>
      </c>
      <c r="E9" s="24">
        <v>3.6</v>
      </c>
      <c r="F9" s="6"/>
      <c r="G9" s="6"/>
      <c r="H9" s="6"/>
      <c r="I9" s="6"/>
      <c r="J9" s="6"/>
      <c r="K9" s="6"/>
      <c r="L9" s="6"/>
      <c r="M9" s="6"/>
      <c r="N9" s="6"/>
      <c r="O9" s="6"/>
      <c r="P9" s="6"/>
    </row>
    <row r="10" spans="1:16">
      <c r="A10" s="9" t="s">
        <v>12</v>
      </c>
      <c r="B10" s="24">
        <v>15.8</v>
      </c>
      <c r="C10" s="24">
        <v>5</v>
      </c>
      <c r="D10" s="24">
        <v>20</v>
      </c>
      <c r="E10" s="24">
        <v>4.5</v>
      </c>
      <c r="F10" s="6"/>
      <c r="G10" s="6"/>
      <c r="H10" s="6"/>
      <c r="I10" s="6"/>
      <c r="J10" s="6"/>
      <c r="K10" s="6"/>
      <c r="L10" s="6"/>
      <c r="M10" s="6"/>
      <c r="N10" s="6"/>
      <c r="O10" s="6"/>
      <c r="P10" s="6"/>
    </row>
    <row r="11" spans="1:16">
      <c r="A11" s="9"/>
      <c r="B11" s="26"/>
      <c r="C11" s="26"/>
      <c r="D11" s="6"/>
      <c r="E11" s="6"/>
      <c r="F11" s="6"/>
      <c r="G11" s="6"/>
      <c r="H11" s="6"/>
      <c r="I11" s="6"/>
      <c r="J11" s="6"/>
      <c r="K11" s="6"/>
      <c r="L11" s="6"/>
      <c r="M11" s="6"/>
      <c r="N11" s="6"/>
      <c r="O11" s="6"/>
      <c r="P11" s="6"/>
    </row>
    <row r="12" spans="1:16">
      <c r="A12" s="9"/>
      <c r="B12" s="6"/>
      <c r="C12" s="6"/>
      <c r="D12" s="6"/>
      <c r="E12" s="6"/>
      <c r="F12" s="6"/>
      <c r="G12" s="6"/>
      <c r="H12" s="6"/>
      <c r="I12" s="6"/>
      <c r="J12" s="6"/>
      <c r="K12" s="6"/>
      <c r="L12" s="6"/>
      <c r="M12" s="6"/>
      <c r="N12" s="6"/>
      <c r="O12" s="6"/>
      <c r="P12" s="6"/>
    </row>
    <row r="13" spans="1:16">
      <c r="A13" s="9"/>
      <c r="B13" s="6"/>
      <c r="C13" s="6"/>
      <c r="D13" s="6"/>
      <c r="E13" s="6"/>
      <c r="F13" s="6"/>
      <c r="G13" s="6"/>
      <c r="H13" s="6"/>
      <c r="I13" s="6"/>
      <c r="J13" s="6"/>
      <c r="K13" s="6"/>
      <c r="L13" s="6"/>
      <c r="M13" s="6"/>
      <c r="N13" s="6"/>
      <c r="O13" s="6"/>
      <c r="P13" s="6"/>
    </row>
    <row r="14" spans="1:16">
      <c r="A14" s="9"/>
      <c r="B14" s="6"/>
      <c r="C14" s="6"/>
      <c r="D14" s="6"/>
      <c r="E14" s="6"/>
      <c r="F14" s="6"/>
      <c r="G14" s="6"/>
      <c r="H14" s="6"/>
      <c r="I14" s="6"/>
      <c r="J14" s="6"/>
      <c r="K14" s="6"/>
      <c r="L14" s="6"/>
      <c r="M14" s="6"/>
      <c r="N14" s="6"/>
      <c r="O14" s="6"/>
      <c r="P14" s="6"/>
    </row>
    <row r="15" spans="1:16">
      <c r="A15" s="9"/>
      <c r="B15" s="6"/>
      <c r="C15" s="6"/>
      <c r="D15" s="6"/>
      <c r="E15" s="6"/>
      <c r="F15" s="6"/>
      <c r="G15" s="6"/>
      <c r="H15" s="6"/>
      <c r="I15" s="6"/>
      <c r="J15" s="6"/>
      <c r="K15" s="6"/>
      <c r="L15" s="6"/>
      <c r="M15" s="6"/>
      <c r="N15" s="6"/>
      <c r="O15" s="6"/>
      <c r="P15" s="6"/>
    </row>
    <row r="16" spans="1:16">
      <c r="A16" s="9"/>
      <c r="B16" s="6"/>
      <c r="C16" s="6"/>
      <c r="D16" s="6"/>
      <c r="E16" s="6"/>
      <c r="F16" s="6"/>
      <c r="G16" s="6"/>
      <c r="H16" s="6"/>
      <c r="I16" s="6"/>
      <c r="J16" s="6"/>
      <c r="K16" s="6"/>
      <c r="L16" s="6"/>
      <c r="M16" s="6"/>
      <c r="N16" s="6"/>
      <c r="O16" s="6"/>
      <c r="P16" s="6"/>
    </row>
    <row r="17" spans="1:16">
      <c r="A17" s="9"/>
      <c r="B17" s="6"/>
      <c r="C17" s="6"/>
      <c r="D17" s="6"/>
      <c r="E17" s="6"/>
      <c r="F17" s="6"/>
      <c r="G17" s="6"/>
      <c r="H17" s="6"/>
      <c r="I17" s="6"/>
      <c r="J17" s="6"/>
      <c r="K17" s="6"/>
      <c r="L17" s="6"/>
      <c r="M17" s="6"/>
      <c r="N17" s="6"/>
      <c r="O17" s="6"/>
      <c r="P17" s="6"/>
    </row>
    <row r="18" spans="1:16">
      <c r="A18" s="9"/>
      <c r="B18" s="6"/>
      <c r="C18" s="6"/>
      <c r="D18" s="6"/>
      <c r="E18" s="6"/>
      <c r="F18" s="6"/>
      <c r="G18" s="6"/>
      <c r="H18" s="6"/>
      <c r="I18" s="6"/>
      <c r="J18" s="6"/>
      <c r="K18" s="3"/>
      <c r="L18" s="3"/>
      <c r="M18" s="3"/>
      <c r="N18" s="3"/>
      <c r="O18" s="3"/>
      <c r="P18" s="3"/>
    </row>
    <row r="19" spans="1:16">
      <c r="A19" s="9"/>
      <c r="B19" s="6"/>
      <c r="C19" s="6"/>
      <c r="D19" s="6"/>
      <c r="E19" s="6"/>
      <c r="F19" s="6"/>
      <c r="G19" s="6"/>
      <c r="H19" s="6"/>
      <c r="I19" s="6"/>
      <c r="J19" s="6"/>
    </row>
    <row r="20" spans="1:16">
      <c r="A20" s="9"/>
      <c r="B20" s="6"/>
      <c r="C20" s="6"/>
      <c r="D20" s="6"/>
      <c r="E20" s="6"/>
      <c r="F20" s="6"/>
      <c r="G20" s="6"/>
      <c r="H20" s="6"/>
      <c r="I20" s="6"/>
      <c r="J20" s="6"/>
    </row>
    <row r="21" spans="1:16">
      <c r="A21" s="9"/>
      <c r="B21" s="6"/>
      <c r="C21" s="6"/>
      <c r="D21" s="6"/>
      <c r="E21" s="6"/>
      <c r="F21" s="6"/>
      <c r="G21" s="6"/>
      <c r="H21" s="6"/>
      <c r="I21" s="6"/>
      <c r="J21" s="6"/>
    </row>
    <row r="22" spans="1:16">
      <c r="A22" s="9"/>
      <c r="B22" s="6"/>
      <c r="C22" s="6"/>
      <c r="D22" s="6"/>
      <c r="E22" s="6"/>
      <c r="F22" s="6"/>
      <c r="G22" s="6"/>
      <c r="H22" s="6"/>
      <c r="I22" s="6"/>
      <c r="J22" s="6"/>
    </row>
    <row r="23" spans="1:16">
      <c r="A23" s="9"/>
      <c r="B23" s="6"/>
      <c r="C23" s="6"/>
      <c r="D23" s="6"/>
      <c r="E23" s="6"/>
      <c r="F23" s="6"/>
      <c r="G23" s="6"/>
      <c r="H23" s="6"/>
      <c r="I23" s="6"/>
      <c r="J23" s="6"/>
    </row>
    <row r="24" spans="1:16">
      <c r="A24" s="9"/>
      <c r="B24" s="6"/>
      <c r="C24" s="6"/>
      <c r="D24" s="6"/>
      <c r="E24" s="6"/>
      <c r="F24" s="6"/>
      <c r="G24" s="6"/>
      <c r="H24" s="6"/>
      <c r="I24" s="6"/>
      <c r="J24" s="6"/>
    </row>
    <row r="25" spans="1:16">
      <c r="A25" s="9"/>
      <c r="B25" s="6"/>
      <c r="C25" s="6"/>
      <c r="D25" s="6"/>
      <c r="E25" s="6"/>
      <c r="F25" s="6"/>
      <c r="G25" s="6"/>
      <c r="H25" s="6"/>
      <c r="I25" s="6"/>
      <c r="J25" s="6"/>
    </row>
    <row r="26" spans="1:16">
      <c r="A26" s="9"/>
      <c r="B26" s="6"/>
      <c r="C26" s="6"/>
      <c r="D26" s="6"/>
      <c r="E26" s="6"/>
      <c r="F26" s="6"/>
      <c r="G26" s="6"/>
      <c r="H26" s="6"/>
      <c r="I26" s="6"/>
      <c r="J26" s="6"/>
    </row>
    <row r="27" spans="1:16">
      <c r="A27" s="9"/>
      <c r="B27" s="6"/>
      <c r="C27" s="6"/>
      <c r="D27" s="6"/>
      <c r="E27" s="6"/>
      <c r="F27" s="6"/>
      <c r="G27" s="6"/>
      <c r="H27" s="6"/>
      <c r="I27" s="6"/>
      <c r="J27" s="6"/>
    </row>
    <row r="28" spans="1:16">
      <c r="A28" s="9"/>
      <c r="B28" s="6"/>
      <c r="C28" s="6"/>
      <c r="D28" s="6"/>
      <c r="E28" s="6"/>
      <c r="F28" s="6"/>
      <c r="G28" s="6"/>
      <c r="H28" s="6"/>
      <c r="I28" s="6"/>
      <c r="J28" s="6"/>
    </row>
    <row r="29" spans="1:16">
      <c r="A29" s="9"/>
      <c r="B29" s="6"/>
      <c r="C29" s="6"/>
      <c r="D29" s="6"/>
      <c r="E29" s="6"/>
      <c r="F29" s="6"/>
      <c r="G29" s="6"/>
      <c r="H29" s="6"/>
      <c r="I29" s="6"/>
      <c r="J29" s="6"/>
    </row>
    <row r="30" spans="1:16">
      <c r="A30" s="9"/>
      <c r="B30" s="6"/>
      <c r="C30" s="6"/>
      <c r="D30" s="6"/>
      <c r="E30" s="6"/>
      <c r="F30" s="6"/>
      <c r="G30" s="6"/>
      <c r="H30" s="6"/>
      <c r="I30" s="6"/>
      <c r="J30" s="6"/>
    </row>
    <row r="31" spans="1:16">
      <c r="A31" s="9"/>
      <c r="B31" s="6"/>
      <c r="C31" s="6"/>
      <c r="D31" s="6"/>
      <c r="E31" s="6"/>
      <c r="F31" s="6"/>
      <c r="G31" s="6"/>
      <c r="H31" s="6"/>
      <c r="I31" s="6"/>
      <c r="J31" s="6"/>
    </row>
    <row r="32" spans="1:16">
      <c r="A32" s="9"/>
      <c r="B32" s="6"/>
      <c r="C32" s="6"/>
      <c r="D32" s="6"/>
      <c r="E32" s="6"/>
      <c r="F32" s="6"/>
      <c r="G32" s="6"/>
      <c r="H32" s="6"/>
      <c r="I32" s="6"/>
      <c r="J32" s="6"/>
    </row>
    <row r="33" spans="1:10">
      <c r="A33" s="9"/>
      <c r="B33" s="6"/>
      <c r="C33" s="6"/>
      <c r="D33" s="6"/>
      <c r="E33" s="6"/>
      <c r="F33" s="6"/>
      <c r="G33" s="6"/>
      <c r="H33" s="6"/>
      <c r="I33" s="6"/>
      <c r="J33" s="6"/>
    </row>
    <row r="34" spans="1:10">
      <c r="A34" s="9"/>
      <c r="B34" s="6"/>
      <c r="C34" s="6"/>
      <c r="D34" s="6"/>
      <c r="E34" s="6"/>
      <c r="F34" s="6"/>
      <c r="G34" s="6"/>
      <c r="H34" s="6"/>
      <c r="I34" s="6"/>
      <c r="J34" s="6"/>
    </row>
    <row r="35" spans="1:10">
      <c r="A35" s="9"/>
      <c r="B35" s="6"/>
      <c r="C35" s="6"/>
      <c r="D35" s="6"/>
      <c r="E35" s="6"/>
      <c r="F35" s="6"/>
      <c r="G35" s="6"/>
      <c r="H35" s="6"/>
      <c r="I35" s="6"/>
      <c r="J35" s="6"/>
    </row>
    <row r="36" spans="1:10">
      <c r="A36" s="9"/>
      <c r="B36" s="6"/>
      <c r="C36" s="6"/>
      <c r="D36" s="6"/>
      <c r="E36" s="6"/>
      <c r="F36" s="6"/>
      <c r="G36" s="6"/>
      <c r="H36" s="6"/>
      <c r="I36" s="6"/>
      <c r="J36" s="6"/>
    </row>
  </sheetData>
  <hyperlinks>
    <hyperlink ref="A1" location="'List of Figures'!A1" display="Back to List of Figures" xr:uid="{12821DDE-9DCF-4BE6-9103-39F85C33C471}"/>
    <hyperlink ref="B3" r:id="rId1" display="https://stats.govt.nz/information-releases/household-net-worth-statistics-year-ended-june-2021" xr:uid="{2B1D6C54-B5EB-4C97-B634-FC9A672BEF94}"/>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D16-B37B-4DFA-BCC0-5C76352EDA9D}">
  <dimension ref="A1:F10"/>
  <sheetViews>
    <sheetView zoomScaleNormal="100" workbookViewId="0"/>
  </sheetViews>
  <sheetFormatPr defaultColWidth="9.140625" defaultRowHeight="15"/>
  <cols>
    <col min="1" max="1" width="20.85546875" style="127" bestFit="1" customWidth="1"/>
    <col min="2" max="2" width="17.85546875" style="127" bestFit="1" customWidth="1"/>
    <col min="3" max="5" width="14.7109375" style="127" bestFit="1" customWidth="1"/>
    <col min="6" max="6" width="15.7109375" style="127" bestFit="1" customWidth="1"/>
    <col min="7" max="16384" width="9.140625" style="127"/>
  </cols>
  <sheetData>
    <row r="1" spans="1:6">
      <c r="A1" s="119" t="s">
        <v>8</v>
      </c>
    </row>
    <row r="2" spans="1:6">
      <c r="A2" s="19" t="s">
        <v>782</v>
      </c>
      <c r="B2" s="25" t="s">
        <v>194</v>
      </c>
      <c r="C2" s="19"/>
      <c r="D2" s="19"/>
      <c r="E2" s="19"/>
    </row>
    <row r="3" spans="1:6">
      <c r="A3" s="19" t="s">
        <v>0</v>
      </c>
      <c r="B3" s="19" t="s">
        <v>655</v>
      </c>
      <c r="C3" s="19"/>
      <c r="D3" s="19"/>
      <c r="E3" s="19"/>
    </row>
    <row r="5" spans="1:6" s="150" customFormat="1">
      <c r="B5" s="127" t="s">
        <v>724</v>
      </c>
    </row>
    <row r="6" spans="1:6">
      <c r="B6" s="127" t="s">
        <v>723</v>
      </c>
      <c r="C6" s="127" t="s">
        <v>722</v>
      </c>
      <c r="D6" s="127" t="s">
        <v>721</v>
      </c>
      <c r="E6" s="127" t="s">
        <v>720</v>
      </c>
      <c r="F6" s="127" t="s">
        <v>719</v>
      </c>
    </row>
    <row r="7" spans="1:6">
      <c r="A7" s="127" t="s">
        <v>718</v>
      </c>
      <c r="B7" s="94">
        <v>-65555.555555555562</v>
      </c>
      <c r="C7" s="94">
        <v>-3333.3333333333335</v>
      </c>
      <c r="D7" s="94">
        <v>11250</v>
      </c>
      <c r="E7" s="94">
        <v>46250</v>
      </c>
      <c r="F7" s="94">
        <v>477500</v>
      </c>
    </row>
    <row r="8" spans="1:6">
      <c r="A8" s="127" t="s">
        <v>717</v>
      </c>
      <c r="B8" s="94">
        <v>-18039.215686274511</v>
      </c>
      <c r="C8" s="94">
        <v>35784.313725490196</v>
      </c>
      <c r="D8" s="94">
        <v>104854.36893203884</v>
      </c>
      <c r="E8" s="94">
        <v>245392.15686274509</v>
      </c>
      <c r="F8" s="94">
        <v>1063627.4509803921</v>
      </c>
    </row>
    <row r="9" spans="1:6">
      <c r="A9" s="127" t="s">
        <v>716</v>
      </c>
      <c r="B9" s="94">
        <v>13684.21052631579</v>
      </c>
      <c r="C9" s="94">
        <v>181969.69696969696</v>
      </c>
      <c r="D9" s="94">
        <v>399696.96969696973</v>
      </c>
      <c r="E9" s="94">
        <v>740984.84848484851</v>
      </c>
      <c r="F9" s="94">
        <v>2541439.393939394</v>
      </c>
    </row>
    <row r="10" spans="1:6">
      <c r="A10" s="127" t="s">
        <v>715</v>
      </c>
      <c r="B10" s="94">
        <v>49673.913043478264</v>
      </c>
      <c r="C10" s="94">
        <v>263736.26373626373</v>
      </c>
      <c r="D10" s="94">
        <v>460219.78021978022</v>
      </c>
      <c r="E10" s="94">
        <v>776703.29670329671</v>
      </c>
      <c r="F10" s="94">
        <v>2770109.8901098901</v>
      </c>
    </row>
  </sheetData>
  <hyperlinks>
    <hyperlink ref="A1" location="'List of Figures'!A1" display="Back to List of Figures" xr:uid="{6E2EBA5D-9A0E-481F-94F7-D4DAA67A089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D282-1485-4CB6-B7E1-9E2988886AD6}">
  <dimension ref="A1:I25"/>
  <sheetViews>
    <sheetView zoomScaleNormal="100" workbookViewId="0"/>
  </sheetViews>
  <sheetFormatPr defaultColWidth="9.140625" defaultRowHeight="15"/>
  <cols>
    <col min="1" max="1" width="17.28515625" style="115" bestFit="1" customWidth="1"/>
    <col min="2" max="2" width="21.5703125" style="116" customWidth="1"/>
    <col min="3" max="3" width="20.28515625" style="116" customWidth="1"/>
    <col min="4" max="16384" width="9.140625" style="127"/>
  </cols>
  <sheetData>
    <row r="1" spans="1:9">
      <c r="A1" s="119" t="s">
        <v>8</v>
      </c>
    </row>
    <row r="2" spans="1:9">
      <c r="A2" s="19" t="s">
        <v>728</v>
      </c>
      <c r="B2" s="19" t="s">
        <v>817</v>
      </c>
      <c r="C2" s="19"/>
      <c r="D2" s="19"/>
      <c r="E2" s="19"/>
      <c r="F2" s="19"/>
      <c r="G2" s="19"/>
      <c r="H2" s="19"/>
      <c r="I2" s="19"/>
    </row>
    <row r="3" spans="1:9">
      <c r="A3" s="19" t="s">
        <v>0</v>
      </c>
      <c r="B3" s="121" t="s">
        <v>727</v>
      </c>
      <c r="C3" s="19"/>
      <c r="D3" s="19"/>
      <c r="E3" s="19"/>
      <c r="F3" s="19"/>
      <c r="G3" s="19"/>
      <c r="H3" s="19"/>
      <c r="I3" s="19"/>
    </row>
    <row r="4" spans="1:9">
      <c r="A4" s="127"/>
      <c r="B4" s="127"/>
      <c r="C4" s="127"/>
    </row>
    <row r="5" spans="1:9">
      <c r="A5" s="115" t="s">
        <v>591</v>
      </c>
      <c r="B5" s="116" t="s">
        <v>592</v>
      </c>
      <c r="C5" s="116" t="s">
        <v>593</v>
      </c>
    </row>
    <row r="6" spans="1:9">
      <c r="A6" s="125">
        <v>5</v>
      </c>
      <c r="B6" s="116">
        <v>-5500000000</v>
      </c>
      <c r="C6" s="116">
        <v>-200000000</v>
      </c>
    </row>
    <row r="7" spans="1:9">
      <c r="A7" s="125">
        <v>10</v>
      </c>
      <c r="B7" s="116">
        <v>-300000000</v>
      </c>
      <c r="C7" s="116">
        <v>300000000</v>
      </c>
    </row>
    <row r="8" spans="1:9">
      <c r="A8" s="125">
        <v>15</v>
      </c>
      <c r="B8" s="116">
        <v>0</v>
      </c>
      <c r="C8" s="116">
        <v>800000000</v>
      </c>
    </row>
    <row r="9" spans="1:9">
      <c r="A9" s="125">
        <v>20</v>
      </c>
      <c r="B9" s="116">
        <v>-200000000</v>
      </c>
      <c r="C9" s="116">
        <v>1900000000</v>
      </c>
    </row>
    <row r="10" spans="1:9">
      <c r="A10" s="125">
        <v>25</v>
      </c>
      <c r="B10" s="116">
        <v>-500000000</v>
      </c>
      <c r="C10" s="116">
        <v>3500000000</v>
      </c>
    </row>
    <row r="11" spans="1:9">
      <c r="A11" s="125">
        <v>30</v>
      </c>
      <c r="B11" s="116">
        <v>-500000000</v>
      </c>
      <c r="C11" s="116">
        <v>5100000000</v>
      </c>
    </row>
    <row r="12" spans="1:9">
      <c r="A12" s="125">
        <v>35</v>
      </c>
      <c r="B12" s="116">
        <v>600000000</v>
      </c>
      <c r="C12" s="116">
        <v>6600000000</v>
      </c>
    </row>
    <row r="13" spans="1:9">
      <c r="A13" s="125">
        <v>40</v>
      </c>
      <c r="B13" s="116">
        <v>1600000000</v>
      </c>
      <c r="C13" s="116">
        <v>8800000000</v>
      </c>
    </row>
    <row r="14" spans="1:9">
      <c r="A14" s="125">
        <v>45</v>
      </c>
      <c r="B14" s="116">
        <v>4200000000</v>
      </c>
      <c r="C14" s="116">
        <v>10300000000</v>
      </c>
    </row>
    <row r="15" spans="1:9">
      <c r="A15" s="125">
        <v>50</v>
      </c>
      <c r="B15" s="116">
        <v>7700000000</v>
      </c>
      <c r="C15" s="116">
        <v>12500000000</v>
      </c>
    </row>
    <row r="16" spans="1:9">
      <c r="A16" s="125">
        <v>55</v>
      </c>
      <c r="B16" s="116">
        <v>12900000000</v>
      </c>
      <c r="C16" s="116">
        <v>13300000000</v>
      </c>
    </row>
    <row r="17" spans="1:3">
      <c r="A17" s="125">
        <v>60</v>
      </c>
      <c r="B17" s="116">
        <v>17000000000</v>
      </c>
      <c r="C17" s="116">
        <v>14800000000</v>
      </c>
    </row>
    <row r="18" spans="1:3">
      <c r="A18" s="125">
        <v>65</v>
      </c>
      <c r="B18" s="116">
        <v>23300000000</v>
      </c>
      <c r="C18" s="116">
        <v>16900000000</v>
      </c>
    </row>
    <row r="19" spans="1:3">
      <c r="A19" s="125">
        <v>70</v>
      </c>
      <c r="B19" s="116">
        <v>30600000000</v>
      </c>
      <c r="C19" s="116">
        <v>18800000000</v>
      </c>
    </row>
    <row r="20" spans="1:3">
      <c r="A20" s="125">
        <v>75</v>
      </c>
      <c r="B20" s="116">
        <v>40000000000</v>
      </c>
      <c r="C20" s="116">
        <v>21200000000</v>
      </c>
    </row>
    <row r="21" spans="1:3">
      <c r="A21" s="125">
        <v>80</v>
      </c>
      <c r="B21" s="116">
        <v>47200000000</v>
      </c>
      <c r="C21" s="116">
        <v>28700000000</v>
      </c>
    </row>
    <row r="22" spans="1:3">
      <c r="A22" s="125">
        <v>85</v>
      </c>
      <c r="B22" s="116">
        <v>55900000000</v>
      </c>
      <c r="C22" s="116">
        <v>38300000000</v>
      </c>
    </row>
    <row r="23" spans="1:3">
      <c r="A23" s="125">
        <v>90</v>
      </c>
      <c r="B23" s="116">
        <v>76300000000</v>
      </c>
      <c r="C23" s="116">
        <v>51200000000</v>
      </c>
    </row>
    <row r="24" spans="1:3">
      <c r="A24" s="125">
        <v>95</v>
      </c>
      <c r="B24" s="116">
        <v>105000000000</v>
      </c>
      <c r="C24" s="116">
        <v>93600000000</v>
      </c>
    </row>
    <row r="25" spans="1:3">
      <c r="A25" s="125">
        <v>100</v>
      </c>
      <c r="B25" s="116">
        <v>201500000000</v>
      </c>
      <c r="C25" s="116">
        <v>363200000000</v>
      </c>
    </row>
  </sheetData>
  <hyperlinks>
    <hyperlink ref="A1" location="'List of Figures'!A1" display="Back to List of Figures" xr:uid="{46515813-98C3-4FA5-9CB9-6C9105138D56}"/>
    <hyperlink ref="B3" r:id="rId1" display="https://www.treasury.govt.nz/publications/an/an-21-01-html" xr:uid="{9628F099-ADA4-450F-982B-F6F4C85354C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5F9DD-2DF3-4717-AD34-AE57D6A5B101}">
  <dimension ref="A1:P52"/>
  <sheetViews>
    <sheetView zoomScaleNormal="100" workbookViewId="0"/>
  </sheetViews>
  <sheetFormatPr defaultColWidth="9.140625" defaultRowHeight="15"/>
  <cols>
    <col min="1" max="1" width="17.28515625" style="47" customWidth="1"/>
    <col min="2" max="16384" width="9.140625" style="47"/>
  </cols>
  <sheetData>
    <row r="1" spans="1:16">
      <c r="A1" s="7" t="s">
        <v>8</v>
      </c>
    </row>
    <row r="2" spans="1:16" ht="15" customHeight="1">
      <c r="A2" s="19" t="s">
        <v>791</v>
      </c>
      <c r="B2" s="36" t="s">
        <v>640</v>
      </c>
      <c r="C2" s="19"/>
      <c r="D2" s="19"/>
      <c r="E2" s="19"/>
      <c r="F2" s="19"/>
      <c r="G2" s="19"/>
      <c r="H2" s="19"/>
      <c r="I2" s="19"/>
      <c r="J2" s="19"/>
      <c r="K2" s="19"/>
      <c r="L2" s="19"/>
      <c r="M2" s="19"/>
      <c r="N2" s="19"/>
    </row>
    <row r="3" spans="1:16">
      <c r="A3" s="19" t="s">
        <v>0</v>
      </c>
      <c r="B3" s="36" t="s">
        <v>641</v>
      </c>
      <c r="C3" s="19"/>
      <c r="D3" s="19"/>
      <c r="E3" s="19"/>
      <c r="F3" s="19"/>
      <c r="G3" s="19"/>
      <c r="H3" s="19"/>
      <c r="I3" s="19"/>
      <c r="J3" s="19"/>
      <c r="K3" s="19"/>
      <c r="L3" s="19"/>
      <c r="M3" s="19"/>
      <c r="N3" s="19"/>
    </row>
    <row r="5" spans="1:16">
      <c r="B5" s="47" t="s">
        <v>178</v>
      </c>
    </row>
    <row r="6" spans="1:16" ht="15" customHeight="1">
      <c r="A6" s="40" t="s">
        <v>62</v>
      </c>
      <c r="B6" s="41">
        <v>15</v>
      </c>
      <c r="C6" s="40"/>
      <c r="D6" s="40"/>
      <c r="E6" s="40"/>
      <c r="F6" s="42"/>
      <c r="G6" s="38"/>
      <c r="H6" s="38"/>
      <c r="I6" s="38"/>
      <c r="J6" s="38"/>
      <c r="K6" s="38"/>
      <c r="L6" s="38"/>
      <c r="M6" s="38"/>
      <c r="N6" s="38"/>
      <c r="O6" s="38"/>
    </row>
    <row r="7" spans="1:16">
      <c r="A7" s="40" t="s">
        <v>36</v>
      </c>
      <c r="B7" s="41">
        <v>13</v>
      </c>
      <c r="C7" s="40"/>
      <c r="D7" s="40"/>
      <c r="E7" s="40"/>
      <c r="F7" s="40"/>
      <c r="G7" s="40"/>
      <c r="H7" s="40"/>
      <c r="I7" s="40"/>
      <c r="J7" s="40"/>
      <c r="K7" s="40"/>
      <c r="L7" s="40"/>
      <c r="M7" s="40"/>
      <c r="N7" s="40"/>
      <c r="O7" s="40"/>
    </row>
    <row r="8" spans="1:16">
      <c r="A8" s="40" t="s">
        <v>43</v>
      </c>
      <c r="B8" s="40">
        <v>12</v>
      </c>
      <c r="C8" s="40"/>
      <c r="D8" s="40"/>
      <c r="E8" s="40"/>
      <c r="J8" s="40"/>
      <c r="K8" s="40"/>
      <c r="L8" s="40"/>
      <c r="M8" s="40"/>
      <c r="N8" s="40"/>
      <c r="O8" s="40"/>
    </row>
    <row r="9" spans="1:16">
      <c r="A9" s="40" t="s">
        <v>47</v>
      </c>
      <c r="B9" s="41">
        <v>11</v>
      </c>
      <c r="C9" s="40"/>
      <c r="D9" s="40"/>
      <c r="E9" s="40"/>
      <c r="H9" s="6"/>
      <c r="I9" s="6"/>
      <c r="J9" s="40"/>
      <c r="K9" s="40"/>
      <c r="L9" s="40"/>
      <c r="M9" s="40"/>
      <c r="N9" s="40"/>
      <c r="O9" s="40"/>
    </row>
    <row r="10" spans="1:16">
      <c r="A10" s="40" t="s">
        <v>49</v>
      </c>
      <c r="B10" s="41">
        <v>11</v>
      </c>
      <c r="C10" s="40"/>
      <c r="D10" s="40"/>
      <c r="E10" s="40"/>
      <c r="H10" s="40"/>
      <c r="I10" s="40"/>
      <c r="J10" s="40"/>
      <c r="K10" s="40"/>
      <c r="L10" s="40"/>
      <c r="M10" s="40"/>
      <c r="N10" s="40"/>
      <c r="O10" s="40"/>
    </row>
    <row r="11" spans="1:16">
      <c r="A11" s="40" t="s">
        <v>55</v>
      </c>
      <c r="B11" s="41">
        <v>11</v>
      </c>
      <c r="C11" s="40"/>
      <c r="D11" s="40"/>
      <c r="E11" s="40"/>
      <c r="H11" s="6"/>
      <c r="I11" s="6"/>
      <c r="J11" s="40"/>
      <c r="K11" s="40"/>
      <c r="L11" s="40"/>
      <c r="M11" s="40"/>
      <c r="N11" s="40"/>
      <c r="O11" s="40"/>
    </row>
    <row r="12" spans="1:16">
      <c r="A12" s="40" t="s">
        <v>65</v>
      </c>
      <c r="B12" s="41">
        <v>10</v>
      </c>
      <c r="C12" s="40"/>
      <c r="D12" s="40"/>
      <c r="E12" s="40"/>
      <c r="H12" s="6"/>
      <c r="I12" s="6"/>
      <c r="J12" s="40"/>
      <c r="K12" s="40"/>
      <c r="L12" s="40"/>
      <c r="M12" s="40"/>
      <c r="N12" s="40"/>
      <c r="O12" s="40"/>
    </row>
    <row r="13" spans="1:16">
      <c r="A13" s="40" t="s">
        <v>67</v>
      </c>
      <c r="B13" s="41">
        <v>10</v>
      </c>
      <c r="C13" s="40"/>
      <c r="D13" s="40"/>
      <c r="E13" s="40"/>
      <c r="H13" s="6"/>
      <c r="I13" s="6"/>
      <c r="J13" s="40"/>
      <c r="K13" s="40"/>
      <c r="L13" s="6"/>
      <c r="M13" s="6"/>
      <c r="N13" s="6"/>
    </row>
    <row r="14" spans="1:16">
      <c r="A14" s="40" t="s">
        <v>44</v>
      </c>
      <c r="B14" s="41">
        <v>9</v>
      </c>
      <c r="C14" s="40"/>
      <c r="D14" s="40"/>
      <c r="E14" s="40"/>
      <c r="J14" s="40"/>
      <c r="K14" s="40"/>
      <c r="L14" s="6"/>
      <c r="M14" s="6"/>
      <c r="N14" s="6"/>
    </row>
    <row r="15" spans="1:16">
      <c r="A15" s="40" t="s">
        <v>61</v>
      </c>
      <c r="B15" s="40">
        <v>9</v>
      </c>
      <c r="C15" s="40"/>
      <c r="D15" s="40"/>
      <c r="E15" s="40"/>
      <c r="H15" s="6"/>
      <c r="I15" s="6"/>
      <c r="J15" s="40"/>
      <c r="K15" s="40"/>
      <c r="L15" s="6"/>
      <c r="M15" s="6"/>
      <c r="N15" s="6"/>
    </row>
    <row r="16" spans="1:16">
      <c r="A16" s="40" t="s">
        <v>124</v>
      </c>
      <c r="B16" s="40">
        <v>8</v>
      </c>
      <c r="C16" s="40"/>
      <c r="D16" s="40"/>
      <c r="E16" s="40"/>
      <c r="J16" s="40"/>
      <c r="K16" s="40"/>
      <c r="L16" s="39"/>
      <c r="M16" s="39"/>
      <c r="N16" s="39"/>
      <c r="O16" s="39"/>
      <c r="P16" s="39"/>
    </row>
    <row r="17" spans="1:16">
      <c r="A17" s="40" t="s">
        <v>52</v>
      </c>
      <c r="B17" s="41">
        <v>8</v>
      </c>
      <c r="C17" s="40"/>
      <c r="D17" s="40"/>
      <c r="E17" s="40"/>
      <c r="H17" s="39"/>
      <c r="I17" s="39"/>
      <c r="J17" s="40"/>
      <c r="K17" s="40"/>
      <c r="L17" s="40"/>
      <c r="M17" s="40"/>
      <c r="N17" s="40"/>
      <c r="O17" s="40"/>
      <c r="P17" s="40"/>
    </row>
    <row r="18" spans="1:16">
      <c r="A18" s="40" t="s">
        <v>45</v>
      </c>
      <c r="B18" s="40">
        <v>8</v>
      </c>
      <c r="C18" s="40"/>
      <c r="D18" s="40"/>
      <c r="E18" s="40"/>
      <c r="H18" s="40"/>
      <c r="I18" s="40"/>
      <c r="J18" s="40"/>
      <c r="K18" s="40"/>
      <c r="L18" s="40"/>
      <c r="M18" s="40"/>
      <c r="N18" s="40"/>
      <c r="O18" s="40"/>
      <c r="P18" s="40"/>
    </row>
    <row r="19" spans="1:16">
      <c r="A19" s="40" t="s">
        <v>40</v>
      </c>
      <c r="B19" s="40">
        <v>8</v>
      </c>
      <c r="C19" s="40"/>
      <c r="D19" s="40"/>
      <c r="E19" s="40"/>
      <c r="J19" s="40"/>
      <c r="K19" s="40"/>
      <c r="L19" s="40"/>
      <c r="M19" s="40"/>
      <c r="N19" s="40"/>
      <c r="O19" s="40"/>
      <c r="P19" s="40"/>
    </row>
    <row r="20" spans="1:16">
      <c r="A20" s="40" t="s">
        <v>57</v>
      </c>
      <c r="B20" s="40">
        <v>8</v>
      </c>
      <c r="C20" s="40"/>
      <c r="D20" s="40"/>
      <c r="E20" s="40"/>
      <c r="H20" s="40"/>
      <c r="I20" s="40"/>
      <c r="J20" s="40"/>
      <c r="K20" s="40"/>
      <c r="L20" s="40"/>
      <c r="M20" s="40"/>
      <c r="N20" s="40"/>
      <c r="O20" s="40"/>
      <c r="P20" s="40"/>
    </row>
    <row r="21" spans="1:16">
      <c r="A21" s="40" t="s">
        <v>51</v>
      </c>
      <c r="B21" s="40">
        <v>8</v>
      </c>
      <c r="C21" s="40"/>
      <c r="D21" s="40"/>
      <c r="E21" s="40"/>
      <c r="H21" s="40"/>
      <c r="I21" s="40"/>
      <c r="J21" s="40"/>
      <c r="K21" s="40"/>
      <c r="L21" s="40"/>
      <c r="M21" s="40"/>
      <c r="N21" s="40"/>
      <c r="O21" s="40"/>
      <c r="P21" s="40"/>
    </row>
    <row r="22" spans="1:16">
      <c r="A22" s="40" t="s">
        <v>41</v>
      </c>
      <c r="B22" s="41">
        <v>8</v>
      </c>
      <c r="C22" s="40"/>
      <c r="D22" s="40"/>
      <c r="E22" s="40"/>
      <c r="H22" s="40"/>
      <c r="I22" s="40"/>
      <c r="J22" s="40"/>
      <c r="K22" s="40"/>
      <c r="L22" s="6"/>
      <c r="M22" s="6"/>
      <c r="N22" s="6"/>
    </row>
    <row r="23" spans="1:16">
      <c r="A23" s="40" t="s">
        <v>71</v>
      </c>
      <c r="B23" s="40">
        <v>8</v>
      </c>
      <c r="C23" s="40"/>
      <c r="D23" s="40"/>
      <c r="E23" s="40"/>
      <c r="J23" s="40"/>
      <c r="K23" s="40"/>
      <c r="L23" s="6"/>
      <c r="M23" s="6"/>
      <c r="N23" s="6"/>
    </row>
    <row r="24" spans="1:16">
      <c r="A24" s="40" t="s">
        <v>633</v>
      </c>
      <c r="B24" s="40">
        <v>8</v>
      </c>
      <c r="C24" s="40"/>
      <c r="D24" s="40"/>
      <c r="E24" s="40"/>
      <c r="H24" s="6"/>
      <c r="I24" s="6"/>
      <c r="J24" s="40"/>
      <c r="K24" s="40"/>
      <c r="L24" s="6"/>
      <c r="M24" s="6"/>
      <c r="N24" s="6"/>
    </row>
    <row r="25" spans="1:16">
      <c r="A25" s="40" t="s">
        <v>35</v>
      </c>
      <c r="B25" s="40">
        <v>7</v>
      </c>
      <c r="C25" s="40"/>
      <c r="D25" s="40"/>
      <c r="E25" s="40"/>
      <c r="J25" s="40"/>
      <c r="K25" s="40"/>
      <c r="L25" s="6"/>
      <c r="M25" s="6"/>
      <c r="N25" s="6"/>
    </row>
    <row r="26" spans="1:16">
      <c r="A26" s="40" t="s">
        <v>70</v>
      </c>
      <c r="B26" s="41">
        <v>6</v>
      </c>
      <c r="C26" s="40"/>
      <c r="D26" s="40"/>
      <c r="E26" s="40"/>
      <c r="H26" s="40"/>
      <c r="I26" s="40"/>
      <c r="J26" s="40"/>
      <c r="K26" s="40"/>
      <c r="L26" s="6"/>
      <c r="M26" s="6"/>
      <c r="N26" s="6"/>
    </row>
    <row r="27" spans="1:16">
      <c r="A27" s="40" t="s">
        <v>46</v>
      </c>
      <c r="B27" s="41">
        <v>6</v>
      </c>
      <c r="C27" s="40"/>
      <c r="D27" s="40"/>
      <c r="E27" s="40"/>
      <c r="H27" s="40"/>
      <c r="I27" s="40"/>
      <c r="J27" s="40"/>
      <c r="K27" s="40"/>
      <c r="L27" s="6"/>
      <c r="M27" s="6"/>
      <c r="N27" s="6"/>
    </row>
    <row r="28" spans="1:16">
      <c r="A28" s="40" t="s">
        <v>69</v>
      </c>
      <c r="B28" s="40">
        <v>6</v>
      </c>
      <c r="C28" s="40"/>
      <c r="D28" s="40"/>
      <c r="E28" s="40"/>
      <c r="H28" s="6"/>
      <c r="I28" s="6"/>
      <c r="J28" s="40"/>
      <c r="K28" s="40"/>
    </row>
    <row r="29" spans="1:16">
      <c r="A29" s="40" t="s">
        <v>53</v>
      </c>
      <c r="B29" s="41">
        <v>5</v>
      </c>
      <c r="C29" s="40"/>
      <c r="D29" s="40"/>
      <c r="E29" s="40"/>
      <c r="H29" s="6"/>
      <c r="I29" s="6"/>
      <c r="J29" s="40"/>
      <c r="K29" s="40"/>
    </row>
    <row r="30" spans="1:16">
      <c r="A30" s="40" t="s">
        <v>177</v>
      </c>
      <c r="B30" s="40">
        <v>5</v>
      </c>
      <c r="C30" s="40"/>
      <c r="D30" s="40"/>
      <c r="E30" s="40"/>
      <c r="H30" s="40"/>
      <c r="I30" s="40"/>
      <c r="J30" s="40"/>
      <c r="K30" s="40"/>
    </row>
    <row r="31" spans="1:16">
      <c r="A31" s="40" t="s">
        <v>58</v>
      </c>
      <c r="B31" s="40">
        <v>5</v>
      </c>
      <c r="C31" s="40"/>
      <c r="D31" s="40"/>
      <c r="E31" s="40"/>
      <c r="H31" s="6"/>
      <c r="I31" s="6"/>
      <c r="J31" s="40"/>
      <c r="K31" s="40"/>
    </row>
    <row r="32" spans="1:16">
      <c r="A32" s="40" t="s">
        <v>54</v>
      </c>
      <c r="B32" s="40">
        <v>5</v>
      </c>
      <c r="C32" s="40"/>
      <c r="D32" s="40"/>
      <c r="E32" s="40"/>
      <c r="H32" s="40"/>
      <c r="I32" s="40"/>
      <c r="J32" s="40"/>
      <c r="K32" s="40"/>
    </row>
    <row r="33" spans="1:11">
      <c r="A33" s="40" t="s">
        <v>42</v>
      </c>
      <c r="B33" s="40">
        <v>5</v>
      </c>
      <c r="C33" s="40"/>
      <c r="D33" s="40"/>
      <c r="E33" s="40"/>
      <c r="H33" s="40"/>
      <c r="I33" s="40"/>
      <c r="J33" s="40"/>
      <c r="K33" s="40"/>
    </row>
    <row r="34" spans="1:11">
      <c r="A34" s="40" t="s">
        <v>68</v>
      </c>
      <c r="B34" s="40">
        <v>4</v>
      </c>
      <c r="C34" s="40"/>
      <c r="D34" s="40"/>
      <c r="E34" s="40"/>
      <c r="J34" s="40"/>
      <c r="K34" s="40"/>
    </row>
    <row r="35" spans="1:11">
      <c r="A35" s="40" t="s">
        <v>60</v>
      </c>
      <c r="B35" s="40">
        <v>3</v>
      </c>
      <c r="C35" s="40"/>
      <c r="D35" s="40"/>
      <c r="E35" s="40"/>
    </row>
    <row r="36" spans="1:11">
      <c r="C36" s="6"/>
    </row>
    <row r="37" spans="1:11">
      <c r="B37" s="41"/>
      <c r="C37" s="41"/>
      <c r="D37" s="41"/>
      <c r="E37" s="41"/>
    </row>
    <row r="38" spans="1:11">
      <c r="B38" s="6"/>
    </row>
    <row r="39" spans="1:11">
      <c r="B39" s="6"/>
    </row>
    <row r="40" spans="1:11">
      <c r="B40" s="6"/>
    </row>
    <row r="41" spans="1:11">
      <c r="B41" s="6"/>
    </row>
    <row r="42" spans="1:11">
      <c r="B42" s="6"/>
    </row>
    <row r="47" spans="1:11" ht="15" customHeight="1"/>
    <row r="48" spans="1:11" ht="15" customHeight="1"/>
    <row r="49" ht="15" customHeight="1"/>
    <row r="50" ht="15" customHeight="1"/>
    <row r="51" ht="15" customHeight="1"/>
    <row r="52" ht="15" customHeight="1"/>
  </sheetData>
  <hyperlinks>
    <hyperlink ref="A1" location="'List of Figures'!A1" display="Back to List of Figures" xr:uid="{3A97A8BE-0F85-40B2-89EA-3BB821DBFD62}"/>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30D0-32D9-4DA5-823A-E51348F7283F}">
  <dimension ref="A1:H12"/>
  <sheetViews>
    <sheetView zoomScaleNormal="100" workbookViewId="0">
      <selection activeCell="B8" sqref="B8"/>
    </sheetView>
  </sheetViews>
  <sheetFormatPr defaultColWidth="9.140625" defaultRowHeight="15"/>
  <cols>
    <col min="1" max="1" width="9.140625" style="127"/>
    <col min="2" max="2" width="17.140625" style="127" customWidth="1"/>
    <col min="3" max="16384" width="9.140625" style="127"/>
  </cols>
  <sheetData>
    <row r="1" spans="1:8">
      <c r="A1" s="119" t="s">
        <v>8</v>
      </c>
      <c r="D1" s="95"/>
      <c r="E1" s="95"/>
    </row>
    <row r="2" spans="1:8">
      <c r="A2" s="19" t="s">
        <v>733</v>
      </c>
      <c r="B2" s="19" t="s">
        <v>421</v>
      </c>
      <c r="C2" s="19"/>
      <c r="D2" s="19"/>
      <c r="E2" s="19"/>
    </row>
    <row r="3" spans="1:8">
      <c r="A3" s="19" t="s">
        <v>0</v>
      </c>
      <c r="B3" s="19" t="s">
        <v>729</v>
      </c>
      <c r="C3" s="19"/>
      <c r="D3" s="19"/>
      <c r="E3" s="19"/>
    </row>
    <row r="5" spans="1:8">
      <c r="A5" s="127" t="s">
        <v>598</v>
      </c>
      <c r="B5" s="127" t="s">
        <v>599</v>
      </c>
      <c r="C5" s="127" t="s">
        <v>600</v>
      </c>
      <c r="D5" s="127" t="s">
        <v>601</v>
      </c>
      <c r="E5" s="127" t="s">
        <v>602</v>
      </c>
      <c r="F5" s="127" t="s">
        <v>603</v>
      </c>
      <c r="G5" s="127" t="s">
        <v>604</v>
      </c>
    </row>
    <row r="6" spans="1:8">
      <c r="A6" s="127" t="s">
        <v>138</v>
      </c>
      <c r="B6" s="127">
        <v>949429</v>
      </c>
      <c r="C6" s="127">
        <v>359710</v>
      </c>
      <c r="D6" s="127">
        <v>58930</v>
      </c>
      <c r="E6" s="127">
        <v>530789</v>
      </c>
      <c r="F6" s="127">
        <v>0.55906128841651137</v>
      </c>
      <c r="G6" s="127">
        <f>D6+E6</f>
        <v>589719</v>
      </c>
    </row>
    <row r="7" spans="1:8">
      <c r="A7" s="127" t="s">
        <v>605</v>
      </c>
      <c r="B7" s="127">
        <v>787994</v>
      </c>
      <c r="C7" s="127">
        <v>414896</v>
      </c>
      <c r="D7" s="127">
        <v>67822</v>
      </c>
      <c r="E7" s="127">
        <v>305276</v>
      </c>
      <c r="F7" s="127">
        <v>0.38740904118559277</v>
      </c>
      <c r="G7" s="127">
        <f t="shared" ref="G7:G12" si="0">D7+E7</f>
        <v>373098</v>
      </c>
      <c r="H7" s="146"/>
    </row>
    <row r="8" spans="1:8">
      <c r="A8" s="127" t="s">
        <v>606</v>
      </c>
      <c r="B8" s="127">
        <v>633151</v>
      </c>
      <c r="C8" s="127">
        <v>302621</v>
      </c>
      <c r="D8" s="127">
        <v>27851</v>
      </c>
      <c r="E8" s="127">
        <v>302679</v>
      </c>
      <c r="F8" s="127">
        <v>0.47805183913474036</v>
      </c>
      <c r="G8" s="127">
        <f t="shared" si="0"/>
        <v>330530</v>
      </c>
      <c r="H8" s="146"/>
    </row>
    <row r="9" spans="1:8">
      <c r="A9" s="127" t="s">
        <v>607</v>
      </c>
      <c r="B9" s="127">
        <v>552578</v>
      </c>
      <c r="C9" s="127">
        <v>338413</v>
      </c>
      <c r="D9" s="127">
        <v>61142</v>
      </c>
      <c r="E9" s="127">
        <v>153023</v>
      </c>
      <c r="F9" s="127">
        <v>0.27692561050204678</v>
      </c>
      <c r="G9" s="127">
        <f t="shared" si="0"/>
        <v>214165</v>
      </c>
      <c r="H9" s="146"/>
    </row>
    <row r="10" spans="1:8">
      <c r="A10" s="127" t="s">
        <v>608</v>
      </c>
      <c r="B10" s="127">
        <v>524605</v>
      </c>
      <c r="C10" s="127">
        <v>311626</v>
      </c>
      <c r="D10" s="127">
        <v>45892</v>
      </c>
      <c r="E10" s="127">
        <v>167087</v>
      </c>
      <c r="F10" s="127">
        <v>0.3185005861552978</v>
      </c>
      <c r="G10" s="127">
        <f t="shared" si="0"/>
        <v>212979</v>
      </c>
      <c r="H10" s="146"/>
    </row>
    <row r="11" spans="1:8">
      <c r="A11" s="127" t="s">
        <v>609</v>
      </c>
      <c r="B11" s="127">
        <v>464053</v>
      </c>
      <c r="C11" s="127">
        <v>299455</v>
      </c>
      <c r="D11" s="127">
        <v>37005</v>
      </c>
      <c r="E11" s="127">
        <v>127593</v>
      </c>
      <c r="F11" s="127">
        <v>0.27495350746574204</v>
      </c>
      <c r="G11" s="127">
        <f t="shared" si="0"/>
        <v>164598</v>
      </c>
      <c r="H11" s="146"/>
    </row>
    <row r="12" spans="1:8">
      <c r="A12" s="127" t="s">
        <v>610</v>
      </c>
      <c r="B12" s="127">
        <v>345105</v>
      </c>
      <c r="C12" s="127">
        <v>272954</v>
      </c>
      <c r="D12" s="127">
        <v>20714</v>
      </c>
      <c r="E12" s="127">
        <v>51437</v>
      </c>
      <c r="F12" s="127">
        <v>0.1490473913736399</v>
      </c>
      <c r="G12" s="127">
        <f t="shared" si="0"/>
        <v>72151</v>
      </c>
      <c r="H12" s="146"/>
    </row>
  </sheetData>
  <hyperlinks>
    <hyperlink ref="A1" location="'List of Figures'!A1" display="Back to List of Figures" xr:uid="{04ECE28F-737D-45DE-81E7-AA5E54FEC5CD}"/>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2F99E-3D1D-4E85-8FF0-9A9362C375DE}">
  <dimension ref="A1:M52"/>
  <sheetViews>
    <sheetView zoomScaleNormal="100" workbookViewId="0"/>
  </sheetViews>
  <sheetFormatPr defaultColWidth="9.140625" defaultRowHeight="15"/>
  <cols>
    <col min="1" max="16384" width="9.140625" style="141"/>
  </cols>
  <sheetData>
    <row r="1" spans="1:13">
      <c r="A1" s="119" t="s">
        <v>8</v>
      </c>
    </row>
    <row r="2" spans="1:13" ht="15" customHeight="1">
      <c r="A2" s="19" t="s">
        <v>734</v>
      </c>
      <c r="B2" s="25" t="s">
        <v>422</v>
      </c>
      <c r="C2" s="19"/>
      <c r="D2" s="19"/>
      <c r="E2" s="19"/>
      <c r="F2" s="19"/>
      <c r="G2" s="19"/>
      <c r="H2" s="19"/>
      <c r="I2" s="19"/>
      <c r="J2" s="19"/>
    </row>
    <row r="3" spans="1:13">
      <c r="A3" s="19" t="s">
        <v>0</v>
      </c>
      <c r="B3" s="19" t="s">
        <v>796</v>
      </c>
      <c r="C3" s="19"/>
      <c r="D3" s="19"/>
      <c r="E3" s="19"/>
      <c r="F3" s="19"/>
      <c r="G3" s="19"/>
      <c r="H3" s="19"/>
      <c r="I3" s="19"/>
      <c r="J3" s="19"/>
    </row>
    <row r="4" spans="1:13">
      <c r="A4" s="19"/>
      <c r="B4" s="19" t="s">
        <v>768</v>
      </c>
      <c r="C4" s="19"/>
      <c r="D4" s="19"/>
      <c r="E4" s="19"/>
      <c r="F4" s="19"/>
      <c r="G4" s="19"/>
      <c r="H4" s="19"/>
      <c r="I4" s="19"/>
      <c r="J4" s="19"/>
    </row>
    <row r="6" spans="1:13" ht="15" customHeight="1">
      <c r="B6" s="141" t="s">
        <v>767</v>
      </c>
      <c r="C6" s="141" t="s">
        <v>415</v>
      </c>
      <c r="D6" s="141" t="s">
        <v>414</v>
      </c>
      <c r="E6" s="141" t="s">
        <v>132</v>
      </c>
      <c r="F6" s="94"/>
      <c r="G6" s="141" t="s">
        <v>416</v>
      </c>
      <c r="H6" s="94"/>
      <c r="I6" s="94"/>
      <c r="J6" s="94"/>
      <c r="K6" s="94"/>
      <c r="L6" s="94"/>
      <c r="M6" s="94"/>
    </row>
    <row r="7" spans="1:13">
      <c r="A7" s="141">
        <v>2008</v>
      </c>
      <c r="B7" s="141">
        <v>6.0830000000000002</v>
      </c>
      <c r="C7" s="141">
        <v>-22.806735940036749</v>
      </c>
      <c r="D7" s="141">
        <v>27.931000000000001</v>
      </c>
      <c r="E7" s="143">
        <v>0.82614508292949795</v>
      </c>
      <c r="F7" s="94"/>
      <c r="G7" s="141">
        <v>113.196</v>
      </c>
      <c r="H7" s="94"/>
      <c r="I7" s="94"/>
      <c r="J7" s="94"/>
      <c r="K7" s="94"/>
      <c r="L7" s="94"/>
      <c r="M7" s="94"/>
    </row>
    <row r="8" spans="1:13">
      <c r="A8" s="141">
        <v>2009</v>
      </c>
      <c r="B8" s="141">
        <v>2.0179999999999998</v>
      </c>
      <c r="C8" s="141">
        <v>-21.561832448188525</v>
      </c>
      <c r="D8" s="141">
        <v>-36.796999999999997</v>
      </c>
      <c r="E8" s="143">
        <v>-2.5700624193588855</v>
      </c>
      <c r="F8" s="94"/>
      <c r="G8" s="141">
        <v>118.17400000000001</v>
      </c>
      <c r="H8" s="94"/>
      <c r="I8" s="94"/>
      <c r="J8" s="94"/>
      <c r="K8" s="94"/>
      <c r="L8" s="94"/>
      <c r="M8" s="94"/>
    </row>
    <row r="9" spans="1:13">
      <c r="A9" s="141">
        <v>2010</v>
      </c>
      <c r="B9" s="141">
        <v>-0.49099999999999999</v>
      </c>
      <c r="C9" s="141">
        <v>12.565945219163517</v>
      </c>
      <c r="D9" s="141">
        <v>26.47</v>
      </c>
      <c r="E9" s="143">
        <v>1.5975543200151207E-3</v>
      </c>
      <c r="F9" s="94"/>
      <c r="G9" s="141">
        <v>118.33799999999999</v>
      </c>
      <c r="H9" s="94"/>
      <c r="I9" s="94"/>
      <c r="J9" s="94"/>
      <c r="K9" s="94"/>
      <c r="L9" s="94"/>
      <c r="M9" s="94"/>
    </row>
    <row r="10" spans="1:13">
      <c r="A10" s="141">
        <v>2011</v>
      </c>
      <c r="B10" s="141">
        <v>5.0351002982695539</v>
      </c>
      <c r="C10" s="141">
        <v>-5.6096163511800201</v>
      </c>
      <c r="D10" s="141">
        <v>-11.817</v>
      </c>
      <c r="E10" s="143">
        <v>2.4829391173136068</v>
      </c>
      <c r="G10" s="141">
        <v>121.37</v>
      </c>
    </row>
    <row r="11" spans="1:13">
      <c r="A11" s="141">
        <v>2012</v>
      </c>
      <c r="B11" s="141">
        <v>3.2120000000000002</v>
      </c>
      <c r="C11" s="141">
        <v>-7.7337511258777329</v>
      </c>
      <c r="D11" s="141">
        <v>3.7440000000000002</v>
      </c>
      <c r="E11" s="143">
        <v>0.24626374691789038</v>
      </c>
      <c r="G11" s="141">
        <v>130.43199999999999</v>
      </c>
    </row>
    <row r="12" spans="1:13">
      <c r="A12" s="141">
        <v>2013</v>
      </c>
      <c r="B12" s="141">
        <v>5.4029999999999996</v>
      </c>
      <c r="C12" s="141">
        <v>21.633029998320275</v>
      </c>
      <c r="D12" s="141">
        <v>29.49</v>
      </c>
      <c r="E12" s="143">
        <v>-1.852466634734766</v>
      </c>
      <c r="G12" s="141">
        <v>138.00700000000001</v>
      </c>
    </row>
    <row r="13" spans="1:13">
      <c r="A13" s="141">
        <v>2014</v>
      </c>
      <c r="B13" s="141">
        <v>7.8159999999999998</v>
      </c>
      <c r="C13" s="141">
        <v>16.555156120469679</v>
      </c>
      <c r="D13" s="141">
        <v>27.686</v>
      </c>
      <c r="E13" s="143">
        <v>3.2073977865380869</v>
      </c>
      <c r="G13" s="141">
        <v>142.387</v>
      </c>
    </row>
    <row r="14" spans="1:13">
      <c r="A14" s="141">
        <v>2015</v>
      </c>
      <c r="B14" s="141">
        <v>9.1839999999999993</v>
      </c>
      <c r="C14" s="141">
        <v>20.417025770395043</v>
      </c>
      <c r="D14" s="141">
        <v>63.247</v>
      </c>
      <c r="E14" s="143">
        <v>3.206969572800511</v>
      </c>
      <c r="G14" s="141">
        <v>149.893</v>
      </c>
    </row>
    <row r="15" spans="1:13">
      <c r="A15" s="141">
        <v>2016</v>
      </c>
      <c r="B15" s="141">
        <v>10.552</v>
      </c>
      <c r="C15" s="141">
        <v>11.858445749268421</v>
      </c>
      <c r="D15" s="141">
        <v>71.984999999999999</v>
      </c>
      <c r="E15" s="143">
        <v>-0.93181751404301116</v>
      </c>
      <c r="G15" s="141">
        <v>157.77099999999999</v>
      </c>
    </row>
    <row r="16" spans="1:13">
      <c r="A16" s="141">
        <v>2017</v>
      </c>
      <c r="B16" s="141">
        <v>11.576000000000001</v>
      </c>
      <c r="C16" s="141">
        <v>16.498982633974183</v>
      </c>
      <c r="D16" s="141">
        <v>103.06399999999999</v>
      </c>
      <c r="E16" s="143">
        <v>4.4453477347311869</v>
      </c>
      <c r="G16" s="141">
        <v>165.87299999999999</v>
      </c>
    </row>
    <row r="17" spans="1:7">
      <c r="A17" s="141">
        <v>2018</v>
      </c>
      <c r="B17" s="141">
        <v>10.79</v>
      </c>
      <c r="C17" s="141">
        <v>26.203020492966655</v>
      </c>
      <c r="D17" s="141">
        <v>63.850999999999999</v>
      </c>
      <c r="E17" s="143">
        <v>-0.44647320653079431</v>
      </c>
      <c r="G17" s="141">
        <v>176.08099999999999</v>
      </c>
    </row>
    <row r="18" spans="1:7">
      <c r="A18" s="141">
        <v>2019</v>
      </c>
      <c r="B18" s="141">
        <v>4.24</v>
      </c>
      <c r="C18" s="141">
        <v>21.685803878481739</v>
      </c>
      <c r="D18" s="141">
        <v>36.662999999999997</v>
      </c>
      <c r="E18" s="143">
        <v>4.0175159416902364</v>
      </c>
      <c r="G18" s="141">
        <v>186.964</v>
      </c>
    </row>
    <row r="47" ht="15" customHeight="1"/>
    <row r="48" ht="15" customHeight="1"/>
    <row r="49" ht="15" customHeight="1"/>
    <row r="50" ht="15" customHeight="1"/>
    <row r="51" ht="15" customHeight="1"/>
    <row r="52" ht="15" customHeight="1"/>
  </sheetData>
  <hyperlinks>
    <hyperlink ref="A1" location="'List of Figures'!A1" display="Back to List of Figures" xr:uid="{8A194F48-12FB-432C-8B27-E9F91B43BE6F}"/>
    <hyperlink ref="B4" r:id="rId1" display="https://www.ird.govt.nz/about-us/tax-statistics/revenue-refunds/income-distribution" xr:uid="{14DDDDE2-565B-419E-B2E6-ECA0921609EB}"/>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D7EE1-98C6-4649-BA03-CABE6FF9DF7B}">
  <dimension ref="A1:E76"/>
  <sheetViews>
    <sheetView workbookViewId="0"/>
  </sheetViews>
  <sheetFormatPr defaultRowHeight="15"/>
  <sheetData>
    <row r="1" spans="1:5">
      <c r="A1" s="7" t="s">
        <v>8</v>
      </c>
      <c r="B1" s="108"/>
      <c r="C1" s="108"/>
      <c r="D1" s="108"/>
      <c r="E1" s="108"/>
    </row>
    <row r="2" spans="1:5">
      <c r="A2" s="19" t="s">
        <v>730</v>
      </c>
      <c r="B2" s="19" t="s">
        <v>424</v>
      </c>
      <c r="C2" s="19"/>
      <c r="D2" s="19"/>
      <c r="E2" s="19"/>
    </row>
    <row r="3" spans="1:5">
      <c r="A3" s="19" t="s">
        <v>0</v>
      </c>
      <c r="B3" s="19" t="s">
        <v>735</v>
      </c>
      <c r="C3" s="19"/>
      <c r="D3" s="19"/>
      <c r="E3" s="19"/>
    </row>
    <row r="4" spans="1:5" ht="14.45" customHeight="1">
      <c r="A4" s="108"/>
    </row>
    <row r="5" spans="1:5">
      <c r="B5" t="s">
        <v>539</v>
      </c>
      <c r="C5" t="s">
        <v>540</v>
      </c>
      <c r="D5" t="s">
        <v>541</v>
      </c>
    </row>
    <row r="6" spans="1:5">
      <c r="A6">
        <v>1950</v>
      </c>
      <c r="B6">
        <v>5002.607860670013</v>
      </c>
      <c r="C6">
        <v>19183.319200508708</v>
      </c>
      <c r="D6">
        <v>14180.711339838695</v>
      </c>
    </row>
    <row r="7" spans="1:5">
      <c r="A7">
        <v>1951</v>
      </c>
      <c r="B7">
        <v>5359.8442711465123</v>
      </c>
      <c r="C7">
        <v>25364.386655656061</v>
      </c>
      <c r="D7">
        <v>20004.54238450955</v>
      </c>
    </row>
    <row r="8" spans="1:5">
      <c r="A8">
        <v>1952</v>
      </c>
      <c r="B8">
        <v>5598.7423089473741</v>
      </c>
      <c r="C8">
        <v>20580.618929248216</v>
      </c>
      <c r="D8">
        <v>14981.876620300842</v>
      </c>
    </row>
    <row r="9" spans="1:5">
      <c r="A9">
        <v>1953</v>
      </c>
      <c r="B9">
        <v>5927.7013932240616</v>
      </c>
      <c r="C9">
        <v>20295.72701729145</v>
      </c>
      <c r="D9">
        <v>14368.025624067392</v>
      </c>
    </row>
    <row r="10" spans="1:5">
      <c r="A10">
        <v>1954</v>
      </c>
      <c r="B10">
        <v>6436.8357806726553</v>
      </c>
      <c r="C10">
        <v>21728.06852067064</v>
      </c>
      <c r="D10">
        <v>15291.232739997984</v>
      </c>
    </row>
    <row r="11" spans="1:5">
      <c r="A11">
        <v>1955</v>
      </c>
      <c r="B11">
        <v>7161.7639492118778</v>
      </c>
      <c r="C11">
        <v>22613.753082595253</v>
      </c>
      <c r="D11">
        <v>15451.989133383375</v>
      </c>
    </row>
    <row r="12" spans="1:5">
      <c r="A12">
        <v>1956</v>
      </c>
      <c r="B12">
        <v>8018.9820768791842</v>
      </c>
      <c r="C12">
        <v>22552.928238185523</v>
      </c>
      <c r="D12">
        <v>14533.946161306339</v>
      </c>
    </row>
    <row r="13" spans="1:5">
      <c r="A13">
        <v>1957</v>
      </c>
      <c r="B13">
        <v>9155.5630455115315</v>
      </c>
      <c r="C13">
        <v>23025.782531459703</v>
      </c>
      <c r="D13">
        <v>13870.219485948168</v>
      </c>
    </row>
    <row r="14" spans="1:5">
      <c r="A14">
        <v>1958</v>
      </c>
      <c r="B14">
        <v>10268.842227686557</v>
      </c>
      <c r="C14">
        <v>23883.725955994309</v>
      </c>
      <c r="D14">
        <v>13614.88372830775</v>
      </c>
    </row>
    <row r="15" spans="1:5">
      <c r="A15">
        <v>1959</v>
      </c>
      <c r="B15">
        <v>11406.564162116934</v>
      </c>
      <c r="C15">
        <v>23234.450378710219</v>
      </c>
      <c r="D15">
        <v>11827.886216593281</v>
      </c>
    </row>
    <row r="16" spans="1:5">
      <c r="A16">
        <v>1960</v>
      </c>
      <c r="B16">
        <v>10355.033124221654</v>
      </c>
      <c r="C16">
        <v>24558.67515806176</v>
      </c>
      <c r="D16">
        <v>14203.642033840106</v>
      </c>
    </row>
    <row r="17" spans="1:4">
      <c r="A17">
        <v>1961</v>
      </c>
      <c r="B17">
        <v>11171.345854813224</v>
      </c>
      <c r="C17">
        <v>26805.699438793486</v>
      </c>
      <c r="D17">
        <v>15634.353583980261</v>
      </c>
    </row>
    <row r="18" spans="1:4">
      <c r="A18">
        <v>1962</v>
      </c>
      <c r="B18">
        <v>12130.069561034872</v>
      </c>
      <c r="C18">
        <v>26175.720001300186</v>
      </c>
      <c r="D18">
        <v>14045.650440265314</v>
      </c>
    </row>
    <row r="19" spans="1:4">
      <c r="A19">
        <v>1963</v>
      </c>
      <c r="B19">
        <v>13103.989100432438</v>
      </c>
      <c r="C19">
        <v>28555.098098645856</v>
      </c>
      <c r="D19">
        <v>15451.10899821342</v>
      </c>
    </row>
    <row r="20" spans="1:4">
      <c r="A20">
        <v>1964</v>
      </c>
      <c r="B20">
        <v>13961.510633262755</v>
      </c>
      <c r="C20">
        <v>30919.067438043323</v>
      </c>
      <c r="D20">
        <v>16957.556804780565</v>
      </c>
    </row>
    <row r="21" spans="1:4">
      <c r="A21">
        <v>1965</v>
      </c>
      <c r="B21">
        <v>14572.83792584977</v>
      </c>
      <c r="C21">
        <v>32258.146539447978</v>
      </c>
      <c r="D21">
        <v>17685.308613598208</v>
      </c>
    </row>
    <row r="22" spans="1:4">
      <c r="A22">
        <v>1966</v>
      </c>
      <c r="B22">
        <v>15150.495277242235</v>
      </c>
      <c r="C22">
        <v>33221.579965150449</v>
      </c>
      <c r="D22">
        <v>18071.084687908216</v>
      </c>
    </row>
    <row r="23" spans="1:4">
      <c r="A23">
        <v>1967</v>
      </c>
      <c r="B23">
        <v>15879.728023922922</v>
      </c>
      <c r="C23">
        <v>32278.759881533679</v>
      </c>
      <c r="D23">
        <v>16399.031857610757</v>
      </c>
    </row>
    <row r="24" spans="1:4">
      <c r="A24">
        <v>1968</v>
      </c>
      <c r="B24">
        <v>16687.164547946981</v>
      </c>
      <c r="C24">
        <v>31252.697604728091</v>
      </c>
      <c r="D24">
        <v>14565.533056781116</v>
      </c>
    </row>
    <row r="25" spans="1:4">
      <c r="A25">
        <v>1969</v>
      </c>
      <c r="B25">
        <v>17125.549869740567</v>
      </c>
      <c r="C25">
        <v>31875.741063630066</v>
      </c>
      <c r="D25">
        <v>14750.191193889501</v>
      </c>
    </row>
    <row r="26" spans="1:4">
      <c r="A26">
        <v>1970</v>
      </c>
      <c r="B26">
        <v>17496.54708969899</v>
      </c>
      <c r="C26">
        <v>33755.547346626721</v>
      </c>
      <c r="D26">
        <v>16259.000256927733</v>
      </c>
    </row>
    <row r="27" spans="1:4">
      <c r="A27">
        <v>1971</v>
      </c>
      <c r="B27">
        <v>17741.068575154957</v>
      </c>
      <c r="C27">
        <v>33039.975895781288</v>
      </c>
      <c r="D27">
        <v>15298.907320626327</v>
      </c>
    </row>
    <row r="28" spans="1:4">
      <c r="A28">
        <v>1972</v>
      </c>
      <c r="B28">
        <v>18934.263931949208</v>
      </c>
      <c r="C28">
        <v>36232.530773839142</v>
      </c>
      <c r="D28">
        <v>17298.266841889934</v>
      </c>
    </row>
    <row r="29" spans="1:4">
      <c r="A29">
        <v>1973</v>
      </c>
      <c r="B29">
        <v>19176.026821197276</v>
      </c>
      <c r="C29">
        <v>40540.730197237397</v>
      </c>
      <c r="D29">
        <v>21364.703376040121</v>
      </c>
    </row>
    <row r="30" spans="1:4">
      <c r="A30">
        <v>1974</v>
      </c>
      <c r="B30">
        <v>19828.347132549261</v>
      </c>
      <c r="C30">
        <v>43376.838763264699</v>
      </c>
      <c r="D30">
        <v>23548.491630715434</v>
      </c>
    </row>
    <row r="31" spans="1:4">
      <c r="A31">
        <v>1975</v>
      </c>
      <c r="B31">
        <v>19842.502879860167</v>
      </c>
      <c r="C31">
        <v>37871.517034399898</v>
      </c>
      <c r="D31">
        <v>18029.014154539731</v>
      </c>
    </row>
    <row r="32" spans="1:4">
      <c r="A32">
        <v>1976</v>
      </c>
      <c r="B32">
        <v>18313.785760332987</v>
      </c>
      <c r="C32">
        <v>34889.047531606127</v>
      </c>
      <c r="D32">
        <v>16575.261771273141</v>
      </c>
    </row>
    <row r="33" spans="1:4">
      <c r="A33">
        <v>1977</v>
      </c>
      <c r="B33">
        <v>18170.038355066335</v>
      </c>
      <c r="C33">
        <v>40587.820319590828</v>
      </c>
      <c r="D33">
        <v>22417.781964524489</v>
      </c>
    </row>
    <row r="34" spans="1:4">
      <c r="A34">
        <v>1978</v>
      </c>
      <c r="B34">
        <v>19139.940569354829</v>
      </c>
      <c r="C34">
        <v>37792.944311695966</v>
      </c>
      <c r="D34">
        <v>18653.003742341138</v>
      </c>
    </row>
    <row r="35" spans="1:4">
      <c r="A35">
        <v>1979</v>
      </c>
      <c r="B35">
        <v>20441.449867978325</v>
      </c>
      <c r="C35">
        <v>38095.167032628313</v>
      </c>
      <c r="D35">
        <v>17653.717164649988</v>
      </c>
    </row>
    <row r="36" spans="1:4">
      <c r="A36">
        <v>1980</v>
      </c>
      <c r="B36">
        <v>22529.279369632062</v>
      </c>
      <c r="C36">
        <v>38178.652527814244</v>
      </c>
      <c r="D36">
        <v>15649.373158182178</v>
      </c>
    </row>
    <row r="37" spans="1:4">
      <c r="A37">
        <v>1981</v>
      </c>
      <c r="B37">
        <v>24550.106905792272</v>
      </c>
      <c r="C37">
        <v>36808.858276355</v>
      </c>
      <c r="D37">
        <v>12258.75137056273</v>
      </c>
    </row>
    <row r="38" spans="1:4">
      <c r="A38">
        <v>1982</v>
      </c>
      <c r="B38">
        <v>26267.893131272001</v>
      </c>
      <c r="C38">
        <v>39667.667670468349</v>
      </c>
      <c r="D38">
        <v>13399.774539196347</v>
      </c>
    </row>
    <row r="39" spans="1:4">
      <c r="A39">
        <v>1983</v>
      </c>
      <c r="B39">
        <v>28794.211740409773</v>
      </c>
      <c r="C39">
        <v>40344.410467785448</v>
      </c>
      <c r="D39">
        <v>11550.198727375679</v>
      </c>
    </row>
    <row r="40" spans="1:4">
      <c r="A40">
        <v>1984</v>
      </c>
      <c r="B40">
        <v>31358.343225550776</v>
      </c>
      <c r="C40">
        <v>47304.656895917477</v>
      </c>
      <c r="D40">
        <v>15946.313670366704</v>
      </c>
    </row>
    <row r="41" spans="1:4">
      <c r="A41">
        <v>1985</v>
      </c>
      <c r="B41">
        <v>34598.312471050529</v>
      </c>
      <c r="C41">
        <v>49661.363600080251</v>
      </c>
      <c r="D41">
        <v>15063.051129029722</v>
      </c>
    </row>
    <row r="42" spans="1:4">
      <c r="A42">
        <v>1986</v>
      </c>
      <c r="B42">
        <v>39063.49395223202</v>
      </c>
      <c r="C42">
        <v>47007.561426665532</v>
      </c>
      <c r="D42">
        <v>7944.0674744335129</v>
      </c>
    </row>
    <row r="43" spans="1:4">
      <c r="A43">
        <v>1987</v>
      </c>
      <c r="B43">
        <v>43308.265305781977</v>
      </c>
      <c r="C43">
        <v>48080.873098024902</v>
      </c>
      <c r="D43">
        <v>4772.6077922429276</v>
      </c>
    </row>
    <row r="44" spans="1:4">
      <c r="A44">
        <v>1988</v>
      </c>
      <c r="B44">
        <v>46336.900872306709</v>
      </c>
      <c r="C44">
        <v>44749.609748568808</v>
      </c>
      <c r="D44" s="108">
        <v>-1587.2911237379053</v>
      </c>
    </row>
    <row r="45" spans="1:4">
      <c r="A45">
        <v>1989</v>
      </c>
      <c r="B45">
        <v>49184.214572250821</v>
      </c>
      <c r="C45">
        <v>47012.796289086269</v>
      </c>
      <c r="D45" s="108">
        <v>-2171.4182831645485</v>
      </c>
    </row>
    <row r="46" spans="1:4">
      <c r="A46">
        <v>1990</v>
      </c>
      <c r="B46">
        <v>50760.866384638044</v>
      </c>
      <c r="C46">
        <v>46437.770412628037</v>
      </c>
      <c r="D46" s="108">
        <v>-4323.0959720100136</v>
      </c>
    </row>
    <row r="47" spans="1:4">
      <c r="A47">
        <v>1991</v>
      </c>
      <c r="B47">
        <v>52049.185586092972</v>
      </c>
      <c r="C47">
        <v>44977.558084228673</v>
      </c>
      <c r="D47" s="108">
        <v>-7071.6275018642964</v>
      </c>
    </row>
    <row r="48" spans="1:4">
      <c r="A48">
        <v>1992</v>
      </c>
      <c r="B48">
        <v>52668.431698118417</v>
      </c>
      <c r="C48">
        <v>44439.042761674747</v>
      </c>
      <c r="D48" s="108">
        <v>-8229.3889364436691</v>
      </c>
    </row>
    <row r="49" spans="1:4">
      <c r="A49">
        <v>1993</v>
      </c>
      <c r="B49">
        <v>51131.191548238487</v>
      </c>
      <c r="C49">
        <v>47079.646121614634</v>
      </c>
      <c r="D49" s="108">
        <v>-4051.5454266238553</v>
      </c>
    </row>
    <row r="50" spans="1:4">
      <c r="A50">
        <v>1994</v>
      </c>
      <c r="B50">
        <v>49735.396625498674</v>
      </c>
      <c r="C50">
        <v>53248.866301171824</v>
      </c>
      <c r="D50">
        <v>3513.4696756731523</v>
      </c>
    </row>
    <row r="51" spans="1:4">
      <c r="A51">
        <v>1995</v>
      </c>
      <c r="B51">
        <v>48725.849560951254</v>
      </c>
      <c r="C51">
        <v>56446.647158589214</v>
      </c>
      <c r="D51">
        <v>7720.7975976379639</v>
      </c>
    </row>
    <row r="52" spans="1:4">
      <c r="A52">
        <v>1996</v>
      </c>
      <c r="B52">
        <v>48667.120066706841</v>
      </c>
      <c r="C52">
        <v>57835.680615127858</v>
      </c>
      <c r="D52">
        <v>9168.5605484210228</v>
      </c>
    </row>
    <row r="53" spans="1:4">
      <c r="A53">
        <v>1997</v>
      </c>
      <c r="B53">
        <v>49042.516860753742</v>
      </c>
      <c r="C53">
        <v>58361.982203642357</v>
      </c>
      <c r="D53">
        <v>9319.465342888614</v>
      </c>
    </row>
    <row r="54" spans="1:4">
      <c r="A54">
        <v>1998</v>
      </c>
      <c r="B54">
        <v>49886.699896086851</v>
      </c>
      <c r="C54">
        <v>59470.242396955844</v>
      </c>
      <c r="D54">
        <v>9583.542500868989</v>
      </c>
    </row>
    <row r="55" spans="1:4">
      <c r="A55">
        <v>1999</v>
      </c>
      <c r="B55">
        <v>50381.47866399229</v>
      </c>
      <c r="C55">
        <v>59943.01186380093</v>
      </c>
      <c r="D55">
        <v>9561.533199808644</v>
      </c>
    </row>
    <row r="56" spans="1:4">
      <c r="A56">
        <v>2000</v>
      </c>
      <c r="B56">
        <v>49491.314388994113</v>
      </c>
      <c r="C56">
        <v>66679.265054252188</v>
      </c>
      <c r="D56">
        <v>17187.950665258075</v>
      </c>
    </row>
    <row r="57" spans="1:4">
      <c r="A57">
        <v>2001</v>
      </c>
      <c r="B57">
        <v>49970.818359526471</v>
      </c>
      <c r="C57">
        <v>69930.57107301215</v>
      </c>
      <c r="D57">
        <v>19959.752713485675</v>
      </c>
    </row>
    <row r="58" spans="1:4">
      <c r="A58">
        <v>2002</v>
      </c>
      <c r="B58">
        <v>51112.28778400537</v>
      </c>
      <c r="C58">
        <v>74409.825399868991</v>
      </c>
      <c r="D58">
        <v>23297.537615863617</v>
      </c>
    </row>
    <row r="59" spans="1:4">
      <c r="A59">
        <v>2003</v>
      </c>
      <c r="B59">
        <v>53003.446940215945</v>
      </c>
      <c r="C59">
        <v>74222.16310282881</v>
      </c>
      <c r="D59">
        <v>21218.716162612873</v>
      </c>
    </row>
    <row r="60" spans="1:4">
      <c r="A60">
        <v>2004</v>
      </c>
      <c r="B60">
        <v>54734.792623416644</v>
      </c>
      <c r="C60">
        <v>77849.805610454743</v>
      </c>
      <c r="D60">
        <v>23115.012987038095</v>
      </c>
    </row>
    <row r="61" spans="1:4">
      <c r="A61">
        <v>2005</v>
      </c>
      <c r="B61">
        <v>56056.599748543289</v>
      </c>
      <c r="C61">
        <v>80031.999986554787</v>
      </c>
      <c r="D61">
        <v>23975.400238011505</v>
      </c>
    </row>
    <row r="62" spans="1:4">
      <c r="A62">
        <v>2006</v>
      </c>
      <c r="B62">
        <v>57183.821004325669</v>
      </c>
      <c r="C62">
        <v>78982.660196689918</v>
      </c>
      <c r="D62">
        <v>21798.839192364248</v>
      </c>
    </row>
    <row r="63" spans="1:4">
      <c r="A63">
        <v>2007</v>
      </c>
      <c r="B63">
        <v>58463.876985966359</v>
      </c>
      <c r="C63">
        <v>79388.732897103371</v>
      </c>
      <c r="D63">
        <v>20924.855911137009</v>
      </c>
    </row>
    <row r="64" spans="1:4">
      <c r="A64">
        <v>2008</v>
      </c>
      <c r="B64">
        <v>59567.536949177258</v>
      </c>
      <c r="C64">
        <v>85172.114563916461</v>
      </c>
      <c r="D64">
        <v>25604.577614739203</v>
      </c>
    </row>
    <row r="65" spans="1:4">
      <c r="A65">
        <v>2009</v>
      </c>
      <c r="B65">
        <v>61482.603307331126</v>
      </c>
      <c r="C65">
        <v>79730.950114155567</v>
      </c>
      <c r="D65">
        <v>18248.346806824433</v>
      </c>
    </row>
    <row r="66" spans="1:4">
      <c r="A66">
        <v>2010</v>
      </c>
      <c r="B66">
        <v>62940.092027430052</v>
      </c>
      <c r="C66">
        <v>82927.543339358337</v>
      </c>
      <c r="D66">
        <v>19987.451311928282</v>
      </c>
    </row>
    <row r="67" spans="1:4">
      <c r="A67">
        <v>2011</v>
      </c>
      <c r="B67">
        <v>63494.922301549981</v>
      </c>
      <c r="C67">
        <v>83920.723813329401</v>
      </c>
      <c r="D67">
        <v>20425.801511779409</v>
      </c>
    </row>
    <row r="68" spans="1:4">
      <c r="A68">
        <v>2012</v>
      </c>
      <c r="B68">
        <v>64160.422679419346</v>
      </c>
      <c r="C68">
        <v>84562.284080953468</v>
      </c>
      <c r="D68">
        <v>20401.861401534119</v>
      </c>
    </row>
    <row r="69" spans="1:4">
      <c r="A69">
        <v>2013</v>
      </c>
      <c r="B69">
        <v>64808.775677023943</v>
      </c>
      <c r="C69">
        <v>83572.996017890473</v>
      </c>
      <c r="D69">
        <v>18764.220340866526</v>
      </c>
    </row>
    <row r="70" spans="1:4">
      <c r="A70">
        <v>2014</v>
      </c>
      <c r="B70">
        <v>65000.796525904814</v>
      </c>
      <c r="C70">
        <v>92403.280341742939</v>
      </c>
      <c r="D70">
        <v>27402.483815838121</v>
      </c>
    </row>
    <row r="71" spans="1:4">
      <c r="A71">
        <v>2015</v>
      </c>
      <c r="B71">
        <v>65417.929897098074</v>
      </c>
      <c r="C71">
        <v>93210.524201224602</v>
      </c>
      <c r="D71">
        <v>27792.594304126531</v>
      </c>
    </row>
    <row r="72" spans="1:4">
      <c r="A72">
        <v>2016</v>
      </c>
      <c r="B72">
        <v>65788.348141293391</v>
      </c>
      <c r="C72">
        <v>97044.820443479024</v>
      </c>
      <c r="D72">
        <v>31256.472302185633</v>
      </c>
    </row>
    <row r="73" spans="1:4">
      <c r="A73">
        <v>2017</v>
      </c>
      <c r="B73">
        <v>66188.14137680635</v>
      </c>
      <c r="C73">
        <v>102880.00215646681</v>
      </c>
      <c r="D73">
        <v>36691.860779660463</v>
      </c>
    </row>
    <row r="74" spans="1:4">
      <c r="A74">
        <v>2018</v>
      </c>
      <c r="B74">
        <v>66495.481670166249</v>
      </c>
      <c r="C74">
        <v>110596.25613739826</v>
      </c>
      <c r="D74">
        <v>44100.774467232011</v>
      </c>
    </row>
    <row r="75" spans="1:4">
      <c r="A75">
        <v>2019</v>
      </c>
      <c r="B75">
        <v>66864.3524318977</v>
      </c>
      <c r="C75">
        <v>112451.9457212714</v>
      </c>
      <c r="D75">
        <v>45587.593289373704</v>
      </c>
    </row>
    <row r="76" spans="1:4">
      <c r="A76">
        <v>2020</v>
      </c>
      <c r="B76">
        <v>67667.000433507143</v>
      </c>
      <c r="C76">
        <v>119184</v>
      </c>
      <c r="D76">
        <v>51516.999566492857</v>
      </c>
    </row>
  </sheetData>
  <hyperlinks>
    <hyperlink ref="A1" location="'List of Figures'!A1" display="Back to List of Figures" xr:uid="{F49F8F08-BC97-46E1-9682-F3EE5B1B9422}"/>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F4241-9240-430D-B32B-E527E7A08846}">
  <dimension ref="A1:P44"/>
  <sheetViews>
    <sheetView zoomScaleNormal="100" workbookViewId="0"/>
  </sheetViews>
  <sheetFormatPr defaultRowHeight="15"/>
  <sheetData>
    <row r="1" spans="1:16">
      <c r="A1" s="7" t="s">
        <v>8</v>
      </c>
      <c r="B1" s="109"/>
      <c r="C1" s="109"/>
      <c r="D1" s="109"/>
      <c r="E1" s="109"/>
      <c r="M1" s="109"/>
      <c r="N1" s="109"/>
      <c r="O1" s="113"/>
      <c r="P1" s="113"/>
    </row>
    <row r="2" spans="1:16">
      <c r="A2" s="19" t="s">
        <v>736</v>
      </c>
      <c r="B2" s="19" t="s">
        <v>732</v>
      </c>
      <c r="C2" s="19"/>
      <c r="D2" s="19"/>
      <c r="E2" s="19"/>
      <c r="M2" s="109"/>
      <c r="N2" s="109"/>
      <c r="O2" s="41"/>
      <c r="P2" s="41"/>
    </row>
    <row r="3" spans="1:16">
      <c r="A3" s="19" t="s">
        <v>0</v>
      </c>
      <c r="B3" s="19" t="s">
        <v>731</v>
      </c>
      <c r="C3" s="19"/>
      <c r="D3" s="19"/>
      <c r="E3" s="19"/>
      <c r="M3" s="109"/>
      <c r="N3" s="109"/>
      <c r="O3" s="41"/>
      <c r="P3" s="41"/>
    </row>
    <row r="4" spans="1:16">
      <c r="M4" s="109"/>
      <c r="N4" s="109"/>
      <c r="O4" s="41"/>
      <c r="P4" s="41"/>
    </row>
    <row r="5" spans="1:16">
      <c r="A5" s="109" t="s">
        <v>777</v>
      </c>
      <c r="B5" s="113" t="s">
        <v>588</v>
      </c>
      <c r="D5" s="113"/>
      <c r="M5" s="109"/>
      <c r="N5" s="109"/>
      <c r="O5" s="41"/>
      <c r="P5" s="41"/>
    </row>
    <row r="6" spans="1:16">
      <c r="A6" s="109" t="s">
        <v>548</v>
      </c>
      <c r="B6" s="41">
        <v>9.1513023810004395</v>
      </c>
      <c r="D6" s="41"/>
      <c r="M6" s="109"/>
      <c r="N6" s="109"/>
      <c r="O6" s="41"/>
      <c r="P6" s="41"/>
    </row>
    <row r="7" spans="1:16">
      <c r="A7" s="109" t="s">
        <v>549</v>
      </c>
      <c r="B7" s="41">
        <v>19.792727682487509</v>
      </c>
      <c r="D7" s="41"/>
      <c r="M7" s="109"/>
      <c r="N7" s="109"/>
      <c r="O7" s="41"/>
      <c r="P7" s="41"/>
    </row>
    <row r="8" spans="1:16">
      <c r="A8" s="109" t="s">
        <v>550</v>
      </c>
      <c r="B8" s="41">
        <v>21.072978314775991</v>
      </c>
      <c r="D8" s="41"/>
      <c r="M8" s="109"/>
      <c r="N8" s="109"/>
      <c r="O8" s="41"/>
      <c r="P8" s="41"/>
    </row>
    <row r="9" spans="1:16">
      <c r="A9" s="109" t="s">
        <v>551</v>
      </c>
      <c r="B9" s="41">
        <v>23.469893835578617</v>
      </c>
      <c r="D9" s="41"/>
      <c r="M9" s="109"/>
      <c r="N9" s="109"/>
      <c r="O9" s="41"/>
      <c r="P9" s="41"/>
    </row>
    <row r="10" spans="1:16">
      <c r="A10" s="109" t="s">
        <v>552</v>
      </c>
      <c r="B10" s="41">
        <v>24.209027114350842</v>
      </c>
      <c r="D10" s="41"/>
      <c r="M10" s="109"/>
      <c r="N10" s="109"/>
      <c r="O10" s="41"/>
      <c r="P10" s="41"/>
    </row>
    <row r="11" spans="1:16">
      <c r="A11" s="109" t="s">
        <v>553</v>
      </c>
      <c r="B11" s="41">
        <v>24.807322227758142</v>
      </c>
      <c r="D11" s="41"/>
      <c r="M11" s="109"/>
      <c r="N11" s="109"/>
      <c r="O11" s="41"/>
      <c r="P11" s="41"/>
    </row>
    <row r="12" spans="1:16">
      <c r="A12" s="109" t="s">
        <v>554</v>
      </c>
      <c r="B12" s="41">
        <v>25.58548410615683</v>
      </c>
      <c r="D12" s="41"/>
      <c r="M12" s="109"/>
      <c r="N12" s="109"/>
      <c r="O12" s="41"/>
      <c r="P12" s="41"/>
    </row>
    <row r="13" spans="1:16">
      <c r="A13" s="109" t="s">
        <v>555</v>
      </c>
      <c r="B13" s="41">
        <v>28.062849284452554</v>
      </c>
      <c r="D13" s="41"/>
      <c r="M13" s="109"/>
      <c r="N13" s="109"/>
      <c r="O13" s="41"/>
      <c r="P13" s="41"/>
    </row>
    <row r="14" spans="1:16">
      <c r="A14" s="109" t="s">
        <v>556</v>
      </c>
      <c r="B14" s="41">
        <v>29.285863221921211</v>
      </c>
      <c r="D14" s="41"/>
      <c r="M14" s="109"/>
      <c r="N14" s="109"/>
      <c r="O14" s="41"/>
      <c r="P14" s="41"/>
    </row>
    <row r="15" spans="1:16">
      <c r="A15" s="109" t="s">
        <v>557</v>
      </c>
      <c r="B15" s="41">
        <v>30.776294902729621</v>
      </c>
      <c r="D15" s="41"/>
      <c r="M15" s="109"/>
      <c r="N15" s="109"/>
      <c r="O15" s="41"/>
      <c r="P15" s="41"/>
    </row>
    <row r="16" spans="1:16">
      <c r="A16" s="109" t="s">
        <v>558</v>
      </c>
      <c r="B16" s="41">
        <v>32.168402257200675</v>
      </c>
      <c r="D16" s="41"/>
      <c r="M16" s="109"/>
      <c r="N16" s="109"/>
      <c r="O16" s="41"/>
      <c r="P16" s="41"/>
    </row>
    <row r="17" spans="1:16">
      <c r="A17" s="109" t="s">
        <v>559</v>
      </c>
      <c r="B17" s="41">
        <v>33.257275928310385</v>
      </c>
      <c r="D17" s="41"/>
      <c r="M17" s="109"/>
      <c r="N17" s="109"/>
      <c r="O17" s="41"/>
      <c r="P17" s="41"/>
    </row>
    <row r="18" spans="1:16">
      <c r="A18" s="109" t="s">
        <v>560</v>
      </c>
      <c r="B18" s="41">
        <v>35.453652873659628</v>
      </c>
      <c r="D18" s="41"/>
      <c r="M18" s="109"/>
      <c r="N18" s="109"/>
      <c r="O18" s="41"/>
      <c r="P18" s="41"/>
    </row>
    <row r="19" spans="1:16">
      <c r="A19" s="109" t="s">
        <v>561</v>
      </c>
      <c r="B19" s="41">
        <v>35.524586886893715</v>
      </c>
      <c r="D19" s="41"/>
      <c r="M19" s="109"/>
      <c r="N19" s="109"/>
      <c r="O19" s="41"/>
      <c r="P19" s="41"/>
    </row>
    <row r="20" spans="1:16">
      <c r="A20" s="109" t="s">
        <v>562</v>
      </c>
      <c r="B20" s="41">
        <v>38.36080021080091</v>
      </c>
      <c r="D20" s="41"/>
      <c r="M20" s="109"/>
      <c r="N20" s="109"/>
      <c r="O20" s="41"/>
      <c r="P20" s="41"/>
    </row>
    <row r="21" spans="1:16">
      <c r="A21" s="109" t="s">
        <v>563</v>
      </c>
      <c r="B21" s="41">
        <v>41.441745586305622</v>
      </c>
      <c r="D21" s="41"/>
      <c r="M21" s="109"/>
      <c r="N21" s="109"/>
      <c r="O21" s="41"/>
      <c r="P21" s="41"/>
    </row>
    <row r="22" spans="1:16">
      <c r="A22" s="109" t="s">
        <v>564</v>
      </c>
      <c r="B22" s="41">
        <v>41.676949955918822</v>
      </c>
      <c r="D22" s="41"/>
      <c r="M22" s="109"/>
      <c r="N22" s="109"/>
      <c r="O22" s="41"/>
      <c r="P22" s="41"/>
    </row>
    <row r="23" spans="1:16">
      <c r="A23" s="109" t="s">
        <v>565</v>
      </c>
      <c r="B23" s="41">
        <v>42.464007910679882</v>
      </c>
      <c r="D23" s="41"/>
      <c r="M23" s="109"/>
      <c r="N23" s="109"/>
      <c r="O23" s="41"/>
      <c r="P23" s="41"/>
    </row>
    <row r="24" spans="1:16">
      <c r="A24" s="109" t="s">
        <v>566</v>
      </c>
      <c r="B24" s="41">
        <v>44.143628308069353</v>
      </c>
      <c r="D24" s="41"/>
      <c r="M24" s="109"/>
      <c r="N24" s="109"/>
      <c r="O24" s="41"/>
      <c r="P24" s="41"/>
    </row>
    <row r="25" spans="1:16">
      <c r="A25" s="109" t="s">
        <v>567</v>
      </c>
      <c r="B25" s="41">
        <v>46.50899746703071</v>
      </c>
      <c r="D25" s="41"/>
      <c r="M25" s="109"/>
      <c r="N25" s="109"/>
      <c r="O25" s="41"/>
      <c r="P25" s="41"/>
    </row>
    <row r="26" spans="1:16">
      <c r="A26" s="109" t="s">
        <v>568</v>
      </c>
      <c r="B26" s="41">
        <v>46.564306633034391</v>
      </c>
      <c r="D26" s="41"/>
      <c r="M26" s="109"/>
      <c r="N26" s="109"/>
      <c r="O26" s="41"/>
      <c r="P26" s="41"/>
    </row>
    <row r="27" spans="1:16">
      <c r="A27" s="109" t="s">
        <v>569</v>
      </c>
      <c r="B27" s="41">
        <v>47.202982629088964</v>
      </c>
      <c r="D27" s="41"/>
      <c r="M27" s="109"/>
      <c r="N27" s="109"/>
      <c r="O27" s="41"/>
      <c r="P27" s="41"/>
    </row>
    <row r="28" spans="1:16">
      <c r="A28" s="109" t="s">
        <v>570</v>
      </c>
      <c r="B28" s="41">
        <v>49.826042571413474</v>
      </c>
      <c r="D28" s="41"/>
      <c r="M28" s="109"/>
      <c r="N28" s="109"/>
      <c r="O28" s="41"/>
      <c r="P28" s="41"/>
    </row>
    <row r="29" spans="1:16">
      <c r="A29" s="109" t="s">
        <v>571</v>
      </c>
      <c r="B29" s="41">
        <v>53.271448532851096</v>
      </c>
      <c r="D29" s="41"/>
      <c r="M29" s="109"/>
      <c r="N29" s="109"/>
      <c r="O29" s="41"/>
      <c r="P29" s="41"/>
    </row>
    <row r="30" spans="1:16">
      <c r="A30" s="109" t="s">
        <v>572</v>
      </c>
      <c r="B30" s="41">
        <v>58.272081448339243</v>
      </c>
      <c r="D30" s="41"/>
      <c r="M30" s="109"/>
      <c r="N30" s="109"/>
      <c r="O30" s="41"/>
      <c r="P30" s="41"/>
    </row>
    <row r="31" spans="1:16">
      <c r="A31" s="109" t="s">
        <v>573</v>
      </c>
      <c r="B31" s="41">
        <v>60.101387834202072</v>
      </c>
      <c r="D31" s="41"/>
      <c r="M31" s="109"/>
      <c r="N31" s="109"/>
      <c r="O31" s="41"/>
      <c r="P31" s="41"/>
    </row>
    <row r="32" spans="1:16">
      <c r="A32" s="109" t="s">
        <v>574</v>
      </c>
      <c r="B32" s="41">
        <v>60.422253215229617</v>
      </c>
      <c r="D32" s="41"/>
      <c r="M32" s="109"/>
      <c r="N32" s="109"/>
      <c r="O32" s="41"/>
      <c r="P32" s="41"/>
    </row>
    <row r="33" spans="1:16">
      <c r="A33" s="109" t="s">
        <v>575</v>
      </c>
      <c r="B33" s="41">
        <v>61.991502840828133</v>
      </c>
      <c r="D33" s="41"/>
      <c r="M33" s="109"/>
      <c r="N33" s="109"/>
      <c r="O33" s="41"/>
      <c r="P33" s="41"/>
    </row>
    <row r="34" spans="1:16">
      <c r="A34" s="109" t="s">
        <v>576</v>
      </c>
      <c r="B34" s="41">
        <v>62.484031680313834</v>
      </c>
      <c r="D34" s="41"/>
      <c r="M34" s="109"/>
      <c r="N34" s="109"/>
      <c r="O34" s="41"/>
      <c r="P34" s="41"/>
    </row>
    <row r="35" spans="1:16">
      <c r="A35" s="109" t="s">
        <v>577</v>
      </c>
      <c r="B35" s="41">
        <v>63.237097208196026</v>
      </c>
      <c r="D35" s="41"/>
      <c r="M35" s="109"/>
      <c r="N35" s="109"/>
      <c r="O35" s="41"/>
      <c r="P35" s="41"/>
    </row>
    <row r="36" spans="1:16">
      <c r="A36" s="109" t="s">
        <v>578</v>
      </c>
      <c r="B36" s="41">
        <v>64.258009030304493</v>
      </c>
      <c r="D36" s="41"/>
      <c r="M36" s="109"/>
      <c r="N36" s="109"/>
      <c r="O36" s="41"/>
      <c r="P36" s="41"/>
    </row>
    <row r="37" spans="1:16">
      <c r="A37" s="109" t="s">
        <v>579</v>
      </c>
      <c r="B37" s="41">
        <v>64.696687598626369</v>
      </c>
      <c r="D37" s="41"/>
      <c r="M37" s="109"/>
      <c r="N37" s="109"/>
      <c r="O37" s="41"/>
      <c r="P37" s="41"/>
    </row>
    <row r="38" spans="1:16">
      <c r="A38" s="109" t="s">
        <v>580</v>
      </c>
      <c r="B38" s="41">
        <v>69.842179250242438</v>
      </c>
      <c r="D38" s="41"/>
      <c r="M38" s="109"/>
      <c r="N38" s="109"/>
      <c r="O38" s="41"/>
      <c r="P38" s="41"/>
    </row>
    <row r="39" spans="1:16">
      <c r="A39" s="109" t="s">
        <v>581</v>
      </c>
      <c r="B39" s="41">
        <v>72.873996318988475</v>
      </c>
      <c r="D39" s="41"/>
      <c r="M39" s="109"/>
      <c r="N39" s="109"/>
      <c r="O39" s="41"/>
      <c r="P39" s="41"/>
    </row>
    <row r="40" spans="1:16">
      <c r="A40" s="109" t="s">
        <v>582</v>
      </c>
      <c r="B40" s="41">
        <v>77.409414571940104</v>
      </c>
      <c r="D40" s="41"/>
      <c r="M40" s="109"/>
      <c r="N40" s="109"/>
      <c r="O40" s="41"/>
      <c r="P40" s="41"/>
    </row>
    <row r="41" spans="1:16">
      <c r="A41" s="109" t="s">
        <v>583</v>
      </c>
      <c r="B41" s="41">
        <v>93.90625694698511</v>
      </c>
      <c r="D41" s="41"/>
    </row>
    <row r="42" spans="1:16">
      <c r="A42" s="109" t="s">
        <v>584</v>
      </c>
      <c r="B42" s="41">
        <v>94.388227420005123</v>
      </c>
      <c r="D42" s="41"/>
    </row>
    <row r="43" spans="1:16">
      <c r="A43" s="109" t="s">
        <v>585</v>
      </c>
      <c r="B43" s="41">
        <v>129.72098765723328</v>
      </c>
      <c r="D43" s="41"/>
    </row>
    <row r="44" spans="1:16">
      <c r="A44" s="109" t="s">
        <v>586</v>
      </c>
      <c r="B44" s="41">
        <v>189.75264388112987</v>
      </c>
      <c r="D44" s="41"/>
    </row>
  </sheetData>
  <hyperlinks>
    <hyperlink ref="A1" location="'List of Figures'!A1" display="Back to List of Figures" xr:uid="{AA9AB696-593C-4BF1-891B-D0A342695487}"/>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06065-F302-4E95-8728-9C90F4FA17D3}">
  <dimension ref="A1:H12"/>
  <sheetViews>
    <sheetView zoomScaleNormal="100" workbookViewId="0"/>
  </sheetViews>
  <sheetFormatPr defaultRowHeight="15"/>
  <sheetData>
    <row r="1" spans="1:8">
      <c r="A1" s="119" t="s">
        <v>8</v>
      </c>
      <c r="B1" s="118"/>
      <c r="C1" s="118"/>
      <c r="D1" s="95"/>
      <c r="E1" s="95"/>
      <c r="F1" s="118"/>
      <c r="G1" s="118"/>
    </row>
    <row r="2" spans="1:8">
      <c r="A2" s="19" t="s">
        <v>199</v>
      </c>
      <c r="B2" s="19" t="s">
        <v>202</v>
      </c>
      <c r="C2" s="19"/>
      <c r="D2" s="19"/>
      <c r="E2" s="19"/>
      <c r="F2" s="19"/>
      <c r="G2" s="19"/>
      <c r="H2" s="19"/>
    </row>
    <row r="3" spans="1:8">
      <c r="A3" s="19" t="s">
        <v>0</v>
      </c>
      <c r="B3" s="19" t="s">
        <v>741</v>
      </c>
      <c r="C3" s="19"/>
      <c r="D3" s="19"/>
      <c r="E3" s="19"/>
      <c r="F3" s="19"/>
      <c r="G3" s="19"/>
      <c r="H3" s="19"/>
    </row>
    <row r="4" spans="1:8">
      <c r="A4" s="118"/>
      <c r="B4" s="118"/>
      <c r="C4" s="118"/>
      <c r="D4" s="118"/>
      <c r="E4" s="118"/>
      <c r="F4" s="118"/>
      <c r="G4" s="118"/>
    </row>
    <row r="5" spans="1:8">
      <c r="A5" s="118" t="s">
        <v>612</v>
      </c>
      <c r="B5" s="118" t="s">
        <v>613</v>
      </c>
      <c r="C5" s="118" t="s">
        <v>614</v>
      </c>
      <c r="D5" s="118"/>
      <c r="F5" s="118"/>
      <c r="G5" s="118"/>
    </row>
    <row r="6" spans="1:8">
      <c r="A6" s="118" t="s">
        <v>740</v>
      </c>
      <c r="B6" s="118" t="s">
        <v>615</v>
      </c>
      <c r="C6" s="118">
        <v>0.23899999999999999</v>
      </c>
      <c r="D6" s="118"/>
      <c r="F6" s="118"/>
      <c r="G6" s="118"/>
    </row>
    <row r="7" spans="1:8">
      <c r="A7" s="118" t="s">
        <v>740</v>
      </c>
      <c r="B7" s="118" t="s">
        <v>616</v>
      </c>
      <c r="C7" s="118">
        <v>0.53300000000000003</v>
      </c>
      <c r="D7" s="118"/>
      <c r="F7" s="118"/>
      <c r="G7" s="118"/>
    </row>
    <row r="8" spans="1:8">
      <c r="A8" s="118" t="s">
        <v>617</v>
      </c>
      <c r="B8" s="118" t="s">
        <v>618</v>
      </c>
      <c r="C8" s="118">
        <v>0.28999999999999998</v>
      </c>
      <c r="D8" s="118"/>
      <c r="F8" s="118"/>
      <c r="G8" s="118"/>
    </row>
    <row r="9" spans="1:8">
      <c r="A9" s="118" t="s">
        <v>619</v>
      </c>
      <c r="B9" s="118" t="s">
        <v>742</v>
      </c>
      <c r="C9" s="118">
        <v>0.245</v>
      </c>
      <c r="D9" s="118"/>
      <c r="F9" s="118"/>
      <c r="G9" s="118"/>
    </row>
    <row r="10" spans="1:8">
      <c r="A10" s="118"/>
      <c r="B10" s="118"/>
      <c r="C10" s="118"/>
      <c r="D10" s="118"/>
      <c r="E10" s="118"/>
      <c r="F10" s="118"/>
      <c r="G10" s="118"/>
    </row>
    <row r="11" spans="1:8">
      <c r="A11" s="118"/>
      <c r="B11" s="118"/>
      <c r="C11" s="118"/>
      <c r="D11" s="118"/>
      <c r="E11" s="118"/>
      <c r="F11" s="118"/>
      <c r="G11" s="118"/>
    </row>
    <row r="12" spans="1:8">
      <c r="A12" s="118"/>
      <c r="B12" s="118"/>
      <c r="C12" s="118"/>
      <c r="D12" s="118"/>
      <c r="E12" s="118"/>
      <c r="F12" s="118"/>
      <c r="G12" s="118"/>
    </row>
  </sheetData>
  <hyperlinks>
    <hyperlink ref="A1" location="'List of Figures'!A1" display="Back to List of Figures" xr:uid="{160F29CE-5B24-416E-9B42-EF3AF4D1E46B}"/>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DC9A-DBEB-44FA-B4F6-4858F529FF68}">
  <dimension ref="A1:F9"/>
  <sheetViews>
    <sheetView workbookViewId="0">
      <selection activeCell="U35" sqref="U35"/>
    </sheetView>
  </sheetViews>
  <sheetFormatPr defaultRowHeight="15"/>
  <sheetData>
    <row r="1" spans="1:6">
      <c r="A1" s="119" t="s">
        <v>8</v>
      </c>
      <c r="B1" s="122"/>
      <c r="C1" s="122"/>
      <c r="D1" s="19"/>
      <c r="E1" s="105"/>
      <c r="F1" s="105"/>
    </row>
    <row r="2" spans="1:6">
      <c r="A2" s="19" t="s">
        <v>200</v>
      </c>
      <c r="B2" s="19" t="s">
        <v>428</v>
      </c>
      <c r="C2" s="19"/>
      <c r="D2" s="19"/>
      <c r="E2" s="105"/>
      <c r="F2" s="105"/>
    </row>
    <row r="3" spans="1:6">
      <c r="A3" s="19" t="s">
        <v>0</v>
      </c>
      <c r="B3" s="19" t="s">
        <v>743</v>
      </c>
      <c r="C3" s="19"/>
      <c r="D3" s="19"/>
      <c r="E3" s="105"/>
      <c r="F3" s="105"/>
    </row>
    <row r="4" spans="1:6">
      <c r="A4" s="122"/>
      <c r="B4" s="122"/>
      <c r="C4" s="122"/>
      <c r="D4" s="122"/>
      <c r="E4" s="122"/>
    </row>
    <row r="5" spans="1:6">
      <c r="A5" s="122" t="s">
        <v>612</v>
      </c>
      <c r="B5" s="122" t="s">
        <v>620</v>
      </c>
      <c r="C5" s="122" t="s">
        <v>621</v>
      </c>
      <c r="D5" s="122" t="s">
        <v>622</v>
      </c>
      <c r="E5" s="122" t="s">
        <v>623</v>
      </c>
    </row>
    <row r="6" spans="1:6">
      <c r="A6" s="122" t="s">
        <v>624</v>
      </c>
      <c r="B6" s="122">
        <v>0.23899999999999999</v>
      </c>
      <c r="C6" s="122">
        <v>5.3999999999999999E-2</v>
      </c>
      <c r="D6" s="122">
        <v>0.14499999999999999</v>
      </c>
      <c r="E6" s="122">
        <v>0.13500000000000001</v>
      </c>
    </row>
    <row r="7" spans="1:6">
      <c r="A7" s="122" t="s">
        <v>625</v>
      </c>
      <c r="B7" s="160">
        <v>0.5333</v>
      </c>
      <c r="C7" s="160"/>
      <c r="D7" s="160">
        <v>0.41199999999999998</v>
      </c>
      <c r="E7" s="160"/>
    </row>
    <row r="8" spans="1:6">
      <c r="A8" s="122"/>
      <c r="B8" s="122"/>
      <c r="C8" s="122"/>
      <c r="D8" s="122"/>
      <c r="E8" s="122"/>
    </row>
    <row r="9" spans="1:6">
      <c r="A9" s="122"/>
      <c r="B9" s="122"/>
      <c r="C9" s="122"/>
      <c r="D9" s="122"/>
      <c r="E9" s="122"/>
    </row>
  </sheetData>
  <mergeCells count="2">
    <mergeCell ref="B7:C7"/>
    <mergeCell ref="D7:E7"/>
  </mergeCells>
  <hyperlinks>
    <hyperlink ref="A1" location="'List of Figures'!A1" display="Back to List of Figures" xr:uid="{EDAB682A-31C9-45EE-8157-A93E09AD201D}"/>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966EC-CB98-4131-A8CD-4693BF791E01}">
  <dimension ref="A1:N55"/>
  <sheetViews>
    <sheetView zoomScaleNormal="100" workbookViewId="0"/>
  </sheetViews>
  <sheetFormatPr defaultColWidth="9.140625" defaultRowHeight="15"/>
  <cols>
    <col min="1" max="16384" width="9.140625" style="62"/>
  </cols>
  <sheetData>
    <row r="1" spans="1:14">
      <c r="A1" s="7" t="s">
        <v>8</v>
      </c>
    </row>
    <row r="2" spans="1:14" ht="15" customHeight="1">
      <c r="A2" s="19" t="s">
        <v>738</v>
      </c>
      <c r="B2" s="25" t="s">
        <v>425</v>
      </c>
      <c r="C2" s="19"/>
      <c r="D2" s="19"/>
      <c r="E2" s="19"/>
      <c r="F2" s="19"/>
      <c r="G2" s="19"/>
      <c r="H2" s="19"/>
      <c r="I2" s="19"/>
      <c r="J2" s="19"/>
      <c r="K2" s="19"/>
    </row>
    <row r="3" spans="1:14">
      <c r="A3" s="19" t="s">
        <v>0</v>
      </c>
      <c r="B3" s="19" t="s">
        <v>737</v>
      </c>
      <c r="C3" s="19"/>
      <c r="D3" s="19"/>
      <c r="E3" s="19"/>
      <c r="F3" s="19"/>
      <c r="G3" s="19"/>
      <c r="H3" s="19"/>
      <c r="I3" s="19"/>
      <c r="J3" s="19"/>
      <c r="K3" s="19"/>
    </row>
    <row r="5" spans="1:14">
      <c r="A5" s="62" t="s">
        <v>282</v>
      </c>
      <c r="B5" s="62" t="s">
        <v>283</v>
      </c>
    </row>
    <row r="6" spans="1:14" ht="15" customHeight="1">
      <c r="A6" s="62">
        <v>1</v>
      </c>
      <c r="B6" s="62">
        <v>43.725625999999998</v>
      </c>
    </row>
    <row r="7" spans="1:14">
      <c r="A7" s="62">
        <v>3</v>
      </c>
      <c r="B7" s="62">
        <v>38.611495499999997</v>
      </c>
      <c r="F7" s="6"/>
      <c r="G7" s="6"/>
      <c r="H7" s="6"/>
      <c r="I7" s="6"/>
      <c r="J7" s="6"/>
    </row>
    <row r="8" spans="1:14">
      <c r="A8" s="62">
        <v>5</v>
      </c>
      <c r="B8" s="62">
        <v>38.865886099999997</v>
      </c>
      <c r="F8" s="6"/>
      <c r="G8" s="6"/>
      <c r="H8" s="6"/>
      <c r="I8" s="6"/>
      <c r="J8" s="6"/>
      <c r="K8" s="6"/>
      <c r="L8" s="6"/>
      <c r="M8" s="6"/>
      <c r="N8" s="6"/>
    </row>
    <row r="9" spans="1:14">
      <c r="A9" s="62">
        <v>7</v>
      </c>
      <c r="B9" s="62">
        <v>37.9159127</v>
      </c>
      <c r="F9" s="6"/>
      <c r="G9" s="6"/>
      <c r="H9" s="6"/>
      <c r="I9" s="6"/>
      <c r="J9" s="6"/>
      <c r="K9" s="6"/>
      <c r="L9" s="6"/>
      <c r="M9" s="6"/>
      <c r="N9" s="6"/>
    </row>
    <row r="10" spans="1:14">
      <c r="A10" s="62">
        <v>9</v>
      </c>
      <c r="B10" s="62">
        <v>40.593932899999999</v>
      </c>
      <c r="F10" s="6"/>
      <c r="G10" s="6"/>
      <c r="H10" s="6"/>
      <c r="I10" s="6"/>
      <c r="J10" s="6"/>
      <c r="K10" s="6"/>
      <c r="L10" s="6"/>
      <c r="M10" s="6"/>
      <c r="N10" s="6"/>
    </row>
    <row r="11" spans="1:14">
      <c r="A11" s="62">
        <v>11</v>
      </c>
      <c r="B11" s="62">
        <v>41.821713699999997</v>
      </c>
      <c r="F11" s="6"/>
      <c r="G11" s="6"/>
      <c r="H11" s="6"/>
      <c r="I11" s="6"/>
      <c r="J11" s="6"/>
      <c r="K11" s="6"/>
      <c r="L11" s="6"/>
      <c r="M11" s="6"/>
      <c r="N11" s="6"/>
    </row>
    <row r="12" spans="1:14">
      <c r="A12" s="62">
        <v>13</v>
      </c>
      <c r="B12" s="62">
        <v>40.287539899999999</v>
      </c>
      <c r="F12" s="6"/>
      <c r="G12" s="6"/>
      <c r="H12" s="6"/>
      <c r="I12" s="6"/>
      <c r="J12" s="6"/>
      <c r="K12" s="6"/>
      <c r="L12" s="6"/>
      <c r="M12" s="6"/>
      <c r="N12" s="6"/>
    </row>
    <row r="13" spans="1:14">
      <c r="A13" s="62">
        <v>15</v>
      </c>
      <c r="B13" s="62">
        <v>41.531133599999997</v>
      </c>
      <c r="F13" s="6"/>
      <c r="G13" s="6"/>
      <c r="H13" s="6"/>
      <c r="I13" s="6"/>
      <c r="J13" s="6"/>
      <c r="K13" s="6"/>
      <c r="L13" s="6"/>
      <c r="M13" s="6"/>
      <c r="N13" s="6"/>
    </row>
    <row r="14" spans="1:14">
      <c r="A14" s="62">
        <v>17</v>
      </c>
      <c r="B14" s="62">
        <v>42.590207599999999</v>
      </c>
      <c r="F14" s="6"/>
      <c r="G14" s="6"/>
      <c r="H14" s="6"/>
      <c r="I14" s="6"/>
      <c r="J14" s="6"/>
      <c r="K14" s="6"/>
      <c r="L14" s="6"/>
      <c r="M14" s="6"/>
      <c r="N14" s="6"/>
    </row>
    <row r="15" spans="1:14">
      <c r="A15" s="62">
        <v>19</v>
      </c>
      <c r="B15" s="62">
        <v>41.26876</v>
      </c>
      <c r="F15" s="6"/>
      <c r="G15" s="6"/>
      <c r="H15" s="6"/>
      <c r="I15" s="6"/>
      <c r="J15" s="6"/>
      <c r="K15" s="6"/>
      <c r="L15" s="6"/>
      <c r="M15" s="6"/>
      <c r="N15" s="6"/>
    </row>
    <row r="16" spans="1:14">
      <c r="A16" s="62">
        <v>21</v>
      </c>
      <c r="B16" s="62">
        <v>42.937766000000003</v>
      </c>
      <c r="F16" s="6"/>
      <c r="G16" s="6"/>
      <c r="H16" s="6"/>
      <c r="I16" s="6"/>
      <c r="J16" s="6"/>
      <c r="K16" s="6"/>
      <c r="L16" s="6"/>
      <c r="M16" s="6"/>
      <c r="N16" s="6"/>
    </row>
    <row r="17" spans="1:14">
      <c r="A17" s="62">
        <v>23</v>
      </c>
      <c r="B17" s="62">
        <v>42.825439099999997</v>
      </c>
      <c r="F17" s="6"/>
      <c r="G17" s="6"/>
      <c r="H17" s="6"/>
      <c r="I17" s="6"/>
      <c r="J17" s="6"/>
      <c r="K17" s="6"/>
      <c r="L17" s="6"/>
      <c r="M17" s="6"/>
      <c r="N17" s="6"/>
    </row>
    <row r="18" spans="1:14">
      <c r="A18" s="62">
        <v>25</v>
      </c>
      <c r="B18" s="62">
        <v>44.203407900000002</v>
      </c>
      <c r="F18" s="6"/>
      <c r="G18" s="6"/>
      <c r="H18" s="6"/>
      <c r="I18" s="6"/>
      <c r="J18" s="6"/>
    </row>
    <row r="19" spans="1:14">
      <c r="A19" s="62">
        <v>27</v>
      </c>
      <c r="B19" s="62">
        <v>44.421500799999997</v>
      </c>
      <c r="F19" s="6"/>
      <c r="G19" s="6"/>
      <c r="H19" s="6"/>
      <c r="I19" s="6"/>
      <c r="J19" s="6"/>
    </row>
    <row r="20" spans="1:14">
      <c r="A20" s="62">
        <v>29</v>
      </c>
      <c r="B20" s="62">
        <v>45.007983000000003</v>
      </c>
      <c r="F20" s="6"/>
      <c r="G20" s="6"/>
      <c r="H20" s="6"/>
      <c r="I20" s="6"/>
      <c r="J20" s="6"/>
    </row>
    <row r="21" spans="1:14">
      <c r="A21" s="62">
        <v>31</v>
      </c>
      <c r="B21" s="62">
        <v>46.081958499999999</v>
      </c>
      <c r="F21" s="6"/>
      <c r="G21" s="6"/>
      <c r="H21" s="6"/>
      <c r="I21" s="6"/>
      <c r="J21" s="6"/>
    </row>
    <row r="22" spans="1:14">
      <c r="A22" s="62">
        <v>33</v>
      </c>
      <c r="B22" s="6">
        <v>45.707135299999997</v>
      </c>
      <c r="C22" s="6"/>
      <c r="D22" s="6"/>
      <c r="E22" s="6"/>
      <c r="F22" s="6"/>
      <c r="G22" s="6"/>
      <c r="H22" s="6"/>
      <c r="I22" s="6"/>
      <c r="J22" s="6"/>
    </row>
    <row r="23" spans="1:14">
      <c r="A23" s="62">
        <v>35</v>
      </c>
      <c r="B23" s="6">
        <v>46.145822199999998</v>
      </c>
      <c r="C23" s="6"/>
      <c r="D23" s="6"/>
      <c r="E23" s="6"/>
      <c r="F23" s="6"/>
      <c r="G23" s="6"/>
      <c r="H23" s="6"/>
      <c r="I23" s="6"/>
      <c r="J23" s="6"/>
    </row>
    <row r="24" spans="1:14">
      <c r="A24" s="62">
        <v>37</v>
      </c>
      <c r="B24" s="6">
        <v>46.901490899999999</v>
      </c>
      <c r="C24" s="6"/>
      <c r="D24" s="6"/>
      <c r="E24" s="6"/>
      <c r="F24" s="6"/>
      <c r="G24" s="6"/>
      <c r="H24" s="6"/>
      <c r="I24" s="6"/>
      <c r="J24" s="6"/>
    </row>
    <row r="25" spans="1:14">
      <c r="A25" s="62">
        <v>39</v>
      </c>
      <c r="B25" s="6">
        <v>46.251729599999997</v>
      </c>
      <c r="C25" s="6"/>
      <c r="D25" s="6"/>
      <c r="E25" s="6"/>
      <c r="F25" s="6"/>
      <c r="G25" s="6"/>
      <c r="H25" s="6"/>
      <c r="I25" s="6"/>
      <c r="J25" s="6"/>
    </row>
    <row r="26" spans="1:14">
      <c r="A26" s="62">
        <v>41</v>
      </c>
      <c r="B26" s="6">
        <v>47.650531899999997</v>
      </c>
      <c r="C26" s="6"/>
      <c r="D26" s="6"/>
      <c r="E26" s="6"/>
      <c r="F26" s="6"/>
      <c r="G26" s="6"/>
      <c r="H26" s="6"/>
      <c r="I26" s="6"/>
      <c r="J26" s="6"/>
    </row>
    <row r="27" spans="1:14">
      <c r="A27" s="62">
        <v>43</v>
      </c>
      <c r="B27" s="6">
        <v>47.405002699999997</v>
      </c>
      <c r="C27" s="6"/>
      <c r="D27" s="6"/>
      <c r="E27" s="6"/>
      <c r="F27" s="6"/>
      <c r="G27" s="6"/>
      <c r="H27" s="6"/>
      <c r="I27" s="6"/>
      <c r="J27" s="6"/>
    </row>
    <row r="28" spans="1:14">
      <c r="A28" s="62">
        <v>45</v>
      </c>
      <c r="B28" s="6">
        <v>47.684938799999998</v>
      </c>
      <c r="C28" s="6"/>
      <c r="D28" s="6"/>
      <c r="E28" s="6"/>
      <c r="F28" s="6"/>
      <c r="G28" s="6"/>
      <c r="H28" s="6"/>
      <c r="I28" s="6"/>
      <c r="J28" s="6"/>
    </row>
    <row r="29" spans="1:14">
      <c r="A29" s="62">
        <v>47</v>
      </c>
      <c r="B29" s="6">
        <v>48.895156999999998</v>
      </c>
      <c r="C29" s="6"/>
      <c r="D29" s="6"/>
      <c r="E29" s="6"/>
      <c r="F29" s="6"/>
      <c r="G29" s="6"/>
      <c r="H29" s="6"/>
      <c r="I29" s="6"/>
      <c r="J29" s="6"/>
    </row>
    <row r="30" spans="1:14">
      <c r="A30" s="62">
        <v>49</v>
      </c>
      <c r="B30" s="6">
        <v>48.5788072</v>
      </c>
      <c r="C30" s="6"/>
      <c r="D30" s="6"/>
      <c r="E30" s="6"/>
      <c r="F30" s="6"/>
      <c r="G30" s="6"/>
      <c r="H30" s="6"/>
      <c r="I30" s="6"/>
      <c r="J30" s="6"/>
    </row>
    <row r="31" spans="1:14">
      <c r="A31" s="62">
        <v>51</v>
      </c>
      <c r="B31" s="6">
        <v>49.540713099999998</v>
      </c>
      <c r="C31" s="6"/>
      <c r="D31" s="6"/>
      <c r="E31" s="6"/>
      <c r="F31" s="6"/>
      <c r="G31" s="6"/>
      <c r="H31" s="6"/>
      <c r="I31" s="6"/>
      <c r="J31" s="6"/>
    </row>
    <row r="32" spans="1:14">
      <c r="A32" s="62">
        <v>53</v>
      </c>
      <c r="B32" s="6">
        <v>49.231506099999997</v>
      </c>
      <c r="C32" s="6"/>
      <c r="D32" s="6"/>
      <c r="E32" s="6"/>
      <c r="F32" s="6"/>
      <c r="G32" s="6"/>
      <c r="H32" s="6"/>
      <c r="I32" s="6"/>
      <c r="J32" s="6"/>
    </row>
    <row r="33" spans="1:10">
      <c r="A33" s="62">
        <v>55</v>
      </c>
      <c r="B33" s="6">
        <v>50.6434274</v>
      </c>
      <c r="C33" s="6"/>
      <c r="D33" s="6"/>
      <c r="E33" s="6"/>
      <c r="F33" s="6"/>
      <c r="G33" s="6"/>
      <c r="H33" s="6"/>
      <c r="I33" s="6"/>
      <c r="J33" s="6"/>
    </row>
    <row r="34" spans="1:10">
      <c r="A34" s="62">
        <v>57</v>
      </c>
      <c r="B34" s="6">
        <v>50.526876000000001</v>
      </c>
      <c r="C34" s="6"/>
      <c r="D34" s="6"/>
      <c r="E34" s="6"/>
      <c r="F34" s="6"/>
      <c r="G34" s="6"/>
      <c r="H34" s="6"/>
      <c r="I34" s="6"/>
      <c r="J34" s="6"/>
    </row>
    <row r="35" spans="1:10">
      <c r="A35" s="62">
        <v>59</v>
      </c>
      <c r="B35" s="6">
        <v>50.232038299999999</v>
      </c>
      <c r="C35" s="6"/>
      <c r="D35" s="6"/>
      <c r="E35" s="6"/>
      <c r="F35" s="6"/>
      <c r="G35" s="6"/>
      <c r="H35" s="6"/>
      <c r="I35" s="6"/>
      <c r="J35" s="6"/>
    </row>
    <row r="36" spans="1:10">
      <c r="A36" s="62">
        <v>61</v>
      </c>
      <c r="B36" s="6">
        <v>50.7680851</v>
      </c>
      <c r="C36" s="6"/>
      <c r="D36" s="6"/>
      <c r="E36" s="6"/>
      <c r="F36" s="6"/>
      <c r="G36" s="6"/>
      <c r="H36" s="6"/>
      <c r="I36" s="6"/>
      <c r="J36" s="6"/>
    </row>
    <row r="37" spans="1:10">
      <c r="A37" s="62">
        <v>63</v>
      </c>
      <c r="B37" s="62">
        <v>52.247071400000003</v>
      </c>
    </row>
    <row r="38" spans="1:10">
      <c r="A38" s="62">
        <v>65</v>
      </c>
      <c r="B38" s="62">
        <v>52.923363500000001</v>
      </c>
    </row>
    <row r="39" spans="1:10">
      <c r="A39" s="62">
        <v>67</v>
      </c>
      <c r="B39" s="62">
        <v>51.829605999999998</v>
      </c>
    </row>
    <row r="40" spans="1:10">
      <c r="A40" s="62">
        <v>69</v>
      </c>
      <c r="B40" s="62">
        <v>53.532730200000003</v>
      </c>
    </row>
    <row r="41" spans="1:10">
      <c r="A41" s="62">
        <v>71</v>
      </c>
      <c r="B41" s="62">
        <v>53.176689699999997</v>
      </c>
    </row>
    <row r="42" spans="1:10">
      <c r="A42" s="62">
        <v>73</v>
      </c>
      <c r="B42" s="62">
        <v>54.270888800000002</v>
      </c>
    </row>
    <row r="43" spans="1:10">
      <c r="A43" s="62">
        <v>75</v>
      </c>
      <c r="B43" s="62">
        <v>54.5724175</v>
      </c>
    </row>
    <row r="44" spans="1:10">
      <c r="A44" s="62">
        <v>77</v>
      </c>
      <c r="B44" s="62">
        <v>55.651942499999997</v>
      </c>
    </row>
    <row r="45" spans="1:10">
      <c r="A45" s="62">
        <v>79</v>
      </c>
      <c r="B45" s="62">
        <v>55.233102700000003</v>
      </c>
    </row>
    <row r="46" spans="1:10">
      <c r="A46" s="62">
        <v>81</v>
      </c>
      <c r="B46" s="62">
        <v>54.882978700000002</v>
      </c>
    </row>
    <row r="47" spans="1:10" ht="15" customHeight="1">
      <c r="A47" s="62">
        <v>83</v>
      </c>
      <c r="B47" s="62">
        <v>57.264502399999998</v>
      </c>
    </row>
    <row r="48" spans="1:10" ht="15" customHeight="1">
      <c r="A48" s="62">
        <v>85</v>
      </c>
      <c r="B48" s="62">
        <v>56.640234200000002</v>
      </c>
    </row>
    <row r="49" spans="1:2" ht="15" customHeight="1">
      <c r="A49" s="62">
        <v>87</v>
      </c>
      <c r="B49" s="62">
        <v>57.053780600000003</v>
      </c>
    </row>
    <row r="50" spans="1:2" ht="15" customHeight="1">
      <c r="A50" s="62">
        <v>89</v>
      </c>
      <c r="B50" s="62">
        <v>59.067589099999999</v>
      </c>
    </row>
    <row r="51" spans="1:2" ht="15" customHeight="1">
      <c r="A51" s="62">
        <v>91</v>
      </c>
      <c r="B51" s="62">
        <v>59.585417800000002</v>
      </c>
    </row>
    <row r="52" spans="1:2" ht="15" customHeight="1">
      <c r="A52" s="62">
        <v>93</v>
      </c>
      <c r="B52" s="62">
        <v>60.060670600000002</v>
      </c>
    </row>
    <row r="53" spans="1:2">
      <c r="A53" s="62">
        <v>95</v>
      </c>
      <c r="B53" s="62">
        <v>61.143161300000003</v>
      </c>
    </row>
    <row r="54" spans="1:2">
      <c r="A54" s="62">
        <v>97</v>
      </c>
      <c r="B54" s="62">
        <v>63.045212800000002</v>
      </c>
    </row>
    <row r="55" spans="1:2">
      <c r="A55" s="62">
        <v>99</v>
      </c>
      <c r="B55" s="62">
        <v>63.830490400000002</v>
      </c>
    </row>
  </sheetData>
  <hyperlinks>
    <hyperlink ref="A1" location="'List of Figures'!A1" display="Back to List of Figures" xr:uid="{786A6512-5A78-4DE3-91BD-96A20BCFB423}"/>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795A-83E1-44AF-A82F-AC5EC101A090}">
  <dimension ref="A1:N49"/>
  <sheetViews>
    <sheetView workbookViewId="0"/>
  </sheetViews>
  <sheetFormatPr defaultColWidth="9.140625" defaultRowHeight="15"/>
  <cols>
    <col min="1" max="1" width="9.140625" style="90"/>
    <col min="2" max="11" width="10.5703125" style="90" bestFit="1" customWidth="1"/>
    <col min="12" max="16384" width="9.140625" style="90"/>
  </cols>
  <sheetData>
    <row r="1" spans="1:14">
      <c r="A1" s="7" t="s">
        <v>8</v>
      </c>
    </row>
    <row r="2" spans="1:14" ht="15" customHeight="1">
      <c r="A2" s="19" t="s">
        <v>744</v>
      </c>
      <c r="B2" s="25" t="s">
        <v>382</v>
      </c>
      <c r="C2" s="19"/>
      <c r="D2" s="19"/>
      <c r="E2" s="19"/>
    </row>
    <row r="3" spans="1:14">
      <c r="A3" s="19" t="s">
        <v>0</v>
      </c>
      <c r="B3" s="19" t="s">
        <v>737</v>
      </c>
      <c r="C3" s="19"/>
      <c r="D3" s="19"/>
      <c r="E3" s="19"/>
    </row>
    <row r="5" spans="1:14">
      <c r="B5" s="90" t="s">
        <v>203</v>
      </c>
    </row>
    <row r="6" spans="1:14" ht="15" customHeight="1">
      <c r="A6" s="104"/>
      <c r="B6" s="41">
        <v>1986</v>
      </c>
      <c r="C6" s="41">
        <v>1987</v>
      </c>
      <c r="D6" s="41">
        <v>1988</v>
      </c>
      <c r="E6" s="41">
        <v>1989</v>
      </c>
      <c r="F6" s="41">
        <v>1990</v>
      </c>
      <c r="G6" s="41">
        <v>1991</v>
      </c>
      <c r="H6" s="41">
        <v>1992</v>
      </c>
    </row>
    <row r="7" spans="1:14">
      <c r="A7" s="104" t="s">
        <v>387</v>
      </c>
      <c r="B7" s="41">
        <v>12.187108886107636</v>
      </c>
      <c r="C7" s="41">
        <v>12.165487542294679</v>
      </c>
      <c r="D7" s="41">
        <v>11.830780452224655</v>
      </c>
      <c r="E7" s="41">
        <v>11.531914893617021</v>
      </c>
      <c r="F7" s="41">
        <v>12.224475997295469</v>
      </c>
      <c r="G7" s="41">
        <v>12.274600721277693</v>
      </c>
      <c r="H7" s="41">
        <v>12.17302539236953</v>
      </c>
      <c r="I7" s="6"/>
      <c r="J7" s="6"/>
    </row>
    <row r="8" spans="1:14">
      <c r="A8" s="104" t="s">
        <v>384</v>
      </c>
      <c r="B8" s="41">
        <v>15.767245424683246</v>
      </c>
      <c r="C8" s="41">
        <v>15.069967707212056</v>
      </c>
      <c r="D8" s="41">
        <v>15.711159737417942</v>
      </c>
      <c r="E8" s="41">
        <v>15.319148936170212</v>
      </c>
      <c r="F8" s="41">
        <v>15.537525354969576</v>
      </c>
      <c r="G8" s="41">
        <v>15.018031942297785</v>
      </c>
      <c r="H8" s="41">
        <v>15.935187547843837</v>
      </c>
      <c r="I8" s="6"/>
      <c r="J8" s="6"/>
      <c r="K8" s="6"/>
      <c r="L8" s="6"/>
      <c r="M8" s="6"/>
      <c r="N8" s="6"/>
    </row>
    <row r="9" spans="1:14">
      <c r="A9" s="104" t="s">
        <v>385</v>
      </c>
      <c r="B9" s="41">
        <v>18.30413016270338</v>
      </c>
      <c r="C9" s="41">
        <v>18.499154236506225</v>
      </c>
      <c r="D9" s="41">
        <v>18.655192532088684</v>
      </c>
      <c r="E9" s="41">
        <v>19.049645390070921</v>
      </c>
      <c r="F9" s="41">
        <v>18.512508451656526</v>
      </c>
      <c r="G9" s="41">
        <v>19.832582099162909</v>
      </c>
      <c r="H9" s="41">
        <v>17.695840775708088</v>
      </c>
      <c r="I9" s="6"/>
      <c r="J9" s="6"/>
      <c r="K9" s="6"/>
      <c r="L9" s="6"/>
      <c r="M9" s="6"/>
      <c r="N9" s="6"/>
    </row>
    <row r="10" spans="1:14">
      <c r="A10" s="104" t="s">
        <v>386</v>
      </c>
      <c r="B10" s="41">
        <v>22.978257469106836</v>
      </c>
      <c r="C10" s="41">
        <v>22.881746886052593</v>
      </c>
      <c r="D10" s="41">
        <v>23.223924142961341</v>
      </c>
      <c r="E10" s="41">
        <v>23.078014184397162</v>
      </c>
      <c r="F10" s="41">
        <v>23.177822853279242</v>
      </c>
      <c r="G10" s="41">
        <v>22.372488408037093</v>
      </c>
      <c r="H10" s="41">
        <v>23.44985965807604</v>
      </c>
      <c r="I10" s="6"/>
      <c r="J10" s="6"/>
      <c r="K10" s="6"/>
      <c r="L10" s="6"/>
      <c r="M10" s="6"/>
      <c r="N10" s="6"/>
    </row>
    <row r="11" spans="1:14">
      <c r="A11" s="104" t="s">
        <v>388</v>
      </c>
      <c r="B11" s="41">
        <v>30.757196495619528</v>
      </c>
      <c r="C11" s="41">
        <v>31.385514377979394</v>
      </c>
      <c r="D11" s="41">
        <v>30.576221735959152</v>
      </c>
      <c r="E11" s="41">
        <v>31.035460992907804</v>
      </c>
      <c r="F11" s="41">
        <v>30.534144692359703</v>
      </c>
      <c r="G11" s="41">
        <v>30.486862442040184</v>
      </c>
      <c r="H11" s="41">
        <v>30.738803113436262</v>
      </c>
      <c r="I11" s="6"/>
      <c r="J11" s="6"/>
      <c r="K11" s="6"/>
      <c r="L11" s="6"/>
      <c r="M11" s="6"/>
      <c r="N11" s="6"/>
    </row>
    <row r="12" spans="1:14">
      <c r="I12" s="41"/>
      <c r="J12" s="41"/>
      <c r="K12" s="41"/>
      <c r="L12" s="6"/>
      <c r="M12" s="6"/>
      <c r="N12" s="6"/>
    </row>
    <row r="13" spans="1:14">
      <c r="I13" s="41"/>
      <c r="J13" s="41"/>
      <c r="K13" s="41"/>
      <c r="L13" s="6"/>
      <c r="M13" s="6"/>
      <c r="N13" s="6"/>
    </row>
    <row r="14" spans="1:14">
      <c r="I14" s="41"/>
      <c r="J14" s="41"/>
      <c r="K14" s="41"/>
      <c r="L14" s="6"/>
      <c r="M14" s="6"/>
      <c r="N14" s="6"/>
    </row>
    <row r="15" spans="1:14">
      <c r="I15" s="41"/>
      <c r="J15" s="41"/>
      <c r="K15" s="41"/>
    </row>
    <row r="16" spans="1:14">
      <c r="I16" s="41"/>
      <c r="J16" s="41"/>
      <c r="K16" s="41"/>
    </row>
    <row r="17" spans="1:11">
      <c r="A17" s="104"/>
      <c r="B17" s="41"/>
      <c r="C17" s="41"/>
      <c r="D17" s="41"/>
      <c r="E17" s="41"/>
      <c r="F17" s="41"/>
      <c r="G17" s="41"/>
      <c r="H17" s="41"/>
      <c r="I17" s="41"/>
      <c r="J17" s="41"/>
      <c r="K17" s="41"/>
    </row>
    <row r="18" spans="1:11">
      <c r="B18" s="41"/>
      <c r="C18" s="41"/>
      <c r="D18" s="41"/>
      <c r="E18" s="41"/>
      <c r="F18" s="41"/>
      <c r="G18" s="41"/>
      <c r="H18" s="41"/>
      <c r="I18" s="41"/>
      <c r="J18" s="41"/>
      <c r="K18" s="41"/>
    </row>
    <row r="19" spans="1:11">
      <c r="B19" s="104"/>
      <c r="C19" s="104"/>
      <c r="D19" s="104"/>
      <c r="E19" s="104"/>
      <c r="F19" s="104"/>
      <c r="G19" s="104"/>
      <c r="H19" s="104"/>
      <c r="I19" s="6"/>
      <c r="J19" s="6"/>
    </row>
    <row r="20" spans="1:11">
      <c r="A20" s="104"/>
      <c r="B20" s="104"/>
      <c r="C20" s="104"/>
      <c r="D20" s="104"/>
      <c r="E20" s="104"/>
      <c r="F20" s="104"/>
      <c r="G20" s="104"/>
      <c r="H20" s="104"/>
      <c r="I20" s="104"/>
      <c r="J20" s="104"/>
      <c r="K20" s="104"/>
    </row>
    <row r="21" spans="1:11">
      <c r="A21" s="104"/>
      <c r="B21" s="104"/>
      <c r="C21" s="104"/>
      <c r="D21" s="104"/>
      <c r="E21" s="104"/>
      <c r="F21" s="104"/>
      <c r="G21" s="104"/>
      <c r="H21" s="104"/>
      <c r="I21" s="6"/>
      <c r="J21" s="6"/>
      <c r="K21" s="6"/>
    </row>
    <row r="22" spans="1:11">
      <c r="A22" s="104"/>
      <c r="B22" s="104"/>
      <c r="C22" s="104"/>
      <c r="D22" s="104"/>
      <c r="E22" s="104"/>
      <c r="F22" s="104"/>
      <c r="G22" s="104"/>
      <c r="H22" s="104"/>
      <c r="I22" s="6"/>
      <c r="J22" s="6"/>
      <c r="K22" s="6"/>
    </row>
    <row r="23" spans="1:11">
      <c r="A23" s="104"/>
      <c r="B23" s="104"/>
      <c r="C23" s="104"/>
      <c r="D23" s="104"/>
      <c r="E23" s="104"/>
      <c r="F23" s="104"/>
      <c r="G23" s="104"/>
      <c r="H23" s="104"/>
      <c r="I23" s="6"/>
      <c r="J23" s="6"/>
      <c r="K23" s="6"/>
    </row>
    <row r="24" spans="1:11">
      <c r="A24" s="104"/>
      <c r="B24" s="104"/>
      <c r="C24" s="104"/>
      <c r="D24" s="104"/>
      <c r="E24" s="104"/>
      <c r="F24" s="104"/>
      <c r="G24" s="104"/>
      <c r="H24" s="104"/>
      <c r="I24" s="6"/>
      <c r="J24" s="6"/>
      <c r="K24" s="6"/>
    </row>
    <row r="25" spans="1:11">
      <c r="A25" s="104"/>
      <c r="B25" s="104"/>
      <c r="C25" s="104"/>
      <c r="D25" s="104"/>
      <c r="E25" s="104"/>
      <c r="F25" s="104"/>
      <c r="G25" s="104"/>
      <c r="H25" s="104"/>
      <c r="I25" s="6"/>
      <c r="J25" s="6"/>
      <c r="K25" s="6"/>
    </row>
    <row r="26" spans="1:11">
      <c r="I26" s="6"/>
      <c r="J26" s="6"/>
      <c r="K26" s="6"/>
    </row>
    <row r="27" spans="1:11">
      <c r="I27" s="6"/>
      <c r="J27" s="6"/>
    </row>
    <row r="44" ht="15" customHeight="1"/>
    <row r="45" ht="15" customHeight="1"/>
    <row r="46" ht="15" customHeight="1"/>
    <row r="47" ht="15" customHeight="1"/>
    <row r="48" ht="15" customHeight="1"/>
    <row r="49" ht="15" customHeight="1"/>
  </sheetData>
  <sortState xmlns:xlrd2="http://schemas.microsoft.com/office/spreadsheetml/2017/richdata2" ref="A7:H11">
    <sortCondition ref="A7:A11"/>
  </sortState>
  <hyperlinks>
    <hyperlink ref="A1" location="'List of Figures'!A1" display="Back to List of Figures" xr:uid="{92E6030A-689D-4F2C-8272-2800B098D9EB}"/>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F083-09F7-4400-9705-C44DDA17BBB7}">
  <dimension ref="A1:E17"/>
  <sheetViews>
    <sheetView workbookViewId="0"/>
  </sheetViews>
  <sheetFormatPr defaultRowHeight="15"/>
  <sheetData>
    <row r="1" spans="1:5">
      <c r="A1" s="119" t="s">
        <v>8</v>
      </c>
      <c r="B1" s="122"/>
      <c r="C1" s="122"/>
      <c r="D1" s="19"/>
      <c r="E1" s="105"/>
    </row>
    <row r="2" spans="1:5">
      <c r="A2" s="19" t="s">
        <v>204</v>
      </c>
      <c r="B2" s="19" t="s">
        <v>739</v>
      </c>
      <c r="C2" s="19"/>
      <c r="D2" s="19"/>
      <c r="E2" s="105"/>
    </row>
    <row r="3" spans="1:5">
      <c r="A3" s="19" t="s">
        <v>0</v>
      </c>
      <c r="B3" s="19" t="s">
        <v>737</v>
      </c>
      <c r="C3" s="19"/>
      <c r="D3" s="19"/>
      <c r="E3" s="105"/>
    </row>
    <row r="5" spans="1:5">
      <c r="A5" t="s">
        <v>626</v>
      </c>
      <c r="B5" t="s">
        <v>630</v>
      </c>
    </row>
    <row r="6" spans="1:5">
      <c r="A6" t="s">
        <v>142</v>
      </c>
      <c r="B6">
        <v>47.8</v>
      </c>
    </row>
    <row r="7" spans="1:5">
      <c r="A7" t="s">
        <v>341</v>
      </c>
      <c r="B7">
        <v>46.1</v>
      </c>
    </row>
    <row r="8" spans="1:5">
      <c r="A8" t="s">
        <v>342</v>
      </c>
      <c r="B8">
        <v>45.8</v>
      </c>
    </row>
    <row r="9" spans="1:5">
      <c r="A9" t="s">
        <v>138</v>
      </c>
      <c r="B9">
        <v>45</v>
      </c>
    </row>
    <row r="10" spans="1:5">
      <c r="A10" t="s">
        <v>627</v>
      </c>
      <c r="B10">
        <v>44.8</v>
      </c>
    </row>
    <row r="11" spans="1:5">
      <c r="A11" t="s">
        <v>140</v>
      </c>
      <c r="B11">
        <v>44.8</v>
      </c>
    </row>
    <row r="12" spans="1:5">
      <c r="A12" t="s">
        <v>340</v>
      </c>
      <c r="B12">
        <v>43.4</v>
      </c>
    </row>
    <row r="13" spans="1:5">
      <c r="A13" t="s">
        <v>139</v>
      </c>
      <c r="B13">
        <v>43.3</v>
      </c>
    </row>
    <row r="14" spans="1:5">
      <c r="A14" t="s">
        <v>628</v>
      </c>
      <c r="B14">
        <v>40.6</v>
      </c>
    </row>
    <row r="15" spans="1:5">
      <c r="A15" t="s">
        <v>339</v>
      </c>
      <c r="B15">
        <v>40.299999999999997</v>
      </c>
    </row>
    <row r="16" spans="1:5">
      <c r="A16" t="s">
        <v>338</v>
      </c>
      <c r="B16">
        <v>39.700000000000003</v>
      </c>
    </row>
    <row r="17" spans="1:2">
      <c r="A17" t="s">
        <v>629</v>
      </c>
      <c r="B17">
        <v>38.4</v>
      </c>
    </row>
  </sheetData>
  <hyperlinks>
    <hyperlink ref="A1" location="'List of Figures'!A1" display="Back to List of Figures" xr:uid="{7F3B7F8A-D736-408F-95E1-7948CAB3E2FE}"/>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DE82-9E27-424C-9EBF-86BC88BEF145}">
  <dimension ref="A1:N53"/>
  <sheetViews>
    <sheetView workbookViewId="0"/>
  </sheetViews>
  <sheetFormatPr defaultColWidth="9.140625" defaultRowHeight="15"/>
  <cols>
    <col min="1" max="16384" width="9.140625" style="90"/>
  </cols>
  <sheetData>
    <row r="1" spans="1:14">
      <c r="A1" s="7" t="s">
        <v>8</v>
      </c>
    </row>
    <row r="2" spans="1:14" ht="15" customHeight="1">
      <c r="A2" s="19" t="s">
        <v>745</v>
      </c>
      <c r="B2" s="25" t="s">
        <v>427</v>
      </c>
      <c r="C2" s="19"/>
      <c r="D2" s="19"/>
      <c r="E2" s="19"/>
      <c r="F2" s="19"/>
      <c r="G2" s="19"/>
      <c r="H2" s="19"/>
      <c r="I2" s="19"/>
    </row>
    <row r="3" spans="1:14">
      <c r="A3" s="19" t="s">
        <v>0</v>
      </c>
      <c r="B3" s="19" t="s">
        <v>737</v>
      </c>
      <c r="C3" s="19"/>
      <c r="D3" s="19"/>
      <c r="E3" s="19"/>
      <c r="F3" s="19"/>
      <c r="G3" s="19"/>
      <c r="H3" s="19"/>
      <c r="I3" s="19"/>
    </row>
    <row r="5" spans="1:14" s="150" customFormat="1">
      <c r="B5" s="90" t="s">
        <v>383</v>
      </c>
    </row>
    <row r="6" spans="1:14">
      <c r="B6" s="90">
        <v>1986</v>
      </c>
      <c r="C6" s="90">
        <v>1987</v>
      </c>
      <c r="D6" s="90">
        <v>1988</v>
      </c>
      <c r="E6" s="90">
        <v>1989</v>
      </c>
      <c r="F6" s="90">
        <v>1990</v>
      </c>
      <c r="G6" s="90">
        <v>1991</v>
      </c>
      <c r="H6" s="90">
        <v>1992</v>
      </c>
      <c r="I6" s="90">
        <v>1993</v>
      </c>
      <c r="J6" s="90">
        <v>1994</v>
      </c>
      <c r="K6" s="90">
        <v>1995</v>
      </c>
    </row>
    <row r="7" spans="1:14" ht="15" customHeight="1">
      <c r="A7" s="90" t="s">
        <v>387</v>
      </c>
      <c r="B7" s="90">
        <v>10.512913786831575</v>
      </c>
      <c r="C7" s="90">
        <v>10.385022960084775</v>
      </c>
      <c r="D7" s="90">
        <v>10.468227424749164</v>
      </c>
      <c r="E7" s="90">
        <v>11.344952318316343</v>
      </c>
      <c r="F7" s="90">
        <v>12.061263560944479</v>
      </c>
      <c r="G7" s="90">
        <v>12.527131782945736</v>
      </c>
      <c r="H7" s="90">
        <v>12.664165103189493</v>
      </c>
      <c r="I7" s="90">
        <v>12.528399870172022</v>
      </c>
      <c r="J7" s="90">
        <v>12.524525833878354</v>
      </c>
      <c r="K7" s="90">
        <v>12.72419627749577</v>
      </c>
    </row>
    <row r="8" spans="1:14">
      <c r="A8" s="90" t="s">
        <v>384</v>
      </c>
      <c r="B8" s="90">
        <v>13.968715896689703</v>
      </c>
      <c r="C8" s="90">
        <v>13.210879547862946</v>
      </c>
      <c r="D8" s="90">
        <v>13.277591973244146</v>
      </c>
      <c r="E8" s="90">
        <v>13.975665899375207</v>
      </c>
      <c r="F8" s="6">
        <v>14.19457735247209</v>
      </c>
      <c r="G8" s="6">
        <v>15.224806201550386</v>
      </c>
      <c r="H8" s="6">
        <v>15.764779480763217</v>
      </c>
      <c r="I8" s="6">
        <v>15.254787406686141</v>
      </c>
      <c r="J8" s="6">
        <v>15.668956493294079</v>
      </c>
      <c r="K8" s="90">
        <v>15.939086294416244</v>
      </c>
    </row>
    <row r="9" spans="1:14">
      <c r="A9" s="90" t="s">
        <v>385</v>
      </c>
      <c r="B9" s="90">
        <v>16.696980720261916</v>
      </c>
      <c r="C9" s="90">
        <v>17.379018014835747</v>
      </c>
      <c r="D9" s="90">
        <v>17.224080267558527</v>
      </c>
      <c r="E9" s="90">
        <v>17.757316672147319</v>
      </c>
      <c r="F9" s="6">
        <v>18.437001594896334</v>
      </c>
      <c r="G9" s="6">
        <v>19.472868217054263</v>
      </c>
      <c r="H9" s="6">
        <v>19.136960600375236</v>
      </c>
      <c r="I9" s="6">
        <v>20.649350649350652</v>
      </c>
      <c r="J9" s="6">
        <v>20.438194898626552</v>
      </c>
      <c r="K9" s="6">
        <v>21.252115059221659</v>
      </c>
      <c r="L9" s="6"/>
      <c r="M9" s="6"/>
      <c r="N9" s="6"/>
    </row>
    <row r="10" spans="1:14">
      <c r="A10" s="90" t="s">
        <v>386</v>
      </c>
      <c r="B10" s="90">
        <v>22.699163332120772</v>
      </c>
      <c r="C10" s="90">
        <v>22.951977401129945</v>
      </c>
      <c r="D10" s="90">
        <v>22.608695652173914</v>
      </c>
      <c r="E10" s="90">
        <v>23.479118710950345</v>
      </c>
      <c r="F10" s="6">
        <v>24.625199362041467</v>
      </c>
      <c r="G10" s="6">
        <v>26.170542635658915</v>
      </c>
      <c r="H10" s="6">
        <v>26.07879924953096</v>
      </c>
      <c r="I10" s="6">
        <v>26.582278481012654</v>
      </c>
      <c r="J10" s="6">
        <v>28.580771746239371</v>
      </c>
      <c r="K10" s="6">
        <v>29.431664411366711</v>
      </c>
      <c r="L10" s="6"/>
      <c r="M10" s="6"/>
      <c r="N10" s="6"/>
    </row>
    <row r="11" spans="1:14">
      <c r="A11" s="90" t="s">
        <v>388</v>
      </c>
      <c r="B11" s="90">
        <v>39.759912695525642</v>
      </c>
      <c r="C11" s="90">
        <v>40.374425997880607</v>
      </c>
      <c r="D11" s="90">
        <v>40.501672240802677</v>
      </c>
      <c r="E11" s="90">
        <v>42.354488655047682</v>
      </c>
      <c r="F11" s="6">
        <v>42.934609250398722</v>
      </c>
      <c r="G11" s="6">
        <v>44.403100775193799</v>
      </c>
      <c r="H11" s="6">
        <v>45.309568480300186</v>
      </c>
      <c r="I11" s="6">
        <v>46.980519480519476</v>
      </c>
      <c r="J11" s="6">
        <v>48.544324501144914</v>
      </c>
      <c r="K11" s="6">
        <v>47.64805414551607</v>
      </c>
      <c r="L11" s="6"/>
      <c r="M11" s="6"/>
      <c r="N11" s="6"/>
    </row>
    <row r="12" spans="1:14">
      <c r="F12" s="6"/>
      <c r="G12" s="6"/>
      <c r="H12" s="6"/>
      <c r="I12" s="6"/>
      <c r="J12" s="6"/>
      <c r="K12" s="6"/>
      <c r="L12" s="6"/>
      <c r="M12" s="6"/>
      <c r="N12" s="6"/>
    </row>
    <row r="13" spans="1:14">
      <c r="F13" s="6"/>
      <c r="G13" s="6"/>
      <c r="H13" s="6"/>
      <c r="I13" s="6"/>
      <c r="J13" s="6"/>
      <c r="K13" s="6"/>
      <c r="L13" s="6"/>
      <c r="M13" s="6"/>
      <c r="N13" s="6"/>
    </row>
    <row r="14" spans="1:14">
      <c r="F14" s="6"/>
      <c r="G14" s="6"/>
      <c r="H14" s="6"/>
      <c r="I14" s="6"/>
      <c r="J14" s="6"/>
      <c r="K14" s="6"/>
      <c r="L14" s="6"/>
      <c r="M14" s="6"/>
      <c r="N14" s="6"/>
    </row>
    <row r="15" spans="1:14">
      <c r="L15" s="6"/>
      <c r="M15" s="6"/>
      <c r="N15" s="6"/>
    </row>
    <row r="16" spans="1:14">
      <c r="L16" s="6"/>
      <c r="M16" s="6"/>
      <c r="N16" s="6"/>
    </row>
    <row r="17" spans="2:14">
      <c r="L17" s="6"/>
      <c r="M17" s="6"/>
      <c r="N17" s="6"/>
    </row>
    <row r="18" spans="2:14">
      <c r="L18" s="6"/>
      <c r="M18" s="6"/>
      <c r="N18" s="6"/>
    </row>
    <row r="21" spans="2:14">
      <c r="F21" s="6"/>
      <c r="G21" s="6"/>
      <c r="H21" s="6"/>
      <c r="I21" s="6"/>
      <c r="J21" s="6"/>
    </row>
    <row r="22" spans="2:14">
      <c r="F22" s="6"/>
      <c r="G22" s="6"/>
      <c r="H22" s="6"/>
      <c r="I22" s="6"/>
      <c r="J22" s="6"/>
    </row>
    <row r="23" spans="2:14">
      <c r="B23" s="6"/>
      <c r="C23" s="6"/>
      <c r="D23" s="6"/>
      <c r="E23" s="6"/>
      <c r="F23" s="6"/>
      <c r="G23" s="6"/>
      <c r="H23" s="6"/>
      <c r="I23" s="6"/>
      <c r="J23" s="6"/>
    </row>
    <row r="24" spans="2:14">
      <c r="B24" s="6"/>
      <c r="C24" s="6"/>
      <c r="D24" s="6"/>
      <c r="E24" s="6"/>
      <c r="F24" s="6"/>
      <c r="G24" s="6"/>
      <c r="H24" s="6"/>
      <c r="I24" s="6"/>
      <c r="J24" s="6"/>
    </row>
    <row r="25" spans="2:14">
      <c r="B25" s="6"/>
      <c r="C25" s="6"/>
      <c r="D25" s="6"/>
      <c r="E25" s="6"/>
      <c r="F25" s="6"/>
      <c r="G25" s="6"/>
      <c r="H25" s="6"/>
      <c r="I25" s="6"/>
      <c r="J25" s="6"/>
    </row>
    <row r="26" spans="2:14">
      <c r="B26" s="6"/>
      <c r="C26" s="6"/>
      <c r="D26" s="6"/>
      <c r="E26" s="6"/>
      <c r="F26" s="6"/>
      <c r="G26" s="6"/>
      <c r="H26" s="6"/>
      <c r="I26" s="6"/>
      <c r="J26" s="6"/>
    </row>
    <row r="27" spans="2:14">
      <c r="B27" s="6"/>
      <c r="C27" s="6"/>
      <c r="D27" s="6"/>
      <c r="E27" s="6"/>
      <c r="F27" s="6"/>
      <c r="G27" s="6"/>
      <c r="H27" s="6"/>
      <c r="I27" s="6"/>
      <c r="J27" s="6"/>
    </row>
    <row r="28" spans="2:14">
      <c r="B28" s="6"/>
      <c r="C28" s="6"/>
      <c r="D28" s="6"/>
      <c r="E28" s="6"/>
      <c r="F28" s="6"/>
      <c r="G28" s="6"/>
      <c r="H28" s="6"/>
      <c r="I28" s="6"/>
      <c r="J28" s="6"/>
    </row>
    <row r="29" spans="2:14">
      <c r="B29" s="6"/>
      <c r="C29" s="6"/>
      <c r="D29" s="6"/>
      <c r="E29" s="6"/>
      <c r="F29" s="6"/>
      <c r="G29" s="6"/>
      <c r="H29" s="6"/>
      <c r="I29" s="6"/>
      <c r="J29" s="6"/>
    </row>
    <row r="30" spans="2:14">
      <c r="B30" s="6"/>
      <c r="C30" s="6"/>
      <c r="D30" s="6"/>
      <c r="E30" s="6"/>
      <c r="F30" s="6"/>
      <c r="G30" s="6"/>
      <c r="H30" s="6"/>
      <c r="I30" s="6"/>
      <c r="J30" s="6"/>
    </row>
    <row r="31" spans="2:14">
      <c r="B31" s="6"/>
      <c r="C31" s="6"/>
      <c r="D31" s="6"/>
      <c r="E31" s="6"/>
      <c r="F31" s="6"/>
      <c r="G31" s="6"/>
      <c r="H31" s="6"/>
      <c r="I31" s="6"/>
      <c r="J31" s="6"/>
    </row>
    <row r="32" spans="2:14">
      <c r="B32" s="6"/>
      <c r="C32" s="6"/>
      <c r="D32" s="6"/>
      <c r="E32" s="6"/>
      <c r="F32" s="6"/>
      <c r="G32" s="6"/>
      <c r="H32" s="6"/>
      <c r="I32" s="6"/>
      <c r="J32" s="6"/>
    </row>
    <row r="33" spans="2:10">
      <c r="B33" s="6"/>
      <c r="C33" s="6"/>
      <c r="D33" s="6"/>
      <c r="E33" s="6"/>
      <c r="F33" s="6"/>
      <c r="G33" s="6"/>
      <c r="H33" s="6"/>
      <c r="I33" s="6"/>
      <c r="J33" s="6"/>
    </row>
    <row r="34" spans="2:10">
      <c r="B34" s="6"/>
      <c r="C34" s="6"/>
      <c r="D34" s="6"/>
      <c r="E34" s="6"/>
      <c r="F34" s="6"/>
      <c r="G34" s="6"/>
      <c r="H34" s="6"/>
      <c r="I34" s="6"/>
      <c r="J34" s="6"/>
    </row>
    <row r="35" spans="2:10">
      <c r="B35" s="6"/>
      <c r="C35" s="6"/>
      <c r="D35" s="6"/>
      <c r="E35" s="6"/>
      <c r="F35" s="6"/>
      <c r="G35" s="6"/>
      <c r="H35" s="6"/>
      <c r="I35" s="6"/>
      <c r="J35" s="6"/>
    </row>
    <row r="36" spans="2:10">
      <c r="B36" s="6"/>
      <c r="C36" s="6"/>
      <c r="D36" s="6"/>
      <c r="E36" s="6"/>
      <c r="F36" s="6"/>
      <c r="G36" s="6"/>
      <c r="H36" s="6"/>
      <c r="I36" s="6"/>
      <c r="J36" s="6"/>
    </row>
    <row r="37" spans="2:10">
      <c r="B37" s="6"/>
      <c r="C37" s="6"/>
      <c r="D37" s="6"/>
      <c r="E37" s="6"/>
      <c r="F37" s="6"/>
      <c r="G37" s="6"/>
      <c r="H37" s="6"/>
      <c r="I37" s="6"/>
      <c r="J37" s="6"/>
    </row>
    <row r="48" spans="2:10" ht="15" customHeight="1"/>
    <row r="49" ht="15" customHeight="1"/>
    <row r="50" ht="15" customHeight="1"/>
    <row r="51" ht="15" customHeight="1"/>
    <row r="52" ht="15" customHeight="1"/>
    <row r="53" ht="15" customHeight="1"/>
  </sheetData>
  <hyperlinks>
    <hyperlink ref="A1" location="'List of Figures'!A1" display="Back to List of Figures" xr:uid="{4C9ADAE4-EBC5-4531-9360-F39FC4F2C7F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45235-2E06-4081-9AEC-25AD32E0CD59}">
  <dimension ref="A1:P67"/>
  <sheetViews>
    <sheetView zoomScaleNormal="100" workbookViewId="0"/>
  </sheetViews>
  <sheetFormatPr defaultColWidth="9.140625" defaultRowHeight="15"/>
  <cols>
    <col min="1" max="1" width="17.28515625" style="67" customWidth="1"/>
    <col min="2" max="16384" width="9.140625" style="67"/>
  </cols>
  <sheetData>
    <row r="1" spans="1:16">
      <c r="A1" s="7" t="s">
        <v>8</v>
      </c>
    </row>
    <row r="2" spans="1:16" ht="15" customHeight="1">
      <c r="A2" s="19" t="s">
        <v>790</v>
      </c>
      <c r="B2" s="36" t="s">
        <v>805</v>
      </c>
      <c r="C2" s="19"/>
      <c r="D2" s="19"/>
      <c r="E2" s="19"/>
      <c r="F2" s="19"/>
      <c r="G2" s="19"/>
      <c r="H2" s="19"/>
      <c r="I2" s="19"/>
      <c r="J2" s="19"/>
      <c r="K2" s="19"/>
      <c r="L2" s="19"/>
      <c r="M2" s="19"/>
      <c r="N2" s="19"/>
    </row>
    <row r="3" spans="1:16">
      <c r="A3" s="19" t="s">
        <v>0</v>
      </c>
      <c r="B3" s="36" t="s">
        <v>642</v>
      </c>
      <c r="C3" s="19"/>
      <c r="D3" s="19"/>
      <c r="E3" s="19"/>
      <c r="F3" s="19"/>
      <c r="G3" s="19"/>
      <c r="H3" s="19"/>
      <c r="I3" s="19"/>
      <c r="J3" s="19"/>
      <c r="K3" s="19"/>
      <c r="L3" s="19"/>
      <c r="M3" s="19"/>
      <c r="N3" s="19"/>
    </row>
    <row r="5" spans="1:16">
      <c r="B5" s="35" t="s">
        <v>293</v>
      </c>
      <c r="C5" s="40"/>
      <c r="D5" s="40"/>
      <c r="E5" s="40"/>
      <c r="F5" s="40"/>
      <c r="G5" s="40"/>
      <c r="H5" s="40"/>
      <c r="I5" s="40"/>
      <c r="J5" s="40"/>
      <c r="K5" s="40"/>
      <c r="L5" s="40"/>
      <c r="M5" s="40"/>
      <c r="N5" s="40"/>
      <c r="O5" s="40"/>
    </row>
    <row r="6" spans="1:16">
      <c r="A6" s="67" t="s">
        <v>292</v>
      </c>
      <c r="B6" s="67" t="s">
        <v>295</v>
      </c>
      <c r="C6" s="40" t="s">
        <v>294</v>
      </c>
      <c r="D6" s="40"/>
      <c r="E6" s="40"/>
      <c r="F6" s="40"/>
      <c r="J6" s="40"/>
      <c r="K6" s="40"/>
      <c r="L6" s="40"/>
      <c r="M6" s="40"/>
      <c r="N6" s="40"/>
      <c r="O6" s="40"/>
    </row>
    <row r="7" spans="1:16">
      <c r="A7" s="67">
        <v>0</v>
      </c>
      <c r="B7" s="67">
        <v>826.51</v>
      </c>
      <c r="C7" s="67">
        <v>1095.6299999999999</v>
      </c>
      <c r="D7" s="40"/>
      <c r="E7" s="101"/>
      <c r="F7" s="40"/>
      <c r="G7" s="6"/>
      <c r="H7" s="6"/>
      <c r="I7" s="6"/>
      <c r="J7" s="40"/>
      <c r="K7" s="40"/>
      <c r="L7" s="40"/>
      <c r="M7" s="40"/>
      <c r="N7" s="40"/>
      <c r="O7" s="40"/>
    </row>
    <row r="8" spans="1:16">
      <c r="A8" s="67">
        <v>1</v>
      </c>
      <c r="B8" s="67">
        <v>843.7</v>
      </c>
      <c r="C8" s="67">
        <v>1112.82</v>
      </c>
      <c r="D8" s="40"/>
      <c r="E8" s="101"/>
      <c r="F8" s="40"/>
      <c r="G8" s="40"/>
      <c r="H8" s="40"/>
      <c r="I8" s="40"/>
      <c r="J8" s="40"/>
      <c r="K8" s="40"/>
      <c r="L8" s="40"/>
      <c r="M8" s="40"/>
      <c r="N8" s="40"/>
      <c r="O8" s="40"/>
    </row>
    <row r="9" spans="1:16">
      <c r="A9" s="67">
        <v>2</v>
      </c>
      <c r="B9" s="67">
        <v>860.88</v>
      </c>
      <c r="C9" s="67">
        <v>1130</v>
      </c>
      <c r="D9" s="40"/>
      <c r="E9" s="101"/>
      <c r="F9" s="40"/>
      <c r="G9" s="6"/>
      <c r="H9" s="6"/>
      <c r="I9" s="6"/>
      <c r="J9" s="40"/>
      <c r="K9" s="40"/>
      <c r="L9" s="40"/>
      <c r="M9" s="40"/>
      <c r="N9" s="40"/>
      <c r="O9" s="40"/>
    </row>
    <row r="10" spans="1:16">
      <c r="A10" s="67">
        <v>3</v>
      </c>
      <c r="B10" s="67">
        <v>878.06000000000006</v>
      </c>
      <c r="C10" s="67">
        <v>1147.1799999999998</v>
      </c>
      <c r="D10" s="40"/>
      <c r="E10" s="101"/>
      <c r="F10" s="40"/>
      <c r="G10" s="6"/>
      <c r="H10" s="6"/>
      <c r="I10" s="6"/>
      <c r="J10" s="40"/>
      <c r="K10" s="40"/>
      <c r="L10" s="40"/>
      <c r="M10" s="40"/>
      <c r="N10" s="40"/>
      <c r="O10" s="40"/>
    </row>
    <row r="11" spans="1:16">
      <c r="A11" s="67">
        <v>4</v>
      </c>
      <c r="B11" s="67">
        <v>895.24</v>
      </c>
      <c r="C11" s="67">
        <v>1164.3599999999999</v>
      </c>
      <c r="D11" s="40"/>
      <c r="E11" s="101"/>
      <c r="F11" s="40"/>
      <c r="G11" s="6"/>
      <c r="H11" s="6"/>
      <c r="I11" s="6"/>
      <c r="J11" s="40"/>
      <c r="K11" s="40"/>
      <c r="L11" s="6"/>
      <c r="M11" s="6"/>
      <c r="N11" s="6"/>
    </row>
    <row r="12" spans="1:16">
      <c r="A12" s="67">
        <v>5</v>
      </c>
      <c r="B12" s="67">
        <v>912.42000000000007</v>
      </c>
      <c r="C12" s="67">
        <v>1181.54</v>
      </c>
      <c r="D12" s="40"/>
      <c r="E12" s="101"/>
      <c r="F12" s="40"/>
      <c r="J12" s="40"/>
      <c r="K12" s="40"/>
      <c r="L12" s="6"/>
      <c r="M12" s="6"/>
      <c r="N12" s="6"/>
    </row>
    <row r="13" spans="1:16">
      <c r="A13" s="67">
        <v>6</v>
      </c>
      <c r="B13" s="67">
        <v>929.6</v>
      </c>
      <c r="C13" s="67">
        <v>1198.72</v>
      </c>
      <c r="D13" s="40"/>
      <c r="E13" s="101"/>
      <c r="F13" s="40"/>
      <c r="G13" s="6"/>
      <c r="H13" s="6"/>
      <c r="I13" s="6"/>
      <c r="J13" s="40"/>
      <c r="K13" s="40"/>
      <c r="L13" s="6"/>
      <c r="M13" s="6"/>
      <c r="N13" s="6"/>
    </row>
    <row r="14" spans="1:16">
      <c r="A14" s="67">
        <v>7</v>
      </c>
      <c r="B14" s="67">
        <v>946.78000000000009</v>
      </c>
      <c r="C14" s="67">
        <v>1215.8999999999999</v>
      </c>
      <c r="D14" s="40"/>
      <c r="E14" s="101"/>
      <c r="F14" s="40"/>
      <c r="J14" s="40"/>
      <c r="K14" s="40"/>
      <c r="L14" s="39"/>
      <c r="M14" s="39"/>
      <c r="N14" s="39"/>
      <c r="O14" s="39"/>
      <c r="P14" s="39"/>
    </row>
    <row r="15" spans="1:16">
      <c r="A15" s="67">
        <v>8</v>
      </c>
      <c r="B15" s="67">
        <v>961.08</v>
      </c>
      <c r="C15" s="67">
        <v>1226.78</v>
      </c>
      <c r="D15" s="40"/>
      <c r="E15" s="101"/>
      <c r="F15" s="40"/>
      <c r="G15" s="39"/>
      <c r="H15" s="39"/>
      <c r="I15" s="39"/>
      <c r="J15" s="40"/>
      <c r="K15" s="40"/>
      <c r="L15" s="40"/>
      <c r="M15" s="40"/>
      <c r="N15" s="40"/>
      <c r="O15" s="40"/>
      <c r="P15" s="40"/>
    </row>
    <row r="16" spans="1:16">
      <c r="A16" s="67">
        <v>9</v>
      </c>
      <c r="B16" s="67">
        <v>971.91000000000008</v>
      </c>
      <c r="C16" s="67">
        <v>1229.26</v>
      </c>
      <c r="D16" s="40"/>
      <c r="E16" s="101"/>
      <c r="F16" s="40"/>
      <c r="G16" s="40"/>
      <c r="H16" s="40"/>
      <c r="I16" s="40"/>
      <c r="J16" s="40"/>
      <c r="K16" s="40"/>
      <c r="L16" s="40"/>
      <c r="M16" s="40"/>
      <c r="N16" s="40"/>
      <c r="O16" s="40"/>
      <c r="P16" s="40"/>
    </row>
    <row r="17" spans="1:16">
      <c r="A17" s="67">
        <v>10</v>
      </c>
      <c r="B17" s="67">
        <v>982.72000000000014</v>
      </c>
      <c r="C17" s="67">
        <v>1231.04</v>
      </c>
      <c r="D17" s="40"/>
      <c r="E17" s="101"/>
      <c r="F17" s="40"/>
      <c r="J17" s="40"/>
      <c r="K17" s="40"/>
      <c r="L17" s="40"/>
      <c r="M17" s="40"/>
      <c r="N17" s="40"/>
      <c r="O17" s="40"/>
      <c r="P17" s="40"/>
    </row>
    <row r="18" spans="1:16">
      <c r="A18" s="67">
        <v>11</v>
      </c>
      <c r="B18" s="67">
        <v>993.54000000000008</v>
      </c>
      <c r="C18" s="67">
        <v>1233.52</v>
      </c>
      <c r="D18" s="40"/>
      <c r="E18" s="101"/>
      <c r="F18" s="40"/>
      <c r="G18" s="40"/>
      <c r="H18" s="40"/>
      <c r="I18" s="40"/>
      <c r="J18" s="40"/>
      <c r="K18" s="40"/>
      <c r="L18" s="40"/>
      <c r="M18" s="40"/>
      <c r="N18" s="40"/>
      <c r="O18" s="40"/>
      <c r="P18" s="40"/>
    </row>
    <row r="19" spans="1:16">
      <c r="A19" s="67">
        <v>12</v>
      </c>
      <c r="B19" s="67">
        <v>1002.6</v>
      </c>
      <c r="C19" s="67">
        <v>1236</v>
      </c>
      <c r="D19" s="40"/>
      <c r="E19" s="101"/>
      <c r="F19" s="40"/>
      <c r="G19" s="40"/>
      <c r="H19" s="40"/>
      <c r="I19" s="40"/>
      <c r="J19" s="40"/>
      <c r="K19" s="40"/>
      <c r="L19" s="40"/>
      <c r="M19" s="40"/>
      <c r="N19" s="40"/>
      <c r="O19" s="40"/>
      <c r="P19" s="40"/>
    </row>
    <row r="20" spans="1:16">
      <c r="A20" s="67">
        <v>13</v>
      </c>
      <c r="B20" s="67">
        <v>1004.9400000000002</v>
      </c>
      <c r="C20" s="67">
        <v>1238.48</v>
      </c>
      <c r="D20" s="40"/>
      <c r="E20" s="101"/>
      <c r="F20" s="40"/>
      <c r="G20" s="40"/>
      <c r="H20" s="40"/>
      <c r="I20" s="40"/>
      <c r="J20" s="40"/>
      <c r="K20" s="40"/>
      <c r="L20" s="6"/>
      <c r="M20" s="6"/>
      <c r="N20" s="6"/>
    </row>
    <row r="21" spans="1:16">
      <c r="A21" s="67">
        <v>14</v>
      </c>
      <c r="B21" s="67">
        <v>1007.2800000000001</v>
      </c>
      <c r="C21" s="67">
        <v>1240.9399999999998</v>
      </c>
      <c r="D21" s="40"/>
      <c r="E21" s="101"/>
      <c r="F21" s="40"/>
      <c r="J21" s="40"/>
      <c r="K21" s="40"/>
      <c r="L21" s="6"/>
      <c r="M21" s="6"/>
      <c r="N21" s="6"/>
    </row>
    <row r="22" spans="1:16">
      <c r="A22" s="67">
        <v>15</v>
      </c>
      <c r="B22" s="67">
        <v>1009.62</v>
      </c>
      <c r="C22" s="67">
        <v>1242.2499999999998</v>
      </c>
      <c r="D22" s="40"/>
      <c r="E22" s="101"/>
      <c r="F22" s="40"/>
      <c r="G22" s="6"/>
      <c r="H22" s="6"/>
      <c r="I22" s="6"/>
      <c r="J22" s="40"/>
      <c r="K22" s="40"/>
      <c r="L22" s="6"/>
      <c r="M22" s="6"/>
      <c r="N22" s="6"/>
    </row>
    <row r="23" spans="1:16">
      <c r="A23" s="67">
        <v>16</v>
      </c>
      <c r="B23" s="67">
        <v>1011.96</v>
      </c>
      <c r="C23" s="67">
        <v>1244.01</v>
      </c>
      <c r="D23" s="40"/>
      <c r="E23" s="101"/>
      <c r="F23" s="40"/>
      <c r="J23" s="40"/>
      <c r="K23" s="40"/>
      <c r="L23" s="6"/>
      <c r="M23" s="6"/>
      <c r="N23" s="6"/>
    </row>
    <row r="24" spans="1:16">
      <c r="A24" s="67">
        <v>17</v>
      </c>
      <c r="B24" s="67">
        <v>1014.3100000000001</v>
      </c>
      <c r="C24" s="67">
        <v>1245.79</v>
      </c>
      <c r="D24" s="40"/>
      <c r="E24" s="101"/>
      <c r="F24" s="40"/>
      <c r="G24" s="40"/>
      <c r="H24" s="40"/>
      <c r="I24" s="40"/>
      <c r="J24" s="40"/>
      <c r="K24" s="40"/>
      <c r="L24" s="6"/>
      <c r="M24" s="6"/>
      <c r="N24" s="6"/>
    </row>
    <row r="25" spans="1:16">
      <c r="A25" s="67">
        <v>18</v>
      </c>
      <c r="B25" s="67">
        <v>1016.64</v>
      </c>
      <c r="C25" s="67">
        <v>1247.55</v>
      </c>
      <c r="D25" s="40"/>
      <c r="E25" s="101"/>
      <c r="F25" s="40"/>
      <c r="G25" s="40"/>
      <c r="H25" s="40"/>
      <c r="I25" s="40"/>
      <c r="J25" s="40"/>
      <c r="K25" s="40"/>
      <c r="L25" s="6"/>
      <c r="M25" s="6"/>
      <c r="N25" s="6"/>
    </row>
    <row r="26" spans="1:16">
      <c r="A26" s="67">
        <v>19</v>
      </c>
      <c r="B26" s="67">
        <v>1018.9900000000001</v>
      </c>
      <c r="C26" s="67">
        <v>1249.31</v>
      </c>
      <c r="D26" s="40"/>
      <c r="E26" s="101"/>
      <c r="F26" s="40"/>
      <c r="G26" s="6"/>
      <c r="H26" s="6"/>
      <c r="I26" s="6"/>
      <c r="J26" s="40"/>
      <c r="K26" s="40"/>
    </row>
    <row r="27" spans="1:16">
      <c r="A27" s="67">
        <v>20</v>
      </c>
      <c r="B27" s="67">
        <v>1051.79</v>
      </c>
      <c r="C27" s="67">
        <v>1250.6099999999999</v>
      </c>
      <c r="D27" s="40"/>
      <c r="E27" s="101"/>
      <c r="F27" s="40"/>
      <c r="G27" s="6"/>
      <c r="H27" s="6"/>
      <c r="I27" s="6"/>
      <c r="J27" s="40"/>
      <c r="K27" s="40"/>
    </row>
    <row r="28" spans="1:16">
      <c r="A28" s="67">
        <v>21</v>
      </c>
      <c r="B28" s="67">
        <v>1051.48</v>
      </c>
      <c r="C28" s="67">
        <v>1252.3799999999999</v>
      </c>
      <c r="D28" s="40"/>
      <c r="E28" s="101"/>
      <c r="F28" s="40"/>
      <c r="G28" s="40"/>
      <c r="H28" s="40"/>
      <c r="I28" s="40"/>
      <c r="J28" s="40"/>
      <c r="K28" s="40"/>
    </row>
    <row r="29" spans="1:16">
      <c r="A29" s="67">
        <v>22</v>
      </c>
      <c r="B29" s="67">
        <v>1050.92</v>
      </c>
      <c r="C29" s="67">
        <v>1254.1499999999999</v>
      </c>
      <c r="D29" s="40"/>
      <c r="E29" s="101"/>
      <c r="F29" s="40"/>
      <c r="G29" s="6"/>
      <c r="H29" s="6"/>
      <c r="I29" s="6"/>
      <c r="J29" s="40"/>
      <c r="K29" s="40"/>
    </row>
    <row r="30" spans="1:16">
      <c r="A30" s="67">
        <v>23</v>
      </c>
      <c r="B30" s="67">
        <v>1050.3600000000001</v>
      </c>
      <c r="C30" s="67">
        <v>1255.92</v>
      </c>
      <c r="D30" s="40"/>
      <c r="E30" s="101"/>
      <c r="F30" s="40"/>
      <c r="G30" s="40"/>
      <c r="H30" s="40"/>
      <c r="I30" s="40"/>
      <c r="J30" s="40"/>
      <c r="K30" s="40"/>
    </row>
    <row r="31" spans="1:16">
      <c r="A31" s="67">
        <v>24</v>
      </c>
      <c r="B31" s="67">
        <v>1049.8</v>
      </c>
      <c r="C31" s="67">
        <v>1257.6899999999998</v>
      </c>
      <c r="D31" s="40"/>
      <c r="E31" s="101"/>
      <c r="F31" s="40"/>
      <c r="G31" s="40"/>
      <c r="H31" s="40"/>
      <c r="I31" s="40"/>
      <c r="J31" s="40"/>
      <c r="K31" s="40"/>
    </row>
    <row r="32" spans="1:16">
      <c r="A32" s="67">
        <v>25</v>
      </c>
      <c r="B32" s="67">
        <v>1049.24</v>
      </c>
      <c r="C32" s="67">
        <v>1258.9899999999998</v>
      </c>
      <c r="D32" s="40"/>
      <c r="E32" s="101"/>
      <c r="F32" s="40"/>
      <c r="J32" s="40"/>
      <c r="K32" s="40"/>
    </row>
    <row r="33" spans="1:6">
      <c r="A33" s="67">
        <v>26</v>
      </c>
      <c r="B33" s="67">
        <v>1048.68</v>
      </c>
      <c r="C33" s="67">
        <v>1260.76</v>
      </c>
      <c r="D33" s="40"/>
      <c r="E33" s="101"/>
      <c r="F33" s="40"/>
    </row>
    <row r="34" spans="1:6">
      <c r="A34" s="67">
        <v>27</v>
      </c>
      <c r="B34" s="67">
        <v>1048.1199999999999</v>
      </c>
      <c r="C34" s="67">
        <v>1262.52</v>
      </c>
      <c r="E34" s="101"/>
      <c r="F34" s="40"/>
    </row>
    <row r="35" spans="1:6">
      <c r="A35" s="67">
        <v>28</v>
      </c>
      <c r="B35" s="67">
        <v>1047.56</v>
      </c>
      <c r="C35" s="67">
        <v>1264.28</v>
      </c>
      <c r="D35" s="41"/>
      <c r="E35" s="101"/>
      <c r="F35" s="40"/>
    </row>
    <row r="36" spans="1:6">
      <c r="A36" s="67">
        <v>29</v>
      </c>
      <c r="B36" s="67">
        <v>1047</v>
      </c>
      <c r="C36" s="67">
        <v>1266.05</v>
      </c>
      <c r="E36" s="101"/>
      <c r="F36" s="40"/>
    </row>
    <row r="37" spans="1:6">
      <c r="A37" s="67">
        <v>30</v>
      </c>
      <c r="B37" s="67">
        <v>1046.44</v>
      </c>
      <c r="C37" s="67">
        <v>1193.02</v>
      </c>
      <c r="E37" s="101"/>
      <c r="F37" s="40"/>
    </row>
    <row r="38" spans="1:6">
      <c r="A38" s="67">
        <v>31</v>
      </c>
      <c r="B38" s="67">
        <v>1045.8800000000001</v>
      </c>
      <c r="C38" s="67">
        <v>1192.71</v>
      </c>
      <c r="E38" s="101"/>
      <c r="F38" s="40"/>
    </row>
    <row r="39" spans="1:6">
      <c r="A39" s="67">
        <v>32</v>
      </c>
      <c r="B39" s="67">
        <v>1045.33</v>
      </c>
      <c r="C39" s="67">
        <v>1192.4100000000001</v>
      </c>
      <c r="E39" s="101"/>
      <c r="F39" s="40"/>
    </row>
    <row r="40" spans="1:6">
      <c r="A40" s="67">
        <v>33</v>
      </c>
      <c r="B40" s="67">
        <v>1044.77</v>
      </c>
      <c r="C40" s="67">
        <v>1192.1000000000001</v>
      </c>
      <c r="E40" s="101"/>
      <c r="F40" s="40"/>
    </row>
    <row r="41" spans="1:6">
      <c r="A41" s="67">
        <v>34</v>
      </c>
      <c r="B41" s="67">
        <v>1044.21</v>
      </c>
      <c r="C41" s="67">
        <v>1191.79</v>
      </c>
      <c r="E41" s="101"/>
      <c r="F41" s="40"/>
    </row>
    <row r="42" spans="1:6">
      <c r="A42" s="67">
        <v>35</v>
      </c>
      <c r="B42" s="67">
        <v>1043.6500000000001</v>
      </c>
      <c r="C42" s="67">
        <v>1191.48</v>
      </c>
      <c r="E42" s="101"/>
      <c r="F42" s="40"/>
    </row>
    <row r="43" spans="1:6">
      <c r="A43" s="67">
        <v>36</v>
      </c>
      <c r="B43" s="67">
        <v>1059.58</v>
      </c>
      <c r="C43" s="67">
        <v>1207.6600000000001</v>
      </c>
      <c r="E43" s="101"/>
      <c r="F43" s="40"/>
    </row>
    <row r="44" spans="1:6">
      <c r="A44" s="67">
        <v>37</v>
      </c>
      <c r="B44" s="67">
        <v>1076.51</v>
      </c>
      <c r="C44" s="67">
        <v>1224.8399999999999</v>
      </c>
      <c r="E44" s="101"/>
      <c r="F44" s="40"/>
    </row>
    <row r="45" spans="1:6" ht="15" customHeight="1">
      <c r="A45" s="67">
        <v>38</v>
      </c>
      <c r="B45" s="67">
        <v>1090.44</v>
      </c>
      <c r="C45" s="67">
        <v>1242.02</v>
      </c>
      <c r="E45" s="101"/>
      <c r="F45" s="40"/>
    </row>
    <row r="46" spans="1:6" ht="15" customHeight="1">
      <c r="A46" s="67">
        <v>39</v>
      </c>
      <c r="B46" s="67">
        <v>1099.8499999999999</v>
      </c>
      <c r="C46" s="67">
        <v>1257.6799999999998</v>
      </c>
      <c r="E46" s="101"/>
      <c r="F46" s="40"/>
    </row>
    <row r="47" spans="1:6" ht="15" customHeight="1">
      <c r="A47" s="67">
        <v>40</v>
      </c>
      <c r="B47" s="67">
        <v>1083.6499999999999</v>
      </c>
      <c r="C47" s="67">
        <v>1269.1299999999999</v>
      </c>
      <c r="E47" s="101"/>
      <c r="F47" s="40"/>
    </row>
    <row r="48" spans="1:6" ht="15" customHeight="1">
      <c r="A48" s="67">
        <v>41</v>
      </c>
      <c r="C48" s="56">
        <v>1277.8501666249756</v>
      </c>
      <c r="E48" s="56"/>
      <c r="F48" s="40"/>
    </row>
    <row r="49" spans="1:6" ht="15" customHeight="1">
      <c r="A49" s="67">
        <v>42</v>
      </c>
      <c r="C49" s="56">
        <v>1286.5603332499509</v>
      </c>
      <c r="E49" s="56"/>
      <c r="F49" s="40"/>
    </row>
    <row r="50" spans="1:6" ht="15" customHeight="1">
      <c r="A50" s="67">
        <v>43</v>
      </c>
      <c r="C50" s="56">
        <v>1295.2804998749266</v>
      </c>
      <c r="E50" s="56"/>
      <c r="F50" s="40"/>
    </row>
    <row r="51" spans="1:6">
      <c r="A51" s="67">
        <v>44</v>
      </c>
      <c r="C51" s="56">
        <v>1302.790666499902</v>
      </c>
      <c r="E51" s="56"/>
      <c r="F51" s="40"/>
    </row>
    <row r="52" spans="1:6">
      <c r="A52" s="67">
        <v>45</v>
      </c>
      <c r="C52" s="56">
        <v>1308.8508331248775</v>
      </c>
      <c r="E52" s="56"/>
      <c r="F52" s="40"/>
    </row>
    <row r="53" spans="1:6">
      <c r="A53" s="67">
        <v>46</v>
      </c>
      <c r="C53" s="56">
        <v>1312.9209997498531</v>
      </c>
      <c r="E53" s="56"/>
      <c r="F53" s="40"/>
    </row>
    <row r="54" spans="1:6">
      <c r="A54" s="67">
        <v>47</v>
      </c>
      <c r="C54" s="56">
        <v>1295.6411663748283</v>
      </c>
      <c r="E54" s="56"/>
      <c r="F54" s="40"/>
    </row>
    <row r="55" spans="1:6">
      <c r="A55" s="67">
        <v>48</v>
      </c>
      <c r="C55" s="56">
        <v>1293.3311663748286</v>
      </c>
      <c r="E55" s="56"/>
      <c r="F55" s="40"/>
    </row>
    <row r="56" spans="1:6">
      <c r="A56" s="67">
        <v>49</v>
      </c>
      <c r="C56" s="56">
        <v>1291.0211663748285</v>
      </c>
      <c r="E56" s="56"/>
      <c r="F56" s="40"/>
    </row>
    <row r="57" spans="1:6">
      <c r="A57" s="67">
        <v>50</v>
      </c>
      <c r="C57" s="56">
        <v>1287.7011663748285</v>
      </c>
      <c r="E57" s="56"/>
      <c r="F57" s="40"/>
    </row>
    <row r="58" spans="1:6">
      <c r="A58" s="67">
        <v>51</v>
      </c>
      <c r="C58" s="56">
        <v>1284.9111663748283</v>
      </c>
      <c r="E58" s="56"/>
      <c r="F58" s="40"/>
    </row>
    <row r="59" spans="1:6">
      <c r="A59" s="67">
        <v>52</v>
      </c>
      <c r="C59" s="56">
        <v>1282.1211663748284</v>
      </c>
      <c r="E59" s="56"/>
      <c r="F59" s="40"/>
    </row>
    <row r="60" spans="1:6">
      <c r="A60" s="67">
        <v>53</v>
      </c>
      <c r="C60" s="56">
        <v>1248.7921661246812</v>
      </c>
      <c r="E60" s="56"/>
      <c r="F60" s="40"/>
    </row>
    <row r="61" spans="1:6">
      <c r="A61" s="67">
        <v>54</v>
      </c>
      <c r="C61" s="56">
        <v>1248.7021661246813</v>
      </c>
      <c r="E61" s="56"/>
      <c r="F61" s="40"/>
    </row>
    <row r="62" spans="1:6">
      <c r="A62" s="67">
        <v>55</v>
      </c>
      <c r="C62" s="56">
        <v>1248.6121661246812</v>
      </c>
      <c r="E62" s="56"/>
      <c r="F62" s="40"/>
    </row>
    <row r="63" spans="1:6">
      <c r="A63" s="67">
        <v>56</v>
      </c>
      <c r="C63" s="56">
        <v>1248.522166124681</v>
      </c>
      <c r="E63" s="56"/>
      <c r="F63" s="40"/>
    </row>
    <row r="64" spans="1:6">
      <c r="A64" s="67">
        <v>57</v>
      </c>
      <c r="C64" s="56">
        <v>1248.4321661246809</v>
      </c>
      <c r="E64" s="56"/>
      <c r="F64" s="40"/>
    </row>
    <row r="65" spans="1:6">
      <c r="A65" s="67">
        <v>58</v>
      </c>
      <c r="C65" s="56">
        <v>1248.3421661246809</v>
      </c>
      <c r="E65" s="56"/>
      <c r="F65" s="40"/>
    </row>
    <row r="66" spans="1:6">
      <c r="A66" s="67">
        <v>59</v>
      </c>
      <c r="C66" s="56">
        <v>1155.4331658745339</v>
      </c>
      <c r="E66" s="56"/>
      <c r="F66" s="40"/>
    </row>
    <row r="67" spans="1:6">
      <c r="A67" s="67">
        <v>60</v>
      </c>
      <c r="C67" s="56">
        <v>1147.2833324995092</v>
      </c>
      <c r="E67" s="56"/>
      <c r="F67" s="40"/>
    </row>
  </sheetData>
  <hyperlinks>
    <hyperlink ref="A1" location="'List of Figures'!A1" display="Back to List of Figures" xr:uid="{70CC183B-BE0F-48D5-8048-7DC47A00F293}"/>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B890D-98BC-406D-9925-67ED67198AFF}">
  <dimension ref="A1:J36"/>
  <sheetViews>
    <sheetView zoomScaleNormal="100" workbookViewId="0"/>
  </sheetViews>
  <sheetFormatPr defaultColWidth="9.140625" defaultRowHeight="15"/>
  <cols>
    <col min="1" max="16384" width="9.140625" style="89"/>
  </cols>
  <sheetData>
    <row r="1" spans="1:10">
      <c r="A1" s="7" t="s">
        <v>8</v>
      </c>
    </row>
    <row r="2" spans="1:10">
      <c r="A2" s="19" t="s">
        <v>746</v>
      </c>
      <c r="B2" s="25" t="s">
        <v>375</v>
      </c>
      <c r="C2" s="19"/>
      <c r="D2" s="19"/>
      <c r="E2" s="19"/>
      <c r="F2" s="19"/>
      <c r="G2" s="19"/>
    </row>
    <row r="3" spans="1:10">
      <c r="A3" s="19" t="s">
        <v>0</v>
      </c>
      <c r="B3" s="121" t="s">
        <v>374</v>
      </c>
      <c r="C3" s="19"/>
      <c r="D3" s="19"/>
      <c r="E3" s="19"/>
      <c r="F3" s="19"/>
      <c r="G3" s="19"/>
    </row>
    <row r="5" spans="1:10">
      <c r="B5" s="89" t="s">
        <v>376</v>
      </c>
      <c r="C5" s="89" t="s">
        <v>377</v>
      </c>
      <c r="D5" s="89" t="s">
        <v>378</v>
      </c>
      <c r="E5" s="89" t="s">
        <v>379</v>
      </c>
      <c r="G5"/>
      <c r="H5"/>
      <c r="I5"/>
      <c r="J5"/>
    </row>
    <row r="6" spans="1:10">
      <c r="A6" s="89" t="s">
        <v>66</v>
      </c>
      <c r="B6" s="89">
        <v>587400</v>
      </c>
      <c r="C6" s="89">
        <v>425100</v>
      </c>
      <c r="D6" s="89">
        <v>272500</v>
      </c>
      <c r="E6" s="89">
        <v>125100</v>
      </c>
      <c r="G6"/>
      <c r="H6"/>
      <c r="I6"/>
      <c r="J6"/>
    </row>
    <row r="7" spans="1:10">
      <c r="A7" s="89" t="s">
        <v>38</v>
      </c>
      <c r="B7" s="89">
        <v>531400</v>
      </c>
      <c r="C7" s="89">
        <v>336800</v>
      </c>
      <c r="D7" s="89">
        <v>40500</v>
      </c>
      <c r="E7" s="89">
        <v>14000</v>
      </c>
      <c r="F7" s="57"/>
      <c r="G7"/>
      <c r="H7"/>
      <c r="I7"/>
      <c r="J7"/>
    </row>
    <row r="8" spans="1:10">
      <c r="A8" s="89" t="s">
        <v>47</v>
      </c>
      <c r="B8" s="89">
        <v>519600</v>
      </c>
      <c r="C8" s="89">
        <v>423100</v>
      </c>
      <c r="D8" s="89">
        <v>415200</v>
      </c>
      <c r="E8" s="89">
        <v>173300</v>
      </c>
      <c r="F8" s="6"/>
      <c r="G8"/>
      <c r="H8"/>
      <c r="I8"/>
      <c r="J8"/>
    </row>
    <row r="9" spans="1:10">
      <c r="A9" s="89" t="s">
        <v>63</v>
      </c>
      <c r="B9" s="89">
        <v>465800</v>
      </c>
      <c r="C9" s="89">
        <v>319400</v>
      </c>
      <c r="D9" s="89">
        <v>73900</v>
      </c>
      <c r="E9" s="89">
        <v>-11700</v>
      </c>
      <c r="F9" s="6"/>
      <c r="G9"/>
      <c r="H9"/>
      <c r="I9"/>
      <c r="J9"/>
    </row>
    <row r="10" spans="1:10">
      <c r="A10" s="89" t="s">
        <v>48</v>
      </c>
      <c r="B10" s="89">
        <v>358000</v>
      </c>
      <c r="C10" s="89">
        <v>263800</v>
      </c>
      <c r="D10" s="89">
        <v>169400</v>
      </c>
      <c r="E10" s="89">
        <v>62600</v>
      </c>
      <c r="F10" s="6"/>
      <c r="G10"/>
      <c r="H10"/>
      <c r="I10"/>
      <c r="J10"/>
    </row>
    <row r="11" spans="1:10">
      <c r="A11" s="89" t="s">
        <v>46</v>
      </c>
      <c r="B11" s="89">
        <v>357800</v>
      </c>
      <c r="C11" s="89">
        <v>164900</v>
      </c>
      <c r="D11" s="89">
        <v>148800</v>
      </c>
      <c r="E11" s="89">
        <v>51600</v>
      </c>
      <c r="F11" s="6"/>
      <c r="G11"/>
      <c r="H11"/>
      <c r="I11"/>
      <c r="J11"/>
    </row>
    <row r="12" spans="1:10">
      <c r="A12" s="89" t="s">
        <v>44</v>
      </c>
      <c r="B12" s="89">
        <v>350000</v>
      </c>
      <c r="C12" s="89">
        <v>208300</v>
      </c>
      <c r="D12" s="89">
        <v>274000</v>
      </c>
      <c r="E12" s="89">
        <v>104200</v>
      </c>
      <c r="F12" s="6"/>
      <c r="G12"/>
      <c r="H12"/>
      <c r="I12"/>
      <c r="J12"/>
    </row>
    <row r="13" spans="1:10">
      <c r="A13" s="89" t="s">
        <v>57</v>
      </c>
      <c r="B13" s="89">
        <v>349700</v>
      </c>
      <c r="C13" s="89">
        <v>267100</v>
      </c>
      <c r="D13" s="89">
        <v>90400</v>
      </c>
      <c r="E13" s="89">
        <v>56300</v>
      </c>
      <c r="F13" s="6"/>
      <c r="G13"/>
      <c r="H13"/>
      <c r="I13"/>
      <c r="J13"/>
    </row>
    <row r="14" spans="1:10">
      <c r="A14" s="89" t="s">
        <v>43</v>
      </c>
      <c r="B14" s="89">
        <v>344300</v>
      </c>
      <c r="C14" s="89">
        <v>249100</v>
      </c>
      <c r="D14" s="89">
        <v>167000</v>
      </c>
      <c r="E14" s="89">
        <v>78400</v>
      </c>
      <c r="F14" s="6"/>
      <c r="G14"/>
      <c r="H14"/>
      <c r="I14"/>
      <c r="J14"/>
    </row>
    <row r="15" spans="1:10">
      <c r="A15" s="89" t="s">
        <v>35</v>
      </c>
      <c r="B15" s="89">
        <v>328800</v>
      </c>
      <c r="C15" s="89">
        <v>197000</v>
      </c>
      <c r="D15" s="89">
        <v>218300</v>
      </c>
      <c r="E15" s="89">
        <v>89500</v>
      </c>
      <c r="F15" s="6"/>
      <c r="G15"/>
      <c r="H15"/>
      <c r="I15"/>
      <c r="J15"/>
    </row>
    <row r="16" spans="1:10">
      <c r="A16" s="89" t="s">
        <v>53</v>
      </c>
      <c r="B16" s="89">
        <v>325500</v>
      </c>
      <c r="C16" s="89">
        <v>276500</v>
      </c>
      <c r="D16" s="89">
        <v>97700</v>
      </c>
      <c r="E16" s="89">
        <v>1500</v>
      </c>
      <c r="F16" s="6"/>
      <c r="G16"/>
      <c r="H16"/>
      <c r="I16"/>
      <c r="J16"/>
    </row>
    <row r="17" spans="1:10">
      <c r="A17" s="89" t="s">
        <v>37</v>
      </c>
      <c r="B17" s="89">
        <v>316400</v>
      </c>
      <c r="C17" s="89">
        <v>260400</v>
      </c>
      <c r="D17" s="89">
        <v>93700</v>
      </c>
      <c r="E17" s="89">
        <v>53900</v>
      </c>
      <c r="F17" s="6"/>
      <c r="G17"/>
      <c r="H17"/>
      <c r="I17"/>
      <c r="J17"/>
    </row>
    <row r="18" spans="1:10">
      <c r="A18" s="89" t="s">
        <v>210</v>
      </c>
      <c r="B18" s="89">
        <v>287200</v>
      </c>
      <c r="C18" s="89">
        <v>226800</v>
      </c>
      <c r="D18" s="89">
        <v>127000</v>
      </c>
      <c r="E18" s="89">
        <v>60600</v>
      </c>
      <c r="F18" s="6"/>
      <c r="G18"/>
      <c r="H18"/>
      <c r="I18"/>
      <c r="J18"/>
    </row>
    <row r="19" spans="1:10">
      <c r="A19" s="89" t="s">
        <v>40</v>
      </c>
      <c r="B19" s="89">
        <v>269800</v>
      </c>
      <c r="C19" s="89">
        <v>190500</v>
      </c>
      <c r="D19" s="89">
        <v>133900</v>
      </c>
      <c r="E19" s="89">
        <v>29200</v>
      </c>
      <c r="F19" s="6"/>
      <c r="G19"/>
      <c r="H19"/>
      <c r="I19"/>
      <c r="J19"/>
    </row>
    <row r="20" spans="1:10">
      <c r="A20" s="89" t="s">
        <v>60</v>
      </c>
      <c r="B20" s="89">
        <v>267700</v>
      </c>
      <c r="C20" s="89">
        <v>238200</v>
      </c>
      <c r="D20" s="89">
        <v>161600</v>
      </c>
      <c r="E20" s="89">
        <v>121700</v>
      </c>
      <c r="F20" s="6"/>
      <c r="G20"/>
      <c r="H20"/>
      <c r="I20"/>
      <c r="J20"/>
    </row>
    <row r="21" spans="1:10">
      <c r="A21" s="89" t="s">
        <v>42</v>
      </c>
      <c r="B21" s="89">
        <v>264300</v>
      </c>
      <c r="C21" s="89">
        <v>204500</v>
      </c>
      <c r="D21" s="89">
        <v>145700</v>
      </c>
      <c r="E21" s="89">
        <v>65900</v>
      </c>
      <c r="F21" s="6"/>
      <c r="G21"/>
      <c r="H21"/>
      <c r="I21"/>
      <c r="J21"/>
    </row>
    <row r="22" spans="1:10">
      <c r="A22" s="89" t="s">
        <v>39</v>
      </c>
      <c r="B22" s="89">
        <v>258200</v>
      </c>
      <c r="C22" s="89">
        <v>149200</v>
      </c>
      <c r="D22" s="89">
        <v>75400</v>
      </c>
      <c r="E22" s="89">
        <v>21500</v>
      </c>
      <c r="F22" s="6"/>
      <c r="G22"/>
      <c r="H22"/>
      <c r="I22"/>
      <c r="J22"/>
    </row>
    <row r="23" spans="1:10">
      <c r="A23" s="89" t="s">
        <v>50</v>
      </c>
      <c r="B23" s="89">
        <v>251700</v>
      </c>
      <c r="C23" s="89">
        <v>173200</v>
      </c>
      <c r="D23" s="89">
        <v>44200</v>
      </c>
      <c r="E23" s="89">
        <v>6700</v>
      </c>
      <c r="F23" s="6"/>
      <c r="G23"/>
      <c r="H23"/>
      <c r="I23"/>
      <c r="J23"/>
    </row>
    <row r="24" spans="1:10">
      <c r="A24" s="89" t="s">
        <v>61</v>
      </c>
      <c r="B24" s="89">
        <v>236600</v>
      </c>
      <c r="C24" s="89">
        <v>237300</v>
      </c>
      <c r="D24" s="89">
        <v>80700</v>
      </c>
      <c r="E24" s="89">
        <v>59700</v>
      </c>
      <c r="F24" s="6"/>
      <c r="G24"/>
      <c r="H24"/>
      <c r="I24"/>
      <c r="J24"/>
    </row>
    <row r="25" spans="1:10">
      <c r="A25" s="89" t="s">
        <v>55</v>
      </c>
      <c r="B25" s="6">
        <v>233800</v>
      </c>
      <c r="C25" s="6">
        <v>214400</v>
      </c>
      <c r="D25" s="89">
        <v>83700</v>
      </c>
      <c r="E25" s="89">
        <v>42900</v>
      </c>
      <c r="F25" s="6"/>
      <c r="G25"/>
      <c r="H25"/>
      <c r="I25"/>
      <c r="J25"/>
    </row>
    <row r="26" spans="1:10">
      <c r="A26" s="89" t="s">
        <v>58</v>
      </c>
      <c r="B26" s="6">
        <v>229700</v>
      </c>
      <c r="C26" s="6">
        <v>185600</v>
      </c>
      <c r="D26" s="89">
        <v>153400</v>
      </c>
      <c r="E26" s="89">
        <v>103300</v>
      </c>
      <c r="F26" s="6"/>
      <c r="G26"/>
      <c r="H26"/>
      <c r="I26"/>
      <c r="J26"/>
    </row>
    <row r="27" spans="1:10">
      <c r="A27" s="89" t="s">
        <v>56</v>
      </c>
      <c r="B27" s="6">
        <v>217800</v>
      </c>
      <c r="C27" s="6">
        <v>264000</v>
      </c>
      <c r="D27" s="89">
        <v>63300</v>
      </c>
      <c r="E27" s="89">
        <v>31100</v>
      </c>
      <c r="F27" s="6"/>
      <c r="G27"/>
      <c r="H27"/>
      <c r="I27"/>
      <c r="J27"/>
    </row>
    <row r="28" spans="1:10">
      <c r="A28" s="89" t="s">
        <v>16</v>
      </c>
      <c r="B28" s="6">
        <v>212100</v>
      </c>
      <c r="C28" s="6">
        <v>236400</v>
      </c>
      <c r="D28" s="89">
        <v>118500</v>
      </c>
      <c r="E28" s="89">
        <v>99000</v>
      </c>
      <c r="F28" s="6"/>
      <c r="G28"/>
      <c r="H28"/>
      <c r="I28"/>
      <c r="J28"/>
    </row>
    <row r="29" spans="1:10">
      <c r="A29" s="89" t="s">
        <v>65</v>
      </c>
      <c r="B29" s="6">
        <v>210800</v>
      </c>
      <c r="C29" s="6">
        <v>193200</v>
      </c>
      <c r="D29" s="89">
        <v>100100</v>
      </c>
      <c r="E29" s="89">
        <v>82500</v>
      </c>
      <c r="F29" s="6"/>
      <c r="G29"/>
      <c r="H29"/>
      <c r="I29"/>
      <c r="J29"/>
    </row>
    <row r="30" spans="1:10">
      <c r="A30" s="89" t="s">
        <v>59</v>
      </c>
      <c r="B30" s="6">
        <v>210300</v>
      </c>
      <c r="C30" s="6">
        <v>132300</v>
      </c>
      <c r="D30" s="89">
        <v>59400</v>
      </c>
      <c r="E30" s="89">
        <v>23400</v>
      </c>
      <c r="F30" s="6"/>
      <c r="G30"/>
      <c r="H30"/>
      <c r="I30"/>
      <c r="J30"/>
    </row>
    <row r="31" spans="1:10">
      <c r="A31" s="89" t="s">
        <v>36</v>
      </c>
      <c r="B31" s="6">
        <v>209400</v>
      </c>
      <c r="C31" s="6">
        <v>213600</v>
      </c>
      <c r="D31" s="89">
        <v>217000</v>
      </c>
      <c r="E31" s="89">
        <v>186100</v>
      </c>
      <c r="F31" s="6"/>
      <c r="G31"/>
      <c r="H31"/>
      <c r="I31"/>
      <c r="J31"/>
    </row>
    <row r="32" spans="1:10">
      <c r="A32" s="89" t="s">
        <v>49</v>
      </c>
      <c r="B32" s="6">
        <v>203300</v>
      </c>
      <c r="C32" s="6">
        <v>192600</v>
      </c>
      <c r="D32" s="89">
        <v>191100</v>
      </c>
      <c r="E32" s="89">
        <v>103800</v>
      </c>
      <c r="F32" s="6"/>
      <c r="G32"/>
      <c r="H32"/>
      <c r="I32"/>
      <c r="J32"/>
    </row>
    <row r="33" spans="1:10">
      <c r="A33" s="89" t="s">
        <v>64</v>
      </c>
      <c r="B33" s="6">
        <v>161400</v>
      </c>
      <c r="C33" s="6">
        <v>173000</v>
      </c>
      <c r="D33" s="89">
        <v>64700</v>
      </c>
      <c r="E33" s="89">
        <v>46200</v>
      </c>
      <c r="F33" s="6"/>
      <c r="G33"/>
      <c r="H33"/>
      <c r="I33"/>
      <c r="J33"/>
    </row>
    <row r="34" spans="1:10">
      <c r="A34" s="89" t="s">
        <v>41</v>
      </c>
      <c r="B34" s="6">
        <v>139800</v>
      </c>
      <c r="C34" s="6">
        <v>160900</v>
      </c>
      <c r="D34" s="89">
        <v>11800</v>
      </c>
      <c r="E34" s="89">
        <v>-11600</v>
      </c>
      <c r="F34" s="6"/>
      <c r="G34"/>
      <c r="H34"/>
      <c r="I34"/>
      <c r="J34"/>
    </row>
    <row r="35" spans="1:10">
      <c r="A35" s="89" t="s">
        <v>51</v>
      </c>
      <c r="B35" s="89">
        <v>111800</v>
      </c>
      <c r="C35" s="89">
        <v>111800</v>
      </c>
      <c r="D35" s="89">
        <v>42100</v>
      </c>
      <c r="E35" s="89">
        <v>35500</v>
      </c>
      <c r="F35" s="6"/>
      <c r="G35"/>
      <c r="H35"/>
      <c r="I35"/>
      <c r="J35"/>
    </row>
    <row r="36" spans="1:10">
      <c r="A36" s="89" t="s">
        <v>62</v>
      </c>
      <c r="B36" s="89">
        <v>94000</v>
      </c>
      <c r="C36" s="89">
        <v>142000</v>
      </c>
      <c r="D36" s="89">
        <v>1700</v>
      </c>
      <c r="E36" s="89">
        <v>-29300</v>
      </c>
      <c r="F36" s="6"/>
      <c r="G36"/>
      <c r="H36"/>
      <c r="I36"/>
      <c r="J36"/>
    </row>
  </sheetData>
  <hyperlinks>
    <hyperlink ref="A1" location="'List of Figures'!A1" display="Back to List of Figures" xr:uid="{F14A7F31-57BA-4E7A-B9D2-7324784C93D6}"/>
    <hyperlink ref="B3" r:id="rId1" display="https://www.oecd-ilibrary.org/docserver/b35a14e5-en.pdf?expires=1659576416&amp;id=id&amp;accname=guest&amp;checksum=FDE86AF6D3BDC31BA4F55FF865063B62" xr:uid="{A6DC317D-CEAB-4690-87A7-2DC680248E8D}"/>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E5E5-E2C7-45BE-97EA-E57766D334D0}">
  <dimension ref="A1:P47"/>
  <sheetViews>
    <sheetView zoomScaleNormal="100" workbookViewId="0"/>
  </sheetViews>
  <sheetFormatPr defaultColWidth="9.140625" defaultRowHeight="15"/>
  <cols>
    <col min="1" max="1" width="13.42578125" style="127" customWidth="1"/>
    <col min="2" max="2" width="23.5703125" style="127" customWidth="1"/>
    <col min="3" max="4" width="20" style="127" customWidth="1"/>
    <col min="5" max="5" width="16.5703125" style="127" customWidth="1"/>
    <col min="6" max="6" width="17" style="127" customWidth="1"/>
    <col min="7" max="7" width="17.85546875" style="127" customWidth="1"/>
    <col min="8" max="16384" width="9.140625" style="127"/>
  </cols>
  <sheetData>
    <row r="1" spans="1:16">
      <c r="A1" s="119" t="s">
        <v>8</v>
      </c>
    </row>
    <row r="2" spans="1:16">
      <c r="A2" s="19" t="s">
        <v>801</v>
      </c>
      <c r="B2" s="19" t="s">
        <v>431</v>
      </c>
      <c r="C2" s="19"/>
      <c r="D2" s="19"/>
      <c r="E2" s="19"/>
      <c r="F2" s="19"/>
      <c r="G2" s="19"/>
      <c r="H2" s="19"/>
      <c r="I2" s="19"/>
      <c r="J2" s="19"/>
      <c r="K2" s="19"/>
      <c r="L2" s="19"/>
      <c r="M2" s="19"/>
      <c r="N2" s="19"/>
      <c r="O2" s="19"/>
      <c r="P2" s="19"/>
    </row>
    <row r="3" spans="1:16">
      <c r="A3" s="19" t="s">
        <v>0</v>
      </c>
      <c r="B3" s="19" t="s">
        <v>751</v>
      </c>
      <c r="C3" s="19"/>
      <c r="D3" s="19"/>
      <c r="E3" s="121"/>
      <c r="F3" s="19"/>
      <c r="G3" s="19"/>
      <c r="H3" s="19"/>
      <c r="I3" s="19"/>
      <c r="J3" s="19"/>
      <c r="K3" s="19"/>
      <c r="L3" s="19"/>
      <c r="M3" s="19"/>
      <c r="N3" s="19"/>
      <c r="O3" s="19"/>
      <c r="P3" s="19"/>
    </row>
    <row r="5" spans="1:16">
      <c r="E5" s="127" t="s">
        <v>752</v>
      </c>
    </row>
    <row r="6" spans="1:16" ht="45">
      <c r="A6" s="138" t="s">
        <v>753</v>
      </c>
      <c r="B6" s="138" t="s">
        <v>754</v>
      </c>
      <c r="C6" s="138" t="s">
        <v>755</v>
      </c>
      <c r="D6" s="138" t="s">
        <v>756</v>
      </c>
      <c r="E6" s="138" t="s">
        <v>757</v>
      </c>
      <c r="F6" s="138" t="s">
        <v>758</v>
      </c>
      <c r="G6" s="138" t="s">
        <v>759</v>
      </c>
      <c r="H6" s="138"/>
      <c r="I6" s="138"/>
      <c r="J6" s="138"/>
      <c r="K6" s="138"/>
    </row>
    <row r="7" spans="1:16">
      <c r="A7" s="128">
        <v>1982</v>
      </c>
      <c r="B7" s="120">
        <v>29531.991999999998</v>
      </c>
      <c r="C7" s="120">
        <v>26808.04</v>
      </c>
      <c r="D7" s="120">
        <v>20911.564593301435</v>
      </c>
      <c r="E7" s="120"/>
      <c r="F7" s="120"/>
      <c r="G7" s="120"/>
    </row>
    <row r="8" spans="1:16">
      <c r="A8" s="128">
        <v>1983</v>
      </c>
      <c r="B8" s="120"/>
      <c r="C8" s="120"/>
      <c r="D8" s="120"/>
      <c r="E8" s="120"/>
      <c r="F8" s="120"/>
      <c r="G8" s="120"/>
    </row>
    <row r="9" spans="1:16">
      <c r="A9" s="128">
        <v>1984</v>
      </c>
      <c r="B9" s="120">
        <v>29076.969230769231</v>
      </c>
      <c r="C9" s="120">
        <v>26012.492307692308</v>
      </c>
      <c r="D9" s="120">
        <v>20283.606361829025</v>
      </c>
      <c r="E9" s="120"/>
      <c r="F9" s="120"/>
      <c r="G9" s="120"/>
    </row>
    <row r="10" spans="1:16">
      <c r="A10" s="128">
        <v>1985</v>
      </c>
      <c r="B10" s="120"/>
      <c r="C10" s="120"/>
      <c r="D10" s="120"/>
      <c r="E10" s="120"/>
      <c r="F10" s="120"/>
      <c r="G10" s="120"/>
    </row>
    <row r="11" spans="1:16">
      <c r="A11" s="128">
        <v>1986</v>
      </c>
      <c r="B11" s="120">
        <v>28036.144112478032</v>
      </c>
      <c r="C11" s="120">
        <v>25417.492091388402</v>
      </c>
      <c r="D11" s="120">
        <v>21205.311582381728</v>
      </c>
      <c r="E11" s="120"/>
      <c r="F11" s="120"/>
      <c r="G11" s="120"/>
    </row>
    <row r="12" spans="1:16">
      <c r="A12" s="128">
        <v>1987</v>
      </c>
      <c r="B12" s="120"/>
      <c r="C12" s="120"/>
      <c r="D12" s="120"/>
      <c r="E12" s="120"/>
      <c r="F12" s="120"/>
      <c r="G12" s="120"/>
    </row>
    <row r="13" spans="1:16">
      <c r="A13" s="128">
        <v>1988</v>
      </c>
      <c r="B13" s="120">
        <v>29041.240540540541</v>
      </c>
      <c r="C13" s="120">
        <v>26128.370270270269</v>
      </c>
      <c r="D13" s="120">
        <v>20800.930946291559</v>
      </c>
      <c r="E13" s="120"/>
      <c r="F13" s="120"/>
      <c r="G13" s="120"/>
    </row>
    <row r="14" spans="1:16">
      <c r="A14" s="128">
        <v>1989</v>
      </c>
      <c r="B14" s="120"/>
      <c r="C14" s="120"/>
      <c r="D14" s="120"/>
      <c r="E14" s="120"/>
      <c r="F14" s="120"/>
      <c r="G14" s="120"/>
    </row>
    <row r="15" spans="1:16">
      <c r="A15" s="128">
        <v>1990</v>
      </c>
      <c r="B15" s="120">
        <v>30406.833333333332</v>
      </c>
      <c r="C15" s="120">
        <v>25548.605072463768</v>
      </c>
      <c r="D15" s="120">
        <v>20392.770128354725</v>
      </c>
      <c r="E15" s="120"/>
      <c r="F15" s="120"/>
      <c r="G15" s="120"/>
    </row>
    <row r="16" spans="1:16">
      <c r="A16" s="128">
        <v>1991</v>
      </c>
      <c r="B16" s="120"/>
      <c r="C16" s="120"/>
      <c r="D16" s="120"/>
      <c r="E16" s="120"/>
      <c r="F16" s="120"/>
      <c r="G16" s="120"/>
    </row>
    <row r="17" spans="1:7">
      <c r="A17" s="128">
        <v>1992</v>
      </c>
      <c r="B17" s="120">
        <v>27419.070945945947</v>
      </c>
      <c r="C17" s="120">
        <v>23012.68918918919</v>
      </c>
      <c r="D17" s="120">
        <v>18021.379084967321</v>
      </c>
      <c r="E17" s="120"/>
      <c r="F17" s="120"/>
      <c r="G17" s="120"/>
    </row>
    <row r="18" spans="1:7">
      <c r="A18" s="128">
        <v>1993</v>
      </c>
      <c r="B18" s="120"/>
      <c r="C18" s="120"/>
      <c r="D18" s="120"/>
      <c r="E18" s="120"/>
      <c r="F18" s="120"/>
      <c r="G18" s="120"/>
    </row>
    <row r="19" spans="1:7">
      <c r="A19" s="128">
        <v>1994</v>
      </c>
      <c r="B19" s="120">
        <v>26864.423076923078</v>
      </c>
      <c r="C19" s="120">
        <v>22386.761538461538</v>
      </c>
      <c r="D19" s="120">
        <v>17613.364705882352</v>
      </c>
      <c r="E19" s="120"/>
      <c r="F19" s="120"/>
      <c r="G19" s="120"/>
    </row>
    <row r="20" spans="1:7">
      <c r="A20" s="128">
        <v>1995</v>
      </c>
      <c r="B20" s="120"/>
      <c r="C20" s="120"/>
      <c r="D20" s="120"/>
      <c r="E20" s="120"/>
      <c r="F20" s="120"/>
      <c r="G20" s="120"/>
    </row>
    <row r="21" spans="1:7">
      <c r="A21" s="128">
        <v>1996</v>
      </c>
      <c r="B21" s="120">
        <v>29008.771309771309</v>
      </c>
      <c r="C21" s="120">
        <v>23885.360706860705</v>
      </c>
      <c r="D21" s="120">
        <v>18542.185185185186</v>
      </c>
      <c r="E21" s="120"/>
      <c r="F21" s="120"/>
      <c r="G21" s="120"/>
    </row>
    <row r="22" spans="1:7">
      <c r="A22" s="128">
        <v>1997</v>
      </c>
      <c r="B22" s="120"/>
      <c r="C22" s="120"/>
      <c r="D22" s="120"/>
      <c r="E22" s="120"/>
      <c r="F22" s="120"/>
      <c r="G22" s="120"/>
    </row>
    <row r="23" spans="1:7">
      <c r="A23" s="128">
        <v>1998</v>
      </c>
      <c r="B23" s="120">
        <v>31142.260563380281</v>
      </c>
      <c r="C23" s="120">
        <v>25730.830985915494</v>
      </c>
      <c r="D23" s="120">
        <v>20199.742195367573</v>
      </c>
      <c r="E23" s="120"/>
      <c r="F23" s="120"/>
      <c r="G23" s="120"/>
    </row>
    <row r="24" spans="1:7">
      <c r="A24" s="128">
        <v>1999</v>
      </c>
      <c r="B24" s="120"/>
      <c r="C24" s="120"/>
      <c r="D24" s="120"/>
      <c r="E24" s="120"/>
      <c r="F24" s="120"/>
      <c r="G24" s="120"/>
    </row>
    <row r="25" spans="1:7">
      <c r="A25" s="128">
        <v>2000</v>
      </c>
      <c r="B25" s="120"/>
      <c r="C25" s="120"/>
      <c r="D25" s="120"/>
      <c r="E25" s="120"/>
      <c r="F25" s="120"/>
      <c r="G25" s="120"/>
    </row>
    <row r="26" spans="1:7">
      <c r="A26" s="128">
        <v>2001</v>
      </c>
      <c r="B26" s="120">
        <v>32401.431034482757</v>
      </c>
      <c r="C26" s="120">
        <v>26361.03448275862</v>
      </c>
      <c r="D26" s="120">
        <v>20612.173168411038</v>
      </c>
      <c r="E26" s="120"/>
      <c r="F26" s="120"/>
      <c r="G26" s="120"/>
    </row>
    <row r="27" spans="1:7">
      <c r="A27" s="128">
        <v>2002</v>
      </c>
      <c r="B27" s="120"/>
      <c r="C27" s="120"/>
      <c r="D27" s="120"/>
      <c r="E27" s="120"/>
      <c r="F27" s="120"/>
      <c r="G27" s="120"/>
    </row>
    <row r="28" spans="1:7">
      <c r="A28" s="128">
        <v>2003</v>
      </c>
      <c r="B28" s="120"/>
      <c r="C28" s="120"/>
      <c r="D28" s="120"/>
      <c r="E28" s="120"/>
      <c r="F28" s="120"/>
      <c r="G28" s="120"/>
    </row>
    <row r="29" spans="1:7">
      <c r="A29" s="128">
        <v>2004</v>
      </c>
      <c r="B29" s="120">
        <v>33789.490566037734</v>
      </c>
      <c r="C29" s="120">
        <v>28636.811320754718</v>
      </c>
      <c r="D29" s="120">
        <v>22303.929539295394</v>
      </c>
      <c r="E29" s="120"/>
      <c r="F29" s="120"/>
      <c r="G29" s="120"/>
    </row>
    <row r="30" spans="1:7">
      <c r="A30" s="128">
        <v>2005</v>
      </c>
      <c r="B30" s="120"/>
      <c r="C30" s="120"/>
      <c r="D30" s="120"/>
      <c r="E30" s="120"/>
      <c r="F30" s="120"/>
      <c r="G30" s="120"/>
    </row>
    <row r="31" spans="1:7">
      <c r="A31" s="128">
        <v>2006</v>
      </c>
      <c r="B31" s="120"/>
      <c r="C31" s="120"/>
      <c r="D31" s="120"/>
      <c r="E31" s="120"/>
      <c r="F31" s="120"/>
      <c r="G31" s="120"/>
    </row>
    <row r="32" spans="1:7">
      <c r="A32" s="128">
        <v>2007</v>
      </c>
      <c r="B32" s="120"/>
      <c r="C32" s="120"/>
      <c r="D32" s="120"/>
      <c r="E32" s="120">
        <v>22725.796795952781</v>
      </c>
      <c r="F32" s="120">
        <v>36111.331409727951</v>
      </c>
      <c r="G32" s="120">
        <v>30969.534212695795</v>
      </c>
    </row>
    <row r="33" spans="1:7">
      <c r="A33" s="128">
        <v>2008</v>
      </c>
      <c r="B33" s="120"/>
      <c r="C33" s="120"/>
      <c r="D33" s="120"/>
      <c r="E33" s="120">
        <v>23298.445447087775</v>
      </c>
      <c r="F33" s="120">
        <v>36926.762589928061</v>
      </c>
      <c r="G33" s="120">
        <v>32085.971223021581</v>
      </c>
    </row>
    <row r="34" spans="1:7">
      <c r="A34" s="128">
        <v>2009</v>
      </c>
      <c r="B34" s="120"/>
      <c r="C34" s="120"/>
      <c r="D34" s="120"/>
      <c r="E34" s="120">
        <v>24590.055511498809</v>
      </c>
      <c r="F34" s="120">
        <v>38008.873839009291</v>
      </c>
      <c r="G34" s="120">
        <v>32964.241486068109</v>
      </c>
    </row>
    <row r="35" spans="1:7">
      <c r="A35" s="128">
        <v>2010</v>
      </c>
      <c r="B35" s="120"/>
      <c r="C35" s="120"/>
      <c r="D35" s="120"/>
      <c r="E35" s="120">
        <v>24891.453624318005</v>
      </c>
      <c r="F35" s="120">
        <v>38059.331306990884</v>
      </c>
      <c r="G35" s="120">
        <v>32991.599544072946</v>
      </c>
    </row>
    <row r="36" spans="1:7">
      <c r="A36" s="128">
        <v>2011</v>
      </c>
      <c r="B36" s="120"/>
      <c r="C36" s="120"/>
      <c r="D36" s="120"/>
      <c r="E36" s="120">
        <v>23682.606741573032</v>
      </c>
      <c r="F36" s="120">
        <v>37592.459736456811</v>
      </c>
      <c r="G36" s="120">
        <v>32194.930453879941</v>
      </c>
    </row>
    <row r="37" spans="1:7">
      <c r="A37" s="128">
        <v>2012</v>
      </c>
      <c r="B37" s="120"/>
      <c r="C37" s="120"/>
      <c r="D37" s="120"/>
      <c r="E37" s="120">
        <v>23845.077092511012</v>
      </c>
      <c r="F37" s="120">
        <v>38022.808022922633</v>
      </c>
      <c r="G37" s="120">
        <v>32787.012893982806</v>
      </c>
    </row>
    <row r="38" spans="1:7">
      <c r="A38" s="128">
        <v>2013</v>
      </c>
      <c r="B38" s="120"/>
      <c r="C38" s="120"/>
      <c r="D38" s="120"/>
      <c r="E38" s="120">
        <v>25576.702049780382</v>
      </c>
      <c r="F38" s="120">
        <v>40326.140724946694</v>
      </c>
      <c r="G38" s="120">
        <v>34614.115138592751</v>
      </c>
    </row>
    <row r="39" spans="1:7">
      <c r="A39" s="128">
        <v>2014</v>
      </c>
      <c r="B39" s="120"/>
      <c r="C39" s="120"/>
      <c r="D39" s="120"/>
      <c r="E39" s="120">
        <v>26057.871646120377</v>
      </c>
      <c r="F39" s="120">
        <v>40836.980405878239</v>
      </c>
      <c r="G39" s="120">
        <v>34365.955213435969</v>
      </c>
    </row>
    <row r="40" spans="1:7">
      <c r="A40" s="128">
        <v>2015</v>
      </c>
      <c r="B40" s="120"/>
      <c r="C40" s="120"/>
      <c r="D40" s="120"/>
      <c r="E40" s="120">
        <v>26305.714285714286</v>
      </c>
      <c r="F40" s="120">
        <v>42102.538247566066</v>
      </c>
      <c r="G40" s="120">
        <v>35801.098748261473</v>
      </c>
    </row>
    <row r="41" spans="1:7">
      <c r="A41" s="128">
        <v>2016</v>
      </c>
      <c r="B41" s="120"/>
      <c r="C41" s="120"/>
      <c r="D41" s="120"/>
      <c r="E41" s="120">
        <v>27804.354485776807</v>
      </c>
      <c r="F41" s="120">
        <v>42597.785862785866</v>
      </c>
      <c r="G41" s="120">
        <v>36857.432432432433</v>
      </c>
    </row>
    <row r="42" spans="1:7">
      <c r="A42" s="128">
        <v>2017</v>
      </c>
      <c r="B42" s="120"/>
      <c r="C42" s="120"/>
      <c r="D42" s="120"/>
      <c r="E42" s="120">
        <v>28348.501086169443</v>
      </c>
      <c r="F42" s="120">
        <v>43172.593984962405</v>
      </c>
      <c r="G42" s="120">
        <v>37081.353383458649</v>
      </c>
    </row>
    <row r="43" spans="1:7">
      <c r="A43" s="128">
        <v>2018</v>
      </c>
      <c r="B43" s="120"/>
      <c r="C43" s="120"/>
      <c r="D43" s="120"/>
      <c r="E43" s="120">
        <v>29334</v>
      </c>
      <c r="F43" s="120">
        <v>44774</v>
      </c>
      <c r="G43" s="120">
        <v>38777</v>
      </c>
    </row>
    <row r="44" spans="1:7">
      <c r="A44" s="128">
        <v>2019</v>
      </c>
      <c r="B44" s="120"/>
      <c r="C44" s="120"/>
      <c r="D44" s="120"/>
      <c r="E44" s="120">
        <v>30891.686746987951</v>
      </c>
      <c r="F44" s="120">
        <v>45941.634679020513</v>
      </c>
      <c r="G44" s="120">
        <v>39997.703507610851</v>
      </c>
    </row>
    <row r="45" spans="1:7">
      <c r="A45" s="128">
        <v>2020</v>
      </c>
      <c r="B45" s="120"/>
      <c r="C45" s="120"/>
      <c r="D45" s="120"/>
      <c r="E45" s="120">
        <v>30909.186452513968</v>
      </c>
      <c r="F45" s="120">
        <v>46400.701754385962</v>
      </c>
      <c r="G45" s="120">
        <v>40135.526315789473</v>
      </c>
    </row>
    <row r="46" spans="1:7">
      <c r="A46" s="128">
        <v>2021</v>
      </c>
      <c r="B46" s="120"/>
      <c r="C46" s="120"/>
      <c r="D46" s="120"/>
      <c r="E46" s="120">
        <v>32826.183757742605</v>
      </c>
      <c r="F46" s="120">
        <v>47722.672193877552</v>
      </c>
      <c r="G46" s="120">
        <v>41579.052933673469</v>
      </c>
    </row>
    <row r="47" spans="1:7">
      <c r="A47" s="128">
        <v>2022</v>
      </c>
    </row>
  </sheetData>
  <hyperlinks>
    <hyperlink ref="A1" location="'List of Figures'!A1" display="Back to List of Figures" xr:uid="{1D7D8D76-D356-4269-8C10-9CB241965C56}"/>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CE1E-EF7D-41EE-95D1-E2E6022DD363}">
  <dimension ref="A1:E10"/>
  <sheetViews>
    <sheetView zoomScaleNormal="100" workbookViewId="0"/>
  </sheetViews>
  <sheetFormatPr defaultColWidth="9.140625" defaultRowHeight="15"/>
  <cols>
    <col min="1" max="1" width="10.85546875" style="102" customWidth="1"/>
    <col min="2" max="2" width="9.140625" style="102"/>
    <col min="3" max="3" width="13.42578125" style="102" customWidth="1"/>
    <col min="4" max="4" width="19.5703125" style="102" customWidth="1"/>
    <col min="5" max="5" width="11.85546875" style="102" customWidth="1"/>
    <col min="6" max="16384" width="9.140625" style="102"/>
  </cols>
  <sheetData>
    <row r="1" spans="1:5">
      <c r="A1" s="7" t="s">
        <v>8</v>
      </c>
    </row>
    <row r="2" spans="1:5">
      <c r="A2" s="19" t="s">
        <v>749</v>
      </c>
      <c r="B2" s="19" t="s">
        <v>440</v>
      </c>
      <c r="C2" s="19"/>
      <c r="D2" s="19"/>
      <c r="E2" s="19"/>
    </row>
    <row r="3" spans="1:5">
      <c r="A3" s="19" t="s">
        <v>0</v>
      </c>
      <c r="B3" s="20" t="s">
        <v>369</v>
      </c>
      <c r="C3" s="19"/>
      <c r="D3" s="19"/>
      <c r="E3" s="19"/>
    </row>
    <row r="5" spans="1:5">
      <c r="A5" s="102" t="s">
        <v>441</v>
      </c>
    </row>
    <row r="6" spans="1:5">
      <c r="B6" s="102" t="s">
        <v>442</v>
      </c>
      <c r="C6" s="102" t="s">
        <v>443</v>
      </c>
      <c r="D6" s="102" t="s">
        <v>444</v>
      </c>
    </row>
    <row r="7" spans="1:5">
      <c r="A7" t="s">
        <v>445</v>
      </c>
      <c r="B7" s="6">
        <v>7.7013651877133107</v>
      </c>
      <c r="C7" s="56">
        <v>0.11622198895528998</v>
      </c>
      <c r="D7" s="56">
        <v>0.11622198895528998</v>
      </c>
    </row>
    <row r="8" spans="1:5">
      <c r="A8" t="s">
        <v>446</v>
      </c>
      <c r="B8" s="6">
        <v>7.8921251348435817</v>
      </c>
      <c r="C8" s="56">
        <v>0.11973721388252491</v>
      </c>
      <c r="D8" s="56">
        <v>0.11973721388252491</v>
      </c>
    </row>
    <row r="9" spans="1:5">
      <c r="A9" t="s">
        <v>447</v>
      </c>
      <c r="B9" s="6">
        <v>7.6489746682750299</v>
      </c>
      <c r="C9" s="56">
        <v>0.13206281065836337</v>
      </c>
      <c r="D9" s="56">
        <v>0.13206281065836337</v>
      </c>
    </row>
    <row r="10" spans="1:5">
      <c r="A10" t="s">
        <v>448</v>
      </c>
      <c r="B10" s="6">
        <v>7.5453658536585362</v>
      </c>
      <c r="C10" s="56">
        <v>0.1144816144148238</v>
      </c>
      <c r="D10" s="56">
        <v>0.1144816144148238</v>
      </c>
    </row>
  </sheetData>
  <hyperlinks>
    <hyperlink ref="B3" r:id="rId1" display="https://www.worldvaluessurvey.org/WVSOnline.jsp" xr:uid="{716F3E94-3EB9-4AF3-9CAB-FC12B55DCD84}"/>
    <hyperlink ref="A1" location="'List of Figures'!A1" display="Back to List of Figures" xr:uid="{F0883EA4-5952-4A69-A345-BC71F18BB804}"/>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DACC-C733-430D-BFD6-3C20A550F265}">
  <dimension ref="A1:H36"/>
  <sheetViews>
    <sheetView zoomScaleNormal="100" workbookViewId="0"/>
  </sheetViews>
  <sheetFormatPr defaultColWidth="9.140625" defaultRowHeight="15"/>
  <cols>
    <col min="1" max="16384" width="9.140625" style="89"/>
  </cols>
  <sheetData>
    <row r="1" spans="1:8">
      <c r="A1" s="7" t="s">
        <v>8</v>
      </c>
    </row>
    <row r="2" spans="1:8">
      <c r="A2" s="19" t="s">
        <v>747</v>
      </c>
      <c r="B2" s="25" t="s">
        <v>748</v>
      </c>
      <c r="C2" s="19"/>
      <c r="D2" s="19"/>
      <c r="E2" s="19"/>
    </row>
    <row r="3" spans="1:8">
      <c r="A3" s="19" t="s">
        <v>0</v>
      </c>
      <c r="B3" s="121" t="s">
        <v>369</v>
      </c>
      <c r="C3" s="19"/>
      <c r="D3" s="19"/>
      <c r="E3" s="19"/>
    </row>
    <row r="5" spans="1:8">
      <c r="B5" s="89">
        <v>1998</v>
      </c>
      <c r="C5" s="89">
        <v>2004</v>
      </c>
      <c r="D5" s="89">
        <v>2011</v>
      </c>
      <c r="E5" s="89">
        <v>2020</v>
      </c>
    </row>
    <row r="6" spans="1:8">
      <c r="A6" s="89" t="s">
        <v>370</v>
      </c>
      <c r="B6" s="89">
        <v>47</v>
      </c>
      <c r="C6" s="89">
        <v>49</v>
      </c>
      <c r="D6" s="89">
        <v>55</v>
      </c>
      <c r="E6" s="89">
        <v>57</v>
      </c>
    </row>
    <row r="7" spans="1:8">
      <c r="A7" s="89" t="s">
        <v>371</v>
      </c>
      <c r="B7" s="89">
        <v>49</v>
      </c>
      <c r="C7" s="89">
        <v>46</v>
      </c>
      <c r="D7" s="89">
        <v>42</v>
      </c>
      <c r="E7" s="89">
        <v>39</v>
      </c>
      <c r="F7" s="57"/>
      <c r="G7" s="6"/>
      <c r="H7" s="6"/>
    </row>
    <row r="8" spans="1:8">
      <c r="A8" s="89" t="s">
        <v>372</v>
      </c>
      <c r="B8" s="89">
        <v>1</v>
      </c>
      <c r="C8" s="89">
        <v>0</v>
      </c>
      <c r="D8" s="89">
        <v>1</v>
      </c>
      <c r="E8" s="89">
        <v>2</v>
      </c>
      <c r="F8" s="6"/>
      <c r="G8" s="6"/>
      <c r="H8" s="6"/>
    </row>
    <row r="9" spans="1:8">
      <c r="A9" s="89" t="s">
        <v>373</v>
      </c>
      <c r="B9" s="89">
        <v>2</v>
      </c>
      <c r="C9" s="89">
        <v>5</v>
      </c>
      <c r="D9" s="89">
        <v>2</v>
      </c>
      <c r="E9" s="89">
        <v>3</v>
      </c>
      <c r="F9" s="6"/>
      <c r="G9" s="6"/>
      <c r="H9" s="6"/>
    </row>
    <row r="10" spans="1:8">
      <c r="F10" s="6"/>
      <c r="G10" s="6"/>
      <c r="H10" s="6"/>
    </row>
    <row r="11" spans="1:8">
      <c r="D11" s="6"/>
      <c r="E11" s="6"/>
      <c r="F11" s="6"/>
      <c r="G11" s="6"/>
      <c r="H11" s="6"/>
    </row>
    <row r="12" spans="1:8">
      <c r="D12" s="6"/>
      <c r="E12" s="6"/>
      <c r="F12" s="6"/>
      <c r="G12" s="6"/>
      <c r="H12" s="6"/>
    </row>
    <row r="13" spans="1:8">
      <c r="D13" s="6"/>
      <c r="E13" s="6"/>
      <c r="F13" s="6"/>
      <c r="G13" s="6"/>
      <c r="H13" s="6"/>
    </row>
    <row r="14" spans="1:8">
      <c r="D14" s="6"/>
      <c r="E14" s="56"/>
      <c r="F14" s="6"/>
      <c r="G14" s="6"/>
      <c r="H14" s="6"/>
    </row>
    <row r="15" spans="1:8">
      <c r="D15" s="6"/>
      <c r="E15" s="6"/>
      <c r="F15" s="6"/>
      <c r="G15" s="6"/>
      <c r="H15" s="6"/>
    </row>
    <row r="16" spans="1:8">
      <c r="D16" s="6"/>
      <c r="E16" s="6"/>
      <c r="F16" s="6"/>
      <c r="G16" s="6"/>
      <c r="H16" s="6"/>
    </row>
    <row r="17" spans="2:8">
      <c r="D17" s="6"/>
      <c r="E17" s="6"/>
      <c r="F17" s="6"/>
      <c r="G17" s="6"/>
      <c r="H17" s="6"/>
    </row>
    <row r="18" spans="2:8">
      <c r="D18" s="6"/>
      <c r="E18" s="6"/>
      <c r="F18" s="6"/>
      <c r="G18" s="6"/>
      <c r="H18" s="6"/>
    </row>
    <row r="19" spans="2:8">
      <c r="D19" s="6"/>
      <c r="E19" s="6"/>
      <c r="F19" s="6"/>
      <c r="G19" s="6"/>
      <c r="H19" s="6"/>
    </row>
    <row r="20" spans="2:8">
      <c r="D20" s="6"/>
      <c r="E20" s="6"/>
      <c r="F20" s="6"/>
      <c r="G20" s="6"/>
      <c r="H20" s="6"/>
    </row>
    <row r="21" spans="2:8">
      <c r="D21" s="6"/>
      <c r="E21" s="6"/>
      <c r="F21" s="6"/>
      <c r="G21" s="6"/>
      <c r="H21" s="6"/>
    </row>
    <row r="22" spans="2:8">
      <c r="D22" s="6"/>
      <c r="E22" s="6"/>
      <c r="F22" s="6"/>
      <c r="G22" s="6"/>
      <c r="H22" s="6"/>
    </row>
    <row r="23" spans="2:8">
      <c r="D23" s="6"/>
      <c r="E23" s="6"/>
      <c r="F23" s="6"/>
      <c r="G23" s="6"/>
      <c r="H23" s="6"/>
    </row>
    <row r="24" spans="2:8">
      <c r="D24" s="6"/>
      <c r="E24" s="6"/>
      <c r="F24" s="6"/>
      <c r="G24" s="6"/>
      <c r="H24" s="6"/>
    </row>
    <row r="25" spans="2:8">
      <c r="D25" s="6"/>
      <c r="E25" s="6"/>
      <c r="F25" s="6"/>
      <c r="G25" s="6"/>
      <c r="H25" s="6"/>
    </row>
    <row r="26" spans="2:8">
      <c r="B26" s="6"/>
      <c r="C26" s="6"/>
      <c r="D26" s="6"/>
      <c r="E26" s="6"/>
      <c r="F26" s="6"/>
      <c r="G26" s="6"/>
      <c r="H26" s="6"/>
    </row>
    <row r="27" spans="2:8">
      <c r="B27" s="6"/>
      <c r="C27" s="6"/>
      <c r="D27" s="6"/>
      <c r="E27" s="6"/>
      <c r="F27" s="6"/>
      <c r="G27" s="6"/>
      <c r="H27" s="6"/>
    </row>
    <row r="28" spans="2:8">
      <c r="B28" s="6"/>
      <c r="C28" s="6"/>
      <c r="D28" s="6"/>
      <c r="E28" s="6"/>
      <c r="F28" s="6"/>
      <c r="G28" s="6"/>
      <c r="H28" s="6"/>
    </row>
    <row r="29" spans="2:8">
      <c r="B29" s="6"/>
      <c r="C29" s="6"/>
      <c r="D29" s="6"/>
      <c r="E29" s="6"/>
      <c r="F29" s="6"/>
      <c r="G29" s="6"/>
      <c r="H29" s="6"/>
    </row>
    <row r="30" spans="2:8">
      <c r="B30" s="6"/>
      <c r="C30" s="6"/>
      <c r="D30" s="6"/>
      <c r="E30" s="6"/>
      <c r="F30" s="6"/>
      <c r="G30" s="6"/>
      <c r="H30" s="6"/>
    </row>
    <row r="31" spans="2:8">
      <c r="B31" s="6"/>
      <c r="C31" s="6"/>
      <c r="D31" s="6"/>
      <c r="E31" s="6"/>
      <c r="F31" s="6"/>
      <c r="G31" s="6"/>
      <c r="H31" s="6"/>
    </row>
    <row r="32" spans="2:8">
      <c r="B32" s="6"/>
      <c r="C32" s="6"/>
      <c r="D32" s="6"/>
      <c r="E32" s="6"/>
      <c r="F32" s="6"/>
      <c r="G32" s="6"/>
      <c r="H32" s="6"/>
    </row>
    <row r="33" spans="2:8">
      <c r="B33" s="6"/>
      <c r="C33" s="6"/>
      <c r="D33" s="6"/>
      <c r="E33" s="6"/>
      <c r="F33" s="6"/>
      <c r="G33" s="6"/>
      <c r="H33" s="6"/>
    </row>
    <row r="34" spans="2:8">
      <c r="B34" s="6"/>
      <c r="C34" s="6"/>
      <c r="D34" s="6"/>
      <c r="E34" s="6"/>
      <c r="F34" s="6"/>
      <c r="G34" s="6"/>
      <c r="H34" s="6"/>
    </row>
    <row r="35" spans="2:8">
      <c r="B35" s="6"/>
      <c r="C35" s="6"/>
      <c r="D35" s="6"/>
      <c r="E35" s="6"/>
      <c r="F35" s="6"/>
      <c r="G35" s="6"/>
      <c r="H35" s="6"/>
    </row>
    <row r="36" spans="2:8">
      <c r="D36" s="6"/>
      <c r="E36" s="6"/>
      <c r="F36" s="6"/>
      <c r="G36" s="6"/>
      <c r="H36" s="6"/>
    </row>
  </sheetData>
  <hyperlinks>
    <hyperlink ref="A1" location="'List of Figures'!A1" display="Back to List of Figures" xr:uid="{270E4316-D4AF-401B-B7BC-27AD52C8C614}"/>
    <hyperlink ref="B3" r:id="rId1" display="https://www.worldvaluessurvey.org/WVSOnline.jsp" xr:uid="{53A8271E-77C7-4625-95C6-ECC510331FA6}"/>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A11C-2235-496D-BC41-C28D10EEA21E}">
  <dimension ref="A1:P36"/>
  <sheetViews>
    <sheetView zoomScaleNormal="100" workbookViewId="0"/>
  </sheetViews>
  <sheetFormatPr defaultColWidth="9.140625" defaultRowHeight="15"/>
  <cols>
    <col min="1" max="16384" width="9.140625" style="90"/>
  </cols>
  <sheetData>
    <row r="1" spans="1:16">
      <c r="A1" s="7" t="s">
        <v>8</v>
      </c>
    </row>
    <row r="2" spans="1:16">
      <c r="A2" s="19" t="s">
        <v>750</v>
      </c>
      <c r="B2" s="25" t="s">
        <v>433</v>
      </c>
      <c r="C2" s="19"/>
      <c r="D2" s="19"/>
      <c r="E2" s="19"/>
      <c r="F2" s="19"/>
      <c r="G2" s="19"/>
      <c r="H2" s="19"/>
      <c r="I2" s="19"/>
      <c r="J2" s="19"/>
      <c r="K2" s="19"/>
      <c r="L2" s="19"/>
      <c r="M2" s="19"/>
      <c r="N2" s="19"/>
      <c r="O2" s="19"/>
      <c r="P2" s="19"/>
    </row>
    <row r="3" spans="1:16">
      <c r="A3" s="19" t="s">
        <v>0</v>
      </c>
      <c r="B3" s="121" t="s">
        <v>380</v>
      </c>
      <c r="C3" s="19"/>
      <c r="D3" s="19"/>
      <c r="E3" s="19"/>
      <c r="F3" s="19"/>
      <c r="G3" s="19"/>
      <c r="H3" s="19"/>
      <c r="I3" s="19"/>
      <c r="J3" s="19"/>
      <c r="K3" s="19"/>
      <c r="L3" s="19"/>
      <c r="M3" s="19"/>
      <c r="N3" s="19"/>
      <c r="O3" s="19"/>
      <c r="P3" s="19"/>
    </row>
    <row r="5" spans="1:16">
      <c r="B5" s="90" t="s">
        <v>381</v>
      </c>
    </row>
    <row r="6" spans="1:16">
      <c r="A6" s="90">
        <v>2014</v>
      </c>
      <c r="B6" s="90">
        <v>68.400000000000006</v>
      </c>
      <c r="C6" s="90">
        <v>1.2000000000000028</v>
      </c>
    </row>
    <row r="7" spans="1:16">
      <c r="A7" s="90">
        <v>2016</v>
      </c>
      <c r="B7" s="90">
        <v>67.599999999999994</v>
      </c>
      <c r="C7" s="90">
        <v>1.3999999999999915</v>
      </c>
      <c r="F7" s="57"/>
      <c r="G7" s="6"/>
      <c r="H7" s="6"/>
    </row>
    <row r="8" spans="1:16">
      <c r="A8" s="90">
        <v>2018</v>
      </c>
      <c r="B8" s="90">
        <v>65.900000000000006</v>
      </c>
      <c r="C8" s="90">
        <v>1.4000000000000057</v>
      </c>
      <c r="F8" s="6"/>
      <c r="G8" s="6"/>
      <c r="H8" s="6"/>
    </row>
    <row r="9" spans="1:16">
      <c r="A9" s="90">
        <v>2021</v>
      </c>
      <c r="B9" s="90">
        <v>64.3</v>
      </c>
      <c r="C9" s="90">
        <v>2.1999999999999957</v>
      </c>
      <c r="F9" s="6"/>
      <c r="G9" s="6"/>
      <c r="H9" s="6"/>
    </row>
    <row r="10" spans="1:16">
      <c r="F10" s="6"/>
      <c r="G10" s="6"/>
      <c r="H10" s="6"/>
    </row>
    <row r="11" spans="1:16">
      <c r="D11" s="6"/>
      <c r="E11" s="6"/>
      <c r="F11" s="6"/>
      <c r="G11" s="6"/>
      <c r="H11" s="6"/>
    </row>
    <row r="12" spans="1:16">
      <c r="D12" s="6"/>
      <c r="E12" s="6"/>
      <c r="F12" s="6"/>
      <c r="G12" s="6"/>
      <c r="H12" s="6"/>
    </row>
    <row r="13" spans="1:16">
      <c r="D13" s="6"/>
      <c r="E13" s="6"/>
      <c r="F13" s="6"/>
      <c r="G13" s="6"/>
      <c r="H13" s="6"/>
    </row>
    <row r="14" spans="1:16">
      <c r="D14" s="6"/>
      <c r="E14" s="56"/>
      <c r="F14" s="6"/>
      <c r="G14" s="6"/>
      <c r="H14" s="6"/>
    </row>
    <row r="15" spans="1:16">
      <c r="D15" s="6"/>
      <c r="E15" s="6"/>
      <c r="F15" s="6"/>
      <c r="G15" s="6"/>
      <c r="H15" s="6"/>
    </row>
    <row r="16" spans="1:16">
      <c r="D16" s="6"/>
      <c r="E16" s="6"/>
      <c r="F16" s="6"/>
      <c r="G16" s="6"/>
      <c r="H16" s="6"/>
    </row>
    <row r="17" spans="2:8">
      <c r="D17" s="6"/>
      <c r="E17" s="6"/>
      <c r="F17" s="6"/>
      <c r="G17" s="6"/>
      <c r="H17" s="6"/>
    </row>
    <row r="18" spans="2:8">
      <c r="D18" s="6"/>
      <c r="E18" s="6"/>
      <c r="F18" s="6"/>
      <c r="G18" s="6"/>
      <c r="H18" s="6"/>
    </row>
    <row r="19" spans="2:8">
      <c r="D19" s="6"/>
      <c r="E19" s="6"/>
      <c r="F19" s="6"/>
      <c r="G19" s="6"/>
      <c r="H19" s="6"/>
    </row>
    <row r="20" spans="2:8">
      <c r="D20" s="6"/>
      <c r="E20" s="6"/>
      <c r="F20" s="6"/>
      <c r="G20" s="6"/>
      <c r="H20" s="6"/>
    </row>
    <row r="21" spans="2:8">
      <c r="D21" s="6"/>
      <c r="E21" s="6"/>
      <c r="F21" s="6"/>
      <c r="G21" s="6"/>
      <c r="H21" s="6"/>
    </row>
    <row r="22" spans="2:8">
      <c r="D22" s="6"/>
      <c r="E22" s="6"/>
      <c r="F22" s="6"/>
      <c r="G22" s="6"/>
      <c r="H22" s="6"/>
    </row>
    <row r="23" spans="2:8">
      <c r="D23" s="6"/>
      <c r="E23" s="6"/>
      <c r="F23" s="6"/>
      <c r="G23" s="6"/>
      <c r="H23" s="6"/>
    </row>
    <row r="24" spans="2:8">
      <c r="D24" s="6"/>
      <c r="E24" s="6"/>
      <c r="F24" s="6"/>
      <c r="G24" s="6"/>
      <c r="H24" s="6"/>
    </row>
    <row r="25" spans="2:8">
      <c r="D25" s="6"/>
      <c r="E25" s="6"/>
      <c r="F25" s="6"/>
      <c r="G25" s="6"/>
      <c r="H25" s="6"/>
    </row>
    <row r="26" spans="2:8">
      <c r="B26" s="6"/>
      <c r="C26" s="6"/>
      <c r="D26" s="6"/>
      <c r="E26" s="6"/>
      <c r="F26" s="6"/>
      <c r="G26" s="6"/>
      <c r="H26" s="6"/>
    </row>
    <row r="27" spans="2:8">
      <c r="B27" s="6"/>
      <c r="C27" s="6"/>
      <c r="D27" s="6"/>
      <c r="E27" s="6"/>
      <c r="F27" s="6"/>
      <c r="G27" s="6"/>
      <c r="H27" s="6"/>
    </row>
    <row r="28" spans="2:8">
      <c r="B28" s="6"/>
      <c r="C28" s="6"/>
      <c r="D28" s="6"/>
      <c r="E28" s="6"/>
      <c r="F28" s="6"/>
      <c r="G28" s="6"/>
      <c r="H28" s="6"/>
    </row>
    <row r="29" spans="2:8">
      <c r="B29" s="6"/>
      <c r="C29" s="6"/>
      <c r="D29" s="6"/>
      <c r="E29" s="6"/>
      <c r="F29" s="6"/>
      <c r="G29" s="6"/>
      <c r="H29" s="6"/>
    </row>
    <row r="30" spans="2:8">
      <c r="B30" s="6"/>
      <c r="C30" s="6"/>
      <c r="D30" s="6"/>
      <c r="E30" s="6"/>
      <c r="F30" s="6"/>
      <c r="G30" s="6"/>
      <c r="H30" s="6"/>
    </row>
    <row r="31" spans="2:8">
      <c r="B31" s="6"/>
      <c r="C31" s="6"/>
      <c r="D31" s="6"/>
      <c r="E31" s="6"/>
      <c r="F31" s="6"/>
      <c r="G31" s="6"/>
      <c r="H31" s="6"/>
    </row>
    <row r="32" spans="2:8">
      <c r="B32" s="6"/>
      <c r="C32" s="6"/>
      <c r="D32" s="6"/>
      <c r="E32" s="6"/>
      <c r="F32" s="6"/>
      <c r="G32" s="6"/>
      <c r="H32" s="6"/>
    </row>
    <row r="33" spans="2:8">
      <c r="B33" s="6"/>
      <c r="C33" s="6"/>
      <c r="D33" s="6"/>
      <c r="E33" s="6"/>
      <c r="F33" s="6"/>
      <c r="G33" s="6"/>
      <c r="H33" s="6"/>
    </row>
    <row r="34" spans="2:8">
      <c r="B34" s="6"/>
      <c r="C34" s="6"/>
      <c r="D34" s="6"/>
      <c r="E34" s="6"/>
      <c r="F34" s="6"/>
      <c r="G34" s="6"/>
      <c r="H34" s="6"/>
    </row>
    <row r="35" spans="2:8">
      <c r="B35" s="6"/>
      <c r="C35" s="6"/>
      <c r="D35" s="6"/>
      <c r="E35" s="6"/>
      <c r="F35" s="6"/>
      <c r="G35" s="6"/>
      <c r="H35" s="6"/>
    </row>
    <row r="36" spans="2:8">
      <c r="D36" s="6"/>
      <c r="E36" s="6"/>
      <c r="F36" s="6"/>
      <c r="G36" s="6"/>
      <c r="H36" s="6"/>
    </row>
  </sheetData>
  <hyperlinks>
    <hyperlink ref="A1" location="'List of Figures'!A1" display="Back to List of Figures" xr:uid="{EF501EB3-673A-420A-B3BC-1073B71DA43E}"/>
    <hyperlink ref="B3" r:id="rId1" display="https://statisticsnz.shinyapps.io/wellbeingindicators/_w_00081204/?page=indicators&amp;class=Social&amp;type=Social%20capital&amp;indicator=Generalised%20trust" xr:uid="{65D15710-3645-499F-9356-8C888F0548D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6AF9F-95BB-49BA-A96B-430194D13A67}">
  <dimension ref="A1:L52"/>
  <sheetViews>
    <sheetView zoomScaleNormal="100" workbookViewId="0"/>
  </sheetViews>
  <sheetFormatPr defaultColWidth="9.140625" defaultRowHeight="15"/>
  <cols>
    <col min="1" max="16384" width="9.140625" style="80"/>
  </cols>
  <sheetData>
    <row r="1" spans="1:12">
      <c r="A1" s="7" t="s">
        <v>8</v>
      </c>
    </row>
    <row r="2" spans="1:12" ht="15" customHeight="1">
      <c r="A2" s="19" t="s">
        <v>198</v>
      </c>
      <c r="B2" s="25" t="s">
        <v>645</v>
      </c>
      <c r="C2" s="19"/>
      <c r="D2" s="19"/>
      <c r="E2" s="19"/>
      <c r="F2" s="19"/>
      <c r="G2" s="19"/>
    </row>
    <row r="3" spans="1:12">
      <c r="A3" s="19" t="s">
        <v>0</v>
      </c>
      <c r="B3" s="19" t="s">
        <v>323</v>
      </c>
      <c r="C3" s="19"/>
      <c r="D3" s="19"/>
      <c r="E3" s="19"/>
      <c r="F3" s="19"/>
      <c r="G3" s="19"/>
    </row>
    <row r="4" spans="1:12">
      <c r="B4" s="7"/>
    </row>
    <row r="5" spans="1:12">
      <c r="A5" s="80" t="s">
        <v>644</v>
      </c>
      <c r="B5" s="80" t="s">
        <v>643</v>
      </c>
    </row>
    <row r="6" spans="1:12" ht="15" customHeight="1">
      <c r="A6" s="80" t="s">
        <v>359</v>
      </c>
      <c r="B6" s="61">
        <v>167000</v>
      </c>
    </row>
    <row r="7" spans="1:12">
      <c r="A7" s="80" t="s">
        <v>360</v>
      </c>
      <c r="B7" s="61">
        <v>168000</v>
      </c>
      <c r="E7" s="6"/>
      <c r="F7" s="6"/>
      <c r="G7" s="6"/>
      <c r="H7" s="6"/>
      <c r="I7" s="6"/>
    </row>
    <row r="8" spans="1:12">
      <c r="F8" s="6"/>
      <c r="G8" s="6"/>
      <c r="H8" s="6"/>
      <c r="I8" s="6"/>
      <c r="J8" s="6"/>
      <c r="K8" s="6"/>
      <c r="L8" s="6"/>
    </row>
    <row r="9" spans="1:12">
      <c r="F9" s="6"/>
      <c r="G9" s="6"/>
      <c r="H9" s="6"/>
      <c r="I9" s="6"/>
      <c r="J9" s="6"/>
      <c r="K9" s="6"/>
      <c r="L9" s="6"/>
    </row>
    <row r="10" spans="1:12">
      <c r="F10" s="6"/>
      <c r="G10" s="6"/>
      <c r="H10" s="6"/>
      <c r="I10" s="6"/>
      <c r="J10" s="6"/>
      <c r="K10" s="6"/>
      <c r="L10" s="6"/>
    </row>
    <row r="11" spans="1:12">
      <c r="F11" s="6"/>
      <c r="G11" s="6"/>
      <c r="H11" s="6"/>
      <c r="I11" s="6"/>
      <c r="J11" s="6"/>
      <c r="K11" s="6"/>
      <c r="L11" s="6"/>
    </row>
    <row r="12" spans="1:12" ht="15" customHeight="1">
      <c r="F12" s="6"/>
      <c r="G12" s="6"/>
      <c r="H12" s="6"/>
      <c r="I12" s="6"/>
      <c r="J12" s="6"/>
      <c r="K12" s="6"/>
      <c r="L12" s="6"/>
    </row>
    <row r="13" spans="1:12">
      <c r="F13" s="6"/>
      <c r="G13" s="6"/>
      <c r="H13" s="6"/>
      <c r="I13" s="6"/>
      <c r="J13" s="6"/>
      <c r="K13" s="6"/>
      <c r="L13" s="6"/>
    </row>
    <row r="14" spans="1:12">
      <c r="F14" s="6"/>
      <c r="G14" s="6"/>
      <c r="H14" s="6"/>
      <c r="I14" s="6"/>
      <c r="J14" s="6"/>
      <c r="K14" s="6"/>
      <c r="L14" s="6"/>
    </row>
    <row r="15" spans="1:12">
      <c r="F15" s="6"/>
      <c r="G15" s="6"/>
      <c r="H15" s="6"/>
      <c r="I15" s="6"/>
      <c r="J15" s="6"/>
      <c r="K15" s="6"/>
      <c r="L15" s="6"/>
    </row>
    <row r="16" spans="1:12">
      <c r="F16" s="6"/>
      <c r="G16" s="6"/>
      <c r="H16" s="6"/>
      <c r="I16" s="6"/>
      <c r="J16" s="6"/>
      <c r="K16" s="6"/>
      <c r="L16" s="6"/>
    </row>
    <row r="17" spans="2:12">
      <c r="F17" s="6"/>
      <c r="G17" s="6"/>
      <c r="H17" s="6"/>
      <c r="I17" s="6"/>
      <c r="J17" s="6"/>
      <c r="K17" s="6"/>
      <c r="L17" s="6"/>
    </row>
    <row r="18" spans="2:12">
      <c r="F18" s="6"/>
      <c r="G18" s="6"/>
      <c r="H18" s="6"/>
      <c r="I18" s="6"/>
      <c r="J18" s="6"/>
    </row>
    <row r="19" spans="2:12">
      <c r="F19" s="6"/>
      <c r="G19" s="6"/>
      <c r="H19" s="6"/>
      <c r="I19" s="6"/>
      <c r="J19" s="6"/>
    </row>
    <row r="20" spans="2:12">
      <c r="F20" s="6"/>
      <c r="G20" s="6"/>
      <c r="H20" s="6"/>
      <c r="I20" s="6"/>
      <c r="J20" s="6"/>
    </row>
    <row r="21" spans="2:12">
      <c r="F21" s="6"/>
      <c r="G21" s="6"/>
      <c r="H21" s="6"/>
      <c r="I21" s="6"/>
      <c r="J21" s="6"/>
    </row>
    <row r="22" spans="2:12">
      <c r="B22" s="6"/>
      <c r="D22" s="6"/>
      <c r="E22" s="6"/>
      <c r="F22" s="6"/>
      <c r="G22" s="6"/>
      <c r="H22" s="6"/>
      <c r="I22" s="6"/>
      <c r="J22" s="6"/>
    </row>
    <row r="23" spans="2:12">
      <c r="B23" s="6"/>
      <c r="D23" s="6"/>
      <c r="E23" s="6"/>
      <c r="F23" s="6"/>
      <c r="G23" s="6"/>
      <c r="H23" s="6"/>
      <c r="I23" s="6"/>
      <c r="J23" s="6"/>
    </row>
    <row r="24" spans="2:12">
      <c r="B24" s="6"/>
      <c r="D24" s="6"/>
      <c r="E24" s="6"/>
      <c r="F24" s="6"/>
      <c r="G24" s="6"/>
      <c r="H24" s="6"/>
      <c r="I24" s="6"/>
      <c r="J24" s="6"/>
    </row>
    <row r="25" spans="2:12">
      <c r="B25" s="6"/>
      <c r="D25" s="6"/>
      <c r="E25" s="6"/>
      <c r="F25" s="6"/>
      <c r="G25" s="6"/>
      <c r="H25" s="6"/>
      <c r="I25" s="6"/>
      <c r="J25" s="6"/>
    </row>
    <row r="26" spans="2:12">
      <c r="B26" s="6"/>
      <c r="D26" s="6"/>
      <c r="E26" s="6"/>
      <c r="F26" s="6"/>
      <c r="G26" s="6"/>
      <c r="H26" s="6"/>
      <c r="I26" s="6"/>
      <c r="J26" s="6"/>
    </row>
    <row r="27" spans="2:12">
      <c r="B27" s="6"/>
      <c r="D27" s="6"/>
      <c r="E27" s="6"/>
      <c r="F27" s="6"/>
      <c r="G27" s="6"/>
      <c r="H27" s="6"/>
      <c r="I27" s="6"/>
      <c r="J27" s="6"/>
    </row>
    <row r="28" spans="2:12">
      <c r="B28" s="6"/>
      <c r="D28" s="6"/>
      <c r="E28" s="6"/>
      <c r="F28" s="6"/>
      <c r="G28" s="6"/>
      <c r="H28" s="6"/>
      <c r="I28" s="6"/>
      <c r="J28" s="6"/>
    </row>
    <row r="29" spans="2:12">
      <c r="B29" s="6"/>
      <c r="D29" s="6"/>
      <c r="E29" s="6"/>
      <c r="F29" s="6"/>
      <c r="G29" s="6"/>
      <c r="H29" s="6"/>
      <c r="I29" s="6"/>
      <c r="J29" s="6"/>
    </row>
    <row r="30" spans="2:12">
      <c r="B30" s="6"/>
      <c r="D30" s="6"/>
      <c r="E30" s="6"/>
      <c r="F30" s="6"/>
      <c r="G30" s="6"/>
      <c r="H30" s="6"/>
      <c r="I30" s="6"/>
      <c r="J30" s="6"/>
    </row>
    <row r="31" spans="2:12">
      <c r="B31" s="6"/>
      <c r="D31" s="6"/>
      <c r="E31" s="6"/>
      <c r="F31" s="6"/>
      <c r="G31" s="6"/>
      <c r="H31" s="6"/>
      <c r="I31" s="6"/>
      <c r="J31" s="6"/>
    </row>
    <row r="32" spans="2:12">
      <c r="B32" s="6"/>
      <c r="D32" s="6"/>
      <c r="E32" s="6"/>
      <c r="F32" s="6"/>
      <c r="G32" s="6"/>
      <c r="H32" s="6"/>
      <c r="I32" s="6"/>
      <c r="J32" s="6"/>
    </row>
    <row r="33" spans="2:10">
      <c r="B33" s="6"/>
      <c r="D33" s="6"/>
      <c r="E33" s="6"/>
      <c r="F33" s="6"/>
      <c r="G33" s="6"/>
      <c r="H33" s="6"/>
      <c r="I33" s="6"/>
      <c r="J33" s="6"/>
    </row>
    <row r="34" spans="2:10">
      <c r="B34" s="6"/>
      <c r="D34" s="6"/>
      <c r="E34" s="6"/>
      <c r="F34" s="6"/>
      <c r="G34" s="6"/>
      <c r="H34" s="6"/>
      <c r="I34" s="6"/>
      <c r="J34" s="6"/>
    </row>
    <row r="35" spans="2:10">
      <c r="B35" s="6"/>
      <c r="D35" s="6"/>
      <c r="E35" s="6"/>
      <c r="F35" s="6"/>
      <c r="G35" s="6"/>
      <c r="H35" s="6"/>
      <c r="I35" s="6"/>
      <c r="J35" s="6"/>
    </row>
    <row r="36" spans="2:10">
      <c r="B36" s="6"/>
      <c r="D36" s="6"/>
      <c r="E36" s="6"/>
      <c r="F36" s="6"/>
      <c r="G36" s="6"/>
      <c r="H36" s="6"/>
      <c r="I36" s="6"/>
      <c r="J36" s="6"/>
    </row>
    <row r="47" spans="2:10" ht="15" customHeight="1"/>
    <row r="48" spans="2:10" ht="15" customHeight="1"/>
    <row r="49" ht="15" customHeight="1"/>
    <row r="50" ht="15" customHeight="1"/>
    <row r="51" ht="15" customHeight="1"/>
    <row r="52" ht="15" customHeight="1"/>
  </sheetData>
  <hyperlinks>
    <hyperlink ref="A1" location="'List of Figures'!A1" display="Back to List of Figures" xr:uid="{33E7D244-29A4-428D-A1E0-E9AAC8BB569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D58A2-4E36-4327-9FA5-D4B9DCB14EF5}">
  <dimension ref="A1:N52"/>
  <sheetViews>
    <sheetView zoomScaleNormal="100" workbookViewId="0"/>
  </sheetViews>
  <sheetFormatPr defaultColWidth="9.140625" defaultRowHeight="15"/>
  <cols>
    <col min="1" max="16384" width="9.140625" style="66"/>
  </cols>
  <sheetData>
    <row r="1" spans="1:14">
      <c r="A1" s="7" t="s">
        <v>8</v>
      </c>
    </row>
    <row r="2" spans="1:14" ht="15" customHeight="1">
      <c r="A2" s="19" t="s">
        <v>646</v>
      </c>
      <c r="B2" s="25" t="s">
        <v>291</v>
      </c>
      <c r="C2" s="19"/>
      <c r="D2" s="19"/>
      <c r="E2" s="19"/>
      <c r="F2" s="19"/>
      <c r="G2" s="19"/>
      <c r="H2" s="19"/>
      <c r="I2" s="19"/>
      <c r="J2" s="19"/>
      <c r="K2" s="19"/>
      <c r="L2" s="19"/>
      <c r="M2" s="19"/>
      <c r="N2" s="150"/>
    </row>
    <row r="3" spans="1:14">
      <c r="A3" s="19" t="s">
        <v>0</v>
      </c>
      <c r="B3" s="121" t="s">
        <v>287</v>
      </c>
      <c r="C3" s="19"/>
      <c r="D3" s="19"/>
      <c r="E3" s="19"/>
      <c r="F3" s="19"/>
      <c r="G3" s="19"/>
      <c r="H3" s="19"/>
      <c r="I3" s="19"/>
      <c r="J3" s="19"/>
      <c r="K3" s="19"/>
      <c r="L3" s="19"/>
      <c r="M3" s="19"/>
      <c r="N3" s="150"/>
    </row>
    <row r="4" spans="1:14">
      <c r="A4" s="19"/>
      <c r="B4" s="121" t="s">
        <v>288</v>
      </c>
      <c r="C4" s="19"/>
      <c r="D4" s="19"/>
      <c r="E4" s="19"/>
      <c r="F4" s="19"/>
      <c r="G4" s="19"/>
      <c r="H4" s="19"/>
      <c r="I4" s="19"/>
      <c r="J4" s="19"/>
      <c r="K4" s="19"/>
      <c r="L4" s="19"/>
      <c r="M4" s="19"/>
      <c r="N4" s="150"/>
    </row>
    <row r="6" spans="1:14" ht="15" customHeight="1">
      <c r="A6" s="66" t="s">
        <v>289</v>
      </c>
      <c r="B6" s="66">
        <v>1</v>
      </c>
      <c r="C6" s="66">
        <v>2</v>
      </c>
      <c r="D6" s="66">
        <v>3</v>
      </c>
      <c r="E6" s="66">
        <v>4</v>
      </c>
      <c r="F6" s="66">
        <v>5</v>
      </c>
      <c r="G6" s="66">
        <v>6</v>
      </c>
      <c r="H6" s="66">
        <v>7</v>
      </c>
      <c r="I6" s="66">
        <v>8</v>
      </c>
      <c r="J6" s="66">
        <v>9</v>
      </c>
      <c r="K6" s="66">
        <v>10</v>
      </c>
    </row>
    <row r="7" spans="1:14">
      <c r="A7" s="66" t="s">
        <v>290</v>
      </c>
      <c r="B7" s="66">
        <v>48.90732572813716</v>
      </c>
      <c r="C7" s="66">
        <v>25.834177200787348</v>
      </c>
      <c r="D7" s="66">
        <v>23.984205743218574</v>
      </c>
      <c r="E7" s="6">
        <v>22.006146154764444</v>
      </c>
      <c r="F7" s="6">
        <v>22.646259974025686</v>
      </c>
      <c r="G7" s="6">
        <v>23.324255704607378</v>
      </c>
      <c r="H7" s="6">
        <v>25.941807846706961</v>
      </c>
      <c r="I7" s="6">
        <v>27.603961494074277</v>
      </c>
      <c r="J7" s="66">
        <v>32.016815752272763</v>
      </c>
      <c r="K7" s="66">
        <v>40.702568471998319</v>
      </c>
    </row>
    <row r="8" spans="1:14">
      <c r="F8" s="6"/>
      <c r="G8" s="6"/>
      <c r="H8" s="6"/>
      <c r="I8" s="6"/>
      <c r="J8" s="6"/>
      <c r="K8" s="6"/>
      <c r="L8" s="6"/>
      <c r="M8" s="6"/>
      <c r="N8" s="6"/>
    </row>
    <row r="9" spans="1:14">
      <c r="C9" s="101"/>
      <c r="D9" s="101"/>
      <c r="E9" s="101"/>
      <c r="F9" s="101"/>
      <c r="G9" s="101"/>
      <c r="H9" s="101"/>
      <c r="I9" s="101"/>
      <c r="J9" s="101"/>
      <c r="K9" s="101"/>
      <c r="L9" s="6"/>
      <c r="M9" s="6"/>
      <c r="N9" s="6"/>
    </row>
    <row r="10" spans="1:14">
      <c r="F10" s="6"/>
      <c r="G10" s="6"/>
      <c r="H10" s="6"/>
      <c r="I10" s="6"/>
      <c r="J10" s="6"/>
      <c r="K10" s="6"/>
      <c r="L10" s="6"/>
      <c r="M10" s="6"/>
      <c r="N10" s="6"/>
    </row>
    <row r="11" spans="1:14">
      <c r="F11" s="6"/>
      <c r="G11" s="6"/>
      <c r="H11" s="6"/>
      <c r="I11" s="6"/>
      <c r="J11" s="6"/>
      <c r="K11" s="6"/>
      <c r="L11" s="6"/>
      <c r="M11" s="6"/>
      <c r="N11" s="6"/>
    </row>
    <row r="12" spans="1:14">
      <c r="F12" s="6"/>
      <c r="G12" s="6"/>
      <c r="H12" s="6"/>
      <c r="I12" s="6"/>
      <c r="J12" s="6"/>
      <c r="K12" s="6"/>
      <c r="L12" s="6"/>
      <c r="M12" s="6"/>
      <c r="N12" s="6"/>
    </row>
    <row r="13" spans="1:14">
      <c r="F13" s="6"/>
      <c r="G13" s="6"/>
      <c r="H13" s="6"/>
      <c r="I13" s="6"/>
      <c r="J13" s="6"/>
      <c r="K13" s="6"/>
      <c r="L13" s="6"/>
      <c r="M13" s="6"/>
      <c r="N13" s="6"/>
    </row>
    <row r="14" spans="1:14">
      <c r="F14" s="6"/>
      <c r="G14" s="6"/>
      <c r="H14" s="6"/>
      <c r="I14" s="6"/>
      <c r="J14" s="6"/>
      <c r="K14" s="6"/>
      <c r="L14" s="6"/>
      <c r="M14" s="6"/>
      <c r="N14" s="6"/>
    </row>
    <row r="15" spans="1:14">
      <c r="F15" s="6"/>
      <c r="G15" s="6"/>
      <c r="H15" s="6"/>
      <c r="I15" s="6"/>
      <c r="J15" s="6"/>
      <c r="K15" s="6"/>
      <c r="L15" s="6"/>
      <c r="M15" s="6"/>
      <c r="N15" s="6"/>
    </row>
    <row r="16" spans="1:14">
      <c r="F16" s="6"/>
      <c r="G16" s="6"/>
      <c r="H16" s="6"/>
      <c r="I16" s="6"/>
      <c r="J16" s="6"/>
      <c r="K16" s="6"/>
      <c r="L16" s="6"/>
      <c r="M16" s="6"/>
      <c r="N16" s="6"/>
    </row>
    <row r="17" spans="2:14">
      <c r="F17" s="6"/>
      <c r="G17" s="6"/>
      <c r="H17" s="6"/>
      <c r="I17" s="6"/>
      <c r="J17" s="6"/>
      <c r="K17" s="6"/>
      <c r="L17" s="6"/>
      <c r="M17" s="6"/>
      <c r="N17" s="6"/>
    </row>
    <row r="18" spans="2:14">
      <c r="F18" s="6"/>
      <c r="G18" s="6"/>
      <c r="H18" s="6"/>
      <c r="I18" s="6"/>
      <c r="J18" s="6"/>
    </row>
    <row r="19" spans="2:14">
      <c r="F19" s="6"/>
      <c r="G19" s="6"/>
      <c r="H19" s="6"/>
      <c r="I19" s="6"/>
      <c r="J19" s="6"/>
    </row>
    <row r="20" spans="2:14">
      <c r="F20" s="6"/>
      <c r="G20" s="6"/>
      <c r="H20" s="6"/>
      <c r="I20" s="6"/>
      <c r="J20" s="6"/>
    </row>
    <row r="21" spans="2:14">
      <c r="F21" s="6"/>
      <c r="G21" s="6"/>
      <c r="H21" s="6"/>
      <c r="I21" s="6"/>
      <c r="J21" s="6"/>
    </row>
    <row r="22" spans="2:14">
      <c r="B22" s="6"/>
      <c r="D22" s="6"/>
      <c r="E22" s="6"/>
      <c r="F22" s="6"/>
      <c r="G22" s="6"/>
      <c r="H22" s="6"/>
      <c r="I22" s="6"/>
      <c r="J22" s="6"/>
    </row>
    <row r="23" spans="2:14">
      <c r="B23" s="6"/>
      <c r="D23" s="6"/>
      <c r="E23" s="6"/>
      <c r="F23" s="6"/>
      <c r="G23" s="6"/>
      <c r="H23" s="6"/>
      <c r="I23" s="6"/>
      <c r="J23" s="6"/>
    </row>
    <row r="24" spans="2:14">
      <c r="B24" s="6"/>
      <c r="D24" s="6"/>
      <c r="E24" s="6"/>
      <c r="F24" s="6"/>
      <c r="G24" s="6"/>
      <c r="H24" s="6"/>
      <c r="I24" s="6"/>
      <c r="J24" s="6"/>
    </row>
    <row r="25" spans="2:14">
      <c r="B25" s="6"/>
      <c r="D25" s="6"/>
      <c r="E25" s="6"/>
      <c r="F25" s="6"/>
      <c r="G25" s="6"/>
      <c r="H25" s="6"/>
      <c r="I25" s="6"/>
      <c r="J25" s="6"/>
    </row>
    <row r="26" spans="2:14">
      <c r="B26" s="6"/>
      <c r="D26" s="6"/>
      <c r="E26" s="6"/>
      <c r="F26" s="6"/>
      <c r="G26" s="6"/>
      <c r="H26" s="6"/>
      <c r="I26" s="6"/>
      <c r="J26" s="6"/>
    </row>
    <row r="27" spans="2:14">
      <c r="B27" s="6"/>
      <c r="D27" s="6"/>
      <c r="E27" s="6"/>
      <c r="F27" s="6"/>
      <c r="G27" s="6"/>
      <c r="H27" s="6"/>
      <c r="I27" s="6"/>
      <c r="J27" s="6"/>
    </row>
    <row r="28" spans="2:14">
      <c r="B28" s="6"/>
      <c r="D28" s="6"/>
      <c r="E28" s="6"/>
      <c r="F28" s="6"/>
      <c r="G28" s="6"/>
      <c r="H28" s="6"/>
      <c r="I28" s="6"/>
      <c r="J28" s="6"/>
    </row>
    <row r="29" spans="2:14">
      <c r="B29" s="6"/>
      <c r="D29" s="6"/>
      <c r="E29" s="6"/>
      <c r="F29" s="6"/>
      <c r="G29" s="6"/>
      <c r="H29" s="6"/>
      <c r="I29" s="6"/>
      <c r="J29" s="6"/>
    </row>
    <row r="30" spans="2:14">
      <c r="B30" s="6"/>
      <c r="D30" s="6"/>
      <c r="E30" s="6"/>
      <c r="F30" s="6"/>
      <c r="G30" s="6"/>
      <c r="H30" s="6"/>
      <c r="I30" s="6"/>
      <c r="J30" s="6"/>
    </row>
    <row r="31" spans="2:14">
      <c r="B31" s="6"/>
      <c r="D31" s="6"/>
      <c r="E31" s="6"/>
      <c r="F31" s="6"/>
      <c r="G31" s="6"/>
      <c r="H31" s="6"/>
      <c r="I31" s="6"/>
      <c r="J31" s="6"/>
    </row>
    <row r="32" spans="2:14">
      <c r="B32" s="6"/>
      <c r="D32" s="6"/>
      <c r="E32" s="6"/>
      <c r="F32" s="6"/>
      <c r="G32" s="6"/>
      <c r="H32" s="6"/>
      <c r="I32" s="6"/>
      <c r="J32" s="6"/>
    </row>
    <row r="33" spans="2:10">
      <c r="B33" s="6"/>
      <c r="D33" s="6"/>
      <c r="E33" s="6"/>
      <c r="F33" s="6"/>
      <c r="G33" s="6"/>
      <c r="H33" s="6"/>
      <c r="I33" s="6"/>
      <c r="J33" s="6"/>
    </row>
    <row r="34" spans="2:10">
      <c r="B34" s="6"/>
      <c r="D34" s="6"/>
      <c r="E34" s="6"/>
      <c r="F34" s="6"/>
      <c r="G34" s="6"/>
      <c r="H34" s="6"/>
      <c r="I34" s="6"/>
      <c r="J34" s="6"/>
    </row>
    <row r="35" spans="2:10">
      <c r="B35" s="6"/>
      <c r="D35" s="6"/>
      <c r="E35" s="6"/>
      <c r="F35" s="6"/>
      <c r="G35" s="6"/>
      <c r="H35" s="6"/>
      <c r="I35" s="6"/>
      <c r="J35" s="6"/>
    </row>
    <row r="36" spans="2:10">
      <c r="B36" s="6"/>
      <c r="D36" s="6"/>
      <c r="E36" s="6"/>
      <c r="F36" s="6"/>
      <c r="G36" s="6"/>
      <c r="H36" s="6"/>
      <c r="I36" s="6"/>
      <c r="J36" s="6"/>
    </row>
    <row r="47" spans="2:10" ht="15" customHeight="1"/>
    <row r="48" spans="2:10" ht="15" customHeight="1"/>
    <row r="49" ht="15" customHeight="1"/>
    <row r="50" ht="15" customHeight="1"/>
    <row r="51" ht="15" customHeight="1"/>
    <row r="52" ht="15" customHeight="1"/>
  </sheetData>
  <hyperlinks>
    <hyperlink ref="A1" location="'List of Figures'!A1" display="Back to List of Figures" xr:uid="{4F2F5609-0EDA-4527-9B47-AB611A760510}"/>
    <hyperlink ref="B3" r:id="rId1" display="https://www.researchgate.net/publication/321938044_Shrinking_portions_to_low_and_middle-income_earners_Inequality_in_Wages_Self-Employment_1998-2015" xr:uid="{B9B4A949-73B2-4947-B472-5D7FF1847CD8}"/>
    <hyperlink ref="B4" r:id="rId2" display="https://infoshare.stats.govt.nz/infoshare/ViewTable.aspx?pxID=075034a3-1300-4ba7-8cf8-30745c694e9a" xr:uid="{4935E8FD-EBCA-4E27-8234-BF275A6C410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H Z O V P 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r H Z O 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x 2 T l Q o i k e 4 D g A A A B E A A A A T A B w A R m 9 y b X V s Y X M v U 2 V j d G l v b j E u b S C i G A A o o B Q A A A A A A A A A A A A A A A A A A A A A A A A A A A A r T k 0 u y c z P U w i G 0 I b W A F B L A Q I t A B Q A A g A I A K x 2 T l T + j K C i p w A A A P g A A A A S A A A A A A A A A A A A A A A A A A A A A A B D b 2 5 m a W c v U G F j a 2 F n Z S 5 4 b W x Q S w E C L Q A U A A I A C A C s d k 5 U D 8 r p q 6 Q A A A D p A A A A E w A A A A A A A A A A A A A A A A D z A A A A W 0 N v b n R l b n R f V H l w Z X N d L n h t b F B L A Q I t A B Q A A g A I A K x 2 T l Q 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c K e e m y Q e R I R x Y K K 4 2 h + T A A A A A A I A A A A A A A N m A A D A A A A A E A A A A P w A i g E A W 1 h p x V D 9 L X A + n 5 8 A A A A A B I A A A K A A A A A Q A A A A 2 9 j B Z 3 w J C R 1 d j C V z I m E Y y l A A A A B 7 2 K O s A c l a 2 1 f d c g s B k a M N 5 o K O P L o + c h E k m R g b P / 3 g t F d 4 / Z P k f 6 N Z B i 3 f 9 V b o g 4 t I X S H U C 5 C z O H I N s N W Q p 5 R u n G Y E 9 r Z y a f G J X / q W R / Y 4 / B Q A A A B u x k C X 9 s j Q V e 4 7 / J C c 0 a 9 A m b F C v A = = < / D a t a M a s h u p > 
</file>

<file path=customXml/itemProps1.xml><?xml version="1.0" encoding="utf-8"?>
<ds:datastoreItem xmlns:ds="http://schemas.openxmlformats.org/officeDocument/2006/customXml" ds:itemID="{E8AD6994-9F13-4243-B35C-23E28F272A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74</vt:i4>
      </vt:variant>
      <vt:variant>
        <vt:lpstr>Charts</vt:lpstr>
      </vt:variant>
      <vt:variant>
        <vt:i4>66</vt:i4>
      </vt:variant>
      <vt:variant>
        <vt:lpstr>Named Ranges</vt:lpstr>
      </vt:variant>
      <vt:variant>
        <vt:i4>2</vt:i4>
      </vt:variant>
    </vt:vector>
  </HeadingPairs>
  <TitlesOfParts>
    <vt:vector size="142" baseType="lpstr">
      <vt:lpstr>Notes</vt:lpstr>
      <vt:lpstr>List of Figures</vt:lpstr>
      <vt:lpstr>Fig 2 data</vt:lpstr>
      <vt:lpstr>Fig 3 data</vt:lpstr>
      <vt:lpstr>Fig 4 data</vt:lpstr>
      <vt:lpstr>Fig 5 data</vt:lpstr>
      <vt:lpstr>Fig 6 data</vt:lpstr>
      <vt:lpstr>Table 1</vt:lpstr>
      <vt:lpstr>Fig 7 data</vt:lpstr>
      <vt:lpstr>Fig 8 data</vt:lpstr>
      <vt:lpstr>Fig 9 data</vt:lpstr>
      <vt:lpstr>Fig 10 data</vt:lpstr>
      <vt:lpstr>Fig 11 data</vt:lpstr>
      <vt:lpstr>Fig 12 data</vt:lpstr>
      <vt:lpstr>Fig 13 data</vt:lpstr>
      <vt:lpstr>Fig 14 data</vt:lpstr>
      <vt:lpstr>Fig 15 data</vt:lpstr>
      <vt:lpstr>Fig 16 data</vt:lpstr>
      <vt:lpstr>Fig 19 data</vt:lpstr>
      <vt:lpstr>Fig 20 data</vt:lpstr>
      <vt:lpstr>Fig 21 data</vt:lpstr>
      <vt:lpstr>Fig 23 data</vt:lpstr>
      <vt:lpstr>Fig 24 data</vt:lpstr>
      <vt:lpstr>Fig 25 data</vt:lpstr>
      <vt:lpstr>Fig 26 data</vt:lpstr>
      <vt:lpstr>Fig 27 data</vt:lpstr>
      <vt:lpstr>Fig 28 data</vt:lpstr>
      <vt:lpstr>Fig 29 data</vt:lpstr>
      <vt:lpstr>Fig 30 data</vt:lpstr>
      <vt:lpstr>Fig 31 data</vt:lpstr>
      <vt:lpstr>Fig 32 data</vt:lpstr>
      <vt:lpstr>Fig 33 data</vt:lpstr>
      <vt:lpstr>Fig 34 data</vt:lpstr>
      <vt:lpstr>Fig 35 data</vt:lpstr>
      <vt:lpstr>Fig 36 data</vt:lpstr>
      <vt:lpstr>Fig 37 data</vt:lpstr>
      <vt:lpstr>Fig 38 data</vt:lpstr>
      <vt:lpstr>Fig 39 data</vt:lpstr>
      <vt:lpstr>Fig 40 data</vt:lpstr>
      <vt:lpstr>Fig 40</vt:lpstr>
      <vt:lpstr>Fig 41 data</vt:lpstr>
      <vt:lpstr>Fig 43 data</vt:lpstr>
      <vt:lpstr>Fig 44 data</vt:lpstr>
      <vt:lpstr>Fig 45 data</vt:lpstr>
      <vt:lpstr>Fig 46 data</vt:lpstr>
      <vt:lpstr>Fig 47 data</vt:lpstr>
      <vt:lpstr>Fig 49 data</vt:lpstr>
      <vt:lpstr>Fig 50 data</vt:lpstr>
      <vt:lpstr>Fig 51 data</vt:lpstr>
      <vt:lpstr>Fig 52 data</vt:lpstr>
      <vt:lpstr>Fig 53 data</vt:lpstr>
      <vt:lpstr>Fig 54 data</vt:lpstr>
      <vt:lpstr>Fig 55 data</vt:lpstr>
      <vt:lpstr>Fig 56 data</vt:lpstr>
      <vt:lpstr>Fig 57 data</vt:lpstr>
      <vt:lpstr>Fig 58 data</vt:lpstr>
      <vt:lpstr>Fig 59 data</vt:lpstr>
      <vt:lpstr>Fig 60 data</vt:lpstr>
      <vt:lpstr>Fig 61 data</vt:lpstr>
      <vt:lpstr>Fig 62 data</vt:lpstr>
      <vt:lpstr>Fig 63 data</vt:lpstr>
      <vt:lpstr>Fig 64 data</vt:lpstr>
      <vt:lpstr>Fig 65 data</vt:lpstr>
      <vt:lpstr>Table 2 data</vt:lpstr>
      <vt:lpstr>Table 3 data</vt:lpstr>
      <vt:lpstr>Fig 66 data</vt:lpstr>
      <vt:lpstr>Fig 67 data</vt:lpstr>
      <vt:lpstr>Table 4 data</vt:lpstr>
      <vt:lpstr>Fig 68 data</vt:lpstr>
      <vt:lpstr>Fig 69 data</vt:lpstr>
      <vt:lpstr>Fig 70 data</vt:lpstr>
      <vt:lpstr>Fig 71 data</vt:lpstr>
      <vt:lpstr>Fig 72 data</vt:lpstr>
      <vt:lpstr>Fig 73 data</vt:lpstr>
      <vt:lpstr>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19</vt:lpstr>
      <vt:lpstr>Fig 20</vt:lpstr>
      <vt:lpstr>Fig 21</vt:lpstr>
      <vt:lpstr>Fig 23</vt:lpstr>
      <vt:lpstr>Fig 24</vt:lpstr>
      <vt:lpstr>Fig 25</vt:lpstr>
      <vt:lpstr>Fig 26</vt:lpstr>
      <vt:lpstr>Fig 27</vt:lpstr>
      <vt:lpstr>Fig 28</vt:lpstr>
      <vt:lpstr>Fig 29</vt:lpstr>
      <vt:lpstr>Fig 30</vt:lpstr>
      <vt:lpstr>Fig 31</vt:lpstr>
      <vt:lpstr>Fig 32</vt:lpstr>
      <vt:lpstr>Fig 33</vt:lpstr>
      <vt:lpstr>Fig 34</vt:lpstr>
      <vt:lpstr>Fig 35</vt:lpstr>
      <vt:lpstr>Fig 36</vt:lpstr>
      <vt:lpstr>Fig 37</vt:lpstr>
      <vt:lpstr>Fig 38</vt:lpstr>
      <vt:lpstr>Fig 39</vt:lpstr>
      <vt:lpstr>Fig 41</vt:lpstr>
      <vt:lpstr>Fig 43</vt:lpstr>
      <vt:lpstr>Fig 44</vt:lpstr>
      <vt:lpstr>Fig 45</vt:lpstr>
      <vt:lpstr>Fig 46</vt:lpstr>
      <vt:lpstr>Fig 47</vt:lpstr>
      <vt:lpstr>Fig 49</vt:lpstr>
      <vt:lpstr>Fig 50</vt:lpstr>
      <vt:lpstr>Fig 51</vt:lpstr>
      <vt:lpstr>Fig 52</vt:lpstr>
      <vt:lpstr>Fig 53</vt:lpstr>
      <vt:lpstr>Fig 54</vt:lpstr>
      <vt:lpstr>Fig 55</vt:lpstr>
      <vt:lpstr>Fig 56</vt:lpstr>
      <vt:lpstr>Fig 57</vt:lpstr>
      <vt:lpstr>Fig 58</vt:lpstr>
      <vt:lpstr>Fig 59</vt:lpstr>
      <vt:lpstr>Fig 60</vt:lpstr>
      <vt:lpstr>Fig 61</vt:lpstr>
      <vt:lpstr>Fig 62</vt:lpstr>
      <vt:lpstr>Fig 63</vt:lpstr>
      <vt:lpstr>Fig 64</vt:lpstr>
      <vt:lpstr>Fig 65</vt:lpstr>
      <vt:lpstr>Fig 66</vt:lpstr>
      <vt:lpstr>Fig 67</vt:lpstr>
      <vt:lpstr>Fig 68</vt:lpstr>
      <vt:lpstr>Fig 69</vt:lpstr>
      <vt:lpstr>Fig 70</vt:lpstr>
      <vt:lpstr>Fig 71</vt:lpstr>
      <vt:lpstr>Fig 72</vt:lpstr>
      <vt:lpstr>Fig 73</vt:lpstr>
      <vt:lpstr>'List of Figures'!_ftn1</vt:lpstr>
      <vt:lpstr>'List of Figures'!_ftnref1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and Charts – Background paper to Te Tai Waiora: Wellbeing in Aotearoa New Zealand 2022: The distribution of advantage in Aotearoa New Zealand: Exploring the evidence</dc:title>
  <dc:creator>New Zealand Treasury</dc:creator>
  <cp:lastModifiedBy>Jaynia Steel [TSY]</cp:lastModifiedBy>
  <cp:lastPrinted>2022-10-03T21:40:56Z</cp:lastPrinted>
  <dcterms:created xsi:type="dcterms:W3CDTF">2021-10-03T20:47:34Z</dcterms:created>
  <dcterms:modified xsi:type="dcterms:W3CDTF">2022-12-11T23:19:46Z</dcterms:modified>
</cp:coreProperties>
</file>