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worksheets/sheet15.xml" ContentType="application/vnd.openxmlformats-officedocument.spreadsheetml.worksheet+xml"/>
  <Override PartName="/xl/chartsheets/sheet13.xml" ContentType="application/vnd.openxmlformats-officedocument.spreadsheetml.chartsheet+xml"/>
  <Override PartName="/xl/worksheets/sheet16.xml" ContentType="application/vnd.openxmlformats-officedocument.spreadsheetml.worksheet+xml"/>
  <Override PartName="/xl/chartsheets/sheet14.xml" ContentType="application/vnd.openxmlformats-officedocument.spreadsheetml.chartsheet+xml"/>
  <Override PartName="/xl/worksheets/sheet17.xml" ContentType="application/vnd.openxmlformats-officedocument.spreadsheetml.worksheet+xml"/>
  <Override PartName="/xl/chartsheets/sheet15.xml" ContentType="application/vnd.openxmlformats-officedocument.spreadsheetml.chartsheet+xml"/>
  <Override PartName="/xl/worksheets/sheet18.xml" ContentType="application/vnd.openxmlformats-officedocument.spreadsheetml.worksheet+xml"/>
  <Override PartName="/xl/chartsheets/sheet16.xml" ContentType="application/vnd.openxmlformats-officedocument.spreadsheetml.chartsheet+xml"/>
  <Override PartName="/xl/worksheets/sheet19.xml" ContentType="application/vnd.openxmlformats-officedocument.spreadsheetml.worksheet+xml"/>
  <Override PartName="/xl/chartsheets/sheet17.xml" ContentType="application/vnd.openxmlformats-officedocument.spreadsheetml.chartsheet+xml"/>
  <Override PartName="/xl/worksheets/sheet20.xml" ContentType="application/vnd.openxmlformats-officedocument.spreadsheetml.worksheet+xml"/>
  <Override PartName="/xl/chartsheets/sheet18.xml" ContentType="application/vnd.openxmlformats-officedocument.spreadsheetml.chartsheet+xml"/>
  <Override PartName="/xl/worksheets/sheet21.xml" ContentType="application/vnd.openxmlformats-officedocument.spreadsheetml.worksheet+xml"/>
  <Override PartName="/xl/chartsheets/sheet19.xml" ContentType="application/vnd.openxmlformats-officedocument.spreadsheetml.chartsheet+xml"/>
  <Override PartName="/xl/worksheets/sheet22.xml" ContentType="application/vnd.openxmlformats-officedocument.spreadsheetml.worksheet+xml"/>
  <Override PartName="/xl/chartsheets/sheet20.xml" ContentType="application/vnd.openxmlformats-officedocument.spreadsheetml.chart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hartsheets/sheet21.xml" ContentType="application/vnd.openxmlformats-officedocument.spreadsheetml.chartsheet+xml"/>
  <Override PartName="/xl/worksheets/sheet26.xml" ContentType="application/vnd.openxmlformats-officedocument.spreadsheetml.worksheet+xml"/>
  <Override PartName="/xl/chartsheets/sheet22.xml" ContentType="application/vnd.openxmlformats-officedocument.spreadsheetml.chart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hartsheets/sheet23.xml" ContentType="application/vnd.openxmlformats-officedocument.spreadsheetml.chartsheet+xml"/>
  <Override PartName="/xl/worksheets/sheet30.xml" ContentType="application/vnd.openxmlformats-officedocument.spreadsheetml.worksheet+xml"/>
  <Override PartName="/xl/chartsheets/sheet24.xml" ContentType="application/vnd.openxmlformats-officedocument.spreadsheetml.chartsheet+xml"/>
  <Override PartName="/xl/worksheets/sheet31.xml" ContentType="application/vnd.openxmlformats-officedocument.spreadsheetml.worksheet+xml"/>
  <Override PartName="/xl/chartsheets/sheet25.xml" ContentType="application/vnd.openxmlformats-officedocument.spreadsheetml.chartsheet+xml"/>
  <Override PartName="/xl/worksheets/sheet32.xml" ContentType="application/vnd.openxmlformats-officedocument.spreadsheetml.worksheet+xml"/>
  <Override PartName="/xl/chartsheets/sheet26.xml" ContentType="application/vnd.openxmlformats-officedocument.spreadsheetml.chartsheet+xml"/>
  <Override PartName="/xl/worksheets/sheet33.xml" ContentType="application/vnd.openxmlformats-officedocument.spreadsheetml.worksheet+xml"/>
  <Override PartName="/xl/chartsheets/sheet27.xml" ContentType="application/vnd.openxmlformats-officedocument.spreadsheetml.chart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hartsheets/sheet28.xml" ContentType="application/vnd.openxmlformats-officedocument.spreadsheetml.chartsheet+xml"/>
  <Override PartName="/xl/worksheets/sheet38.xml" ContentType="application/vnd.openxmlformats-officedocument.spreadsheetml.worksheet+xml"/>
  <Override PartName="/xl/chartsheets/sheet29.xml" ContentType="application/vnd.openxmlformats-officedocument.spreadsheetml.chartsheet+xml"/>
  <Override PartName="/xl/worksheets/sheet39.xml" ContentType="application/vnd.openxmlformats-officedocument.spreadsheetml.worksheet+xml"/>
  <Override PartName="/xl/worksheets/sheet40.xml" ContentType="application/vnd.openxmlformats-officedocument.spreadsheetml.worksheet+xml"/>
  <Override PartName="/xl/chartsheets/sheet30.xml" ContentType="application/vnd.openxmlformats-officedocument.spreadsheetml.chartsheet+xml"/>
  <Override PartName="/xl/worksheets/sheet41.xml" ContentType="application/vnd.openxmlformats-officedocument.spreadsheetml.worksheet+xml"/>
  <Override PartName="/xl/worksheets/sheet42.xml" ContentType="application/vnd.openxmlformats-officedocument.spreadsheetml.worksheet+xml"/>
  <Override PartName="/xl/chartsheets/sheet31.xml" ContentType="application/vnd.openxmlformats-officedocument.spreadsheetml.chartsheet+xml"/>
  <Override PartName="/xl/worksheets/sheet43.xml" ContentType="application/vnd.openxmlformats-officedocument.spreadsheetml.worksheet+xml"/>
  <Override PartName="/xl/chartsheets/sheet32.xml" ContentType="application/vnd.openxmlformats-officedocument.spreadsheetml.chartsheet+xml"/>
  <Override PartName="/xl/worksheets/sheet44.xml" ContentType="application/vnd.openxmlformats-officedocument.spreadsheetml.worksheet+xml"/>
  <Override PartName="/xl/chartsheets/sheet33.xml" ContentType="application/vnd.openxmlformats-officedocument.spreadsheetml.chartsheet+xml"/>
  <Override PartName="/xl/worksheets/sheet45.xml" ContentType="application/vnd.openxmlformats-officedocument.spreadsheetml.worksheet+xml"/>
  <Override PartName="/xl/chartsheets/sheet34.xml" ContentType="application/vnd.openxmlformats-officedocument.spreadsheetml.chartsheet+xml"/>
  <Override PartName="/xl/worksheets/sheet46.xml" ContentType="application/vnd.openxmlformats-officedocument.spreadsheetml.worksheet+xml"/>
  <Override PartName="/xl/chartsheets/sheet35.xml" ContentType="application/vnd.openxmlformats-officedocument.spreadsheetml.chartsheet+xml"/>
  <Override PartName="/xl/worksheets/sheet47.xml" ContentType="application/vnd.openxmlformats-officedocument.spreadsheetml.worksheet+xml"/>
  <Override PartName="/xl/chartsheets/sheet36.xml" ContentType="application/vnd.openxmlformats-officedocument.spreadsheetml.chartsheet+xml"/>
  <Override PartName="/xl/worksheets/sheet48.xml" ContentType="application/vnd.openxmlformats-officedocument.spreadsheetml.worksheet+xml"/>
  <Override PartName="/xl/chartsheets/sheet37.xml" ContentType="application/vnd.openxmlformats-officedocument.spreadsheetml.chartsheet+xml"/>
  <Override PartName="/xl/worksheets/sheet49.xml" ContentType="application/vnd.openxmlformats-officedocument.spreadsheetml.worksheet+xml"/>
  <Override PartName="/xl/chartsheets/sheet38.xml" ContentType="application/vnd.openxmlformats-officedocument.spreadsheetml.chart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chartsheets/sheet39.xml" ContentType="application/vnd.openxmlformats-officedocument.spreadsheetml.chartsheet+xml"/>
  <Override PartName="/xl/worksheets/sheet53.xml" ContentType="application/vnd.openxmlformats-officedocument.spreadsheetml.worksheet+xml"/>
  <Override PartName="/xl/chartsheets/sheet40.xml" ContentType="application/vnd.openxmlformats-officedocument.spreadsheetml.chartsheet+xml"/>
  <Override PartName="/xl/worksheets/sheet54.xml" ContentType="application/vnd.openxmlformats-officedocument.spreadsheetml.worksheet+xml"/>
  <Override PartName="/xl/chartsheets/sheet41.xml" ContentType="application/vnd.openxmlformats-officedocument.spreadsheetml.chartsheet+xml"/>
  <Override PartName="/xl/worksheets/sheet55.xml" ContentType="application/vnd.openxmlformats-officedocument.spreadsheetml.worksheet+xml"/>
  <Override PartName="/xl/chartsheets/sheet42.xml" ContentType="application/vnd.openxmlformats-officedocument.spreadsheetml.chartsheet+xml"/>
  <Override PartName="/xl/worksheets/sheet56.xml" ContentType="application/vnd.openxmlformats-officedocument.spreadsheetml.worksheet+xml"/>
  <Override PartName="/xl/chartsheets/sheet43.xml" ContentType="application/vnd.openxmlformats-officedocument.spreadsheetml.chartsheet+xml"/>
  <Override PartName="/xl/worksheets/sheet57.xml" ContentType="application/vnd.openxmlformats-officedocument.spreadsheetml.worksheet+xml"/>
  <Override PartName="/xl/worksheets/sheet58.xml" ContentType="application/vnd.openxmlformats-officedocument.spreadsheetml.worksheet+xml"/>
  <Override PartName="/xl/chartsheets/sheet44.xml" ContentType="application/vnd.openxmlformats-officedocument.spreadsheetml.chart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chartsheets/sheet45.xml" ContentType="application/vnd.openxmlformats-officedocument.spreadsheetml.chartsheet+xml"/>
  <Override PartName="/xl/worksheets/sheet66.xml" ContentType="application/vnd.openxmlformats-officedocument.spreadsheetml.worksheet+xml"/>
  <Override PartName="/xl/chartsheets/sheet46.xml" ContentType="application/vnd.openxmlformats-officedocument.spreadsheetml.chartsheet+xml"/>
  <Override PartName="/xl/worksheets/sheet67.xml" ContentType="application/vnd.openxmlformats-officedocument.spreadsheetml.worksheet+xml"/>
  <Override PartName="/xl/chartsheets/sheet47.xml" ContentType="application/vnd.openxmlformats-officedocument.spreadsheetml.chartsheet+xml"/>
  <Override PartName="/xl/worksheets/sheet68.xml" ContentType="application/vnd.openxmlformats-officedocument.spreadsheetml.worksheet+xml"/>
  <Override PartName="/xl/chartsheets/sheet48.xml" ContentType="application/vnd.openxmlformats-officedocument.spreadsheetml.chartsheet+xml"/>
  <Override PartName="/xl/worksheets/sheet69.xml" ContentType="application/vnd.openxmlformats-officedocument.spreadsheetml.worksheet+xml"/>
  <Override PartName="/xl/chartsheets/sheet49.xml" ContentType="application/vnd.openxmlformats-officedocument.spreadsheetml.chartsheet+xml"/>
  <Override PartName="/xl/worksheets/sheet70.xml" ContentType="application/vnd.openxmlformats-officedocument.spreadsheetml.worksheet+xml"/>
  <Override PartName="/xl/chartsheets/sheet50.xml" ContentType="application/vnd.openxmlformats-officedocument.spreadsheetml.chartsheet+xml"/>
  <Override PartName="/xl/worksheets/sheet71.xml" ContentType="application/vnd.openxmlformats-officedocument.spreadsheetml.worksheet+xml"/>
  <Override PartName="/xl/chartsheets/sheet51.xml" ContentType="application/vnd.openxmlformats-officedocument.spreadsheetml.chartsheet+xml"/>
  <Override PartName="/xl/worksheets/sheet72.xml" ContentType="application/vnd.openxmlformats-officedocument.spreadsheetml.worksheet+xml"/>
  <Override PartName="/xl/chartsheets/sheet52.xml" ContentType="application/vnd.openxmlformats-officedocument.spreadsheetml.chart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2.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theme/themeOverride3.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theme/themeOverride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theme/themeOverride5.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theme/themeOverride6.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theme/themeOverride7.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theme/themeOverride8.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0.xml" ContentType="application/vnd.openxmlformats-officedocument.drawingml.chart+xml"/>
  <Override PartName="/xl/theme/themeOverride9.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charts/chart2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2.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3.xml" ContentType="application/vnd.openxmlformats-officedocument.drawingml.chart+xml"/>
  <Override PartName="/xl/drawings/drawing47.xml" ContentType="application/vnd.openxmlformats-officedocument.drawingml.chartshapes+xml"/>
  <Override PartName="/xl/drawings/drawing48.xml" ContentType="application/vnd.openxmlformats-officedocument.drawing+xml"/>
  <Override PartName="/xl/charts/chart24.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5.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6.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7.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8.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29.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0.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1.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2.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3.xml" ContentType="application/vnd.openxmlformats-officedocument.drawingml.chart+xml"/>
  <Override PartName="/xl/drawings/drawing67.xml" ContentType="application/vnd.openxmlformats-officedocument.drawingml.chartshapes+xml"/>
  <Override PartName="/xl/drawings/drawing68.xml" ContentType="application/vnd.openxmlformats-officedocument.drawing+xml"/>
  <Override PartName="/xl/charts/chart34.xml" ContentType="application/vnd.openxmlformats-officedocument.drawingml.chart+xml"/>
  <Override PartName="/xl/drawings/drawing69.xml" ContentType="application/vnd.openxmlformats-officedocument.drawing+xml"/>
  <Override PartName="/xl/charts/chart35.xml" ContentType="application/vnd.openxmlformats-officedocument.drawingml.chart+xml"/>
  <Override PartName="/xl/drawings/drawing70.xml" ContentType="application/vnd.openxmlformats-officedocument.drawing+xml"/>
  <Override PartName="/xl/charts/chart36.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37.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38.xml" ContentType="application/vnd.openxmlformats-officedocument.drawingml.chart+xml"/>
  <Override PartName="/xl/drawings/drawing75.xml" ContentType="application/vnd.openxmlformats-officedocument.drawingml.chartshapes+xml"/>
  <Override PartName="/xl/drawings/drawing76.xml" ContentType="application/vnd.openxmlformats-officedocument.drawing+xml"/>
  <Override PartName="/xl/charts/chart39.xml" ContentType="application/vnd.openxmlformats-officedocument.drawingml.chart+xml"/>
  <Override PartName="/xl/drawings/drawing77.xml" ContentType="application/vnd.openxmlformats-officedocument.drawingml.chartshapes+xml"/>
  <Override PartName="/xl/drawings/drawing78.xml" ContentType="application/vnd.openxmlformats-officedocument.drawing+xml"/>
  <Override PartName="/xl/charts/chart40.xml" ContentType="application/vnd.openxmlformats-officedocument.drawingml.chart+xml"/>
  <Override PartName="/xl/drawings/drawing79.xml" ContentType="application/vnd.openxmlformats-officedocument.drawingml.chartshapes+xml"/>
  <Override PartName="/xl/drawings/drawing80.xml" ContentType="application/vnd.openxmlformats-officedocument.drawing+xml"/>
  <Override PartName="/xl/charts/chart41.xml" ContentType="application/vnd.openxmlformats-officedocument.drawingml.chart+xml"/>
  <Override PartName="/xl/drawings/drawing81.xml" ContentType="application/vnd.openxmlformats-officedocument.drawingml.chartshapes+xml"/>
  <Override PartName="/xl/drawings/drawing82.xml" ContentType="application/vnd.openxmlformats-officedocument.drawing+xml"/>
  <Override PartName="/xl/charts/chart42.xml" ContentType="application/vnd.openxmlformats-officedocument.drawingml.chart+xml"/>
  <Override PartName="/xl/drawings/drawing83.xml" ContentType="application/vnd.openxmlformats-officedocument.drawingml.chartshapes+xml"/>
  <Override PartName="/xl/drawings/drawing84.xml" ContentType="application/vnd.openxmlformats-officedocument.drawing+xml"/>
  <Override PartName="/xl/charts/chart43.xml" ContentType="application/vnd.openxmlformats-officedocument.drawingml.chart+xml"/>
  <Override PartName="/xl/drawings/drawing85.xml" ContentType="application/vnd.openxmlformats-officedocument.drawingml.chartshapes+xml"/>
  <Override PartName="/xl/drawings/drawing86.xml" ContentType="application/vnd.openxmlformats-officedocument.drawing+xml"/>
  <Override PartName="/xl/charts/chart44.xml" ContentType="application/vnd.openxmlformats-officedocument.drawingml.chart+xml"/>
  <Override PartName="/xl/drawings/drawing87.xml" ContentType="application/vnd.openxmlformats-officedocument.drawingml.chartshapes+xml"/>
  <Override PartName="/xl/drawings/drawing88.xml" ContentType="application/vnd.openxmlformats-officedocument.drawing+xml"/>
  <Override PartName="/xl/charts/chart45.xml" ContentType="application/vnd.openxmlformats-officedocument.drawingml.chart+xml"/>
  <Override PartName="/xl/drawings/drawing89.xml" ContentType="application/vnd.openxmlformats-officedocument.drawingml.chartshapes+xml"/>
  <Override PartName="/xl/drawings/drawing90.xml" ContentType="application/vnd.openxmlformats-officedocument.drawing+xml"/>
  <Override PartName="/xl/charts/chart46.xml" ContentType="application/vnd.openxmlformats-officedocument.drawingml.chart+xml"/>
  <Override PartName="/xl/drawings/drawing91.xml" ContentType="application/vnd.openxmlformats-officedocument.drawingml.chartshapes+xml"/>
  <Override PartName="/xl/drawings/drawing92.xml" ContentType="application/vnd.openxmlformats-officedocument.drawing+xml"/>
  <Override PartName="/xl/charts/chart47.xml" ContentType="application/vnd.openxmlformats-officedocument.drawingml.chart+xml"/>
  <Override PartName="/xl/drawings/drawing93.xml" ContentType="application/vnd.openxmlformats-officedocument.drawingml.chartshapes+xml"/>
  <Override PartName="/xl/drawings/drawing94.xml" ContentType="application/vnd.openxmlformats-officedocument.drawing+xml"/>
  <Override PartName="/xl/charts/chart48.xml" ContentType="application/vnd.openxmlformats-officedocument.drawingml.chart+xml"/>
  <Override PartName="/xl/theme/themeOverride10.xml" ContentType="application/vnd.openxmlformats-officedocument.themeOverride+xml"/>
  <Override PartName="/xl/drawings/drawing95.xml" ContentType="application/vnd.openxmlformats-officedocument.drawingml.chartshapes+xml"/>
  <Override PartName="/xl/drawings/drawing96.xml" ContentType="application/vnd.openxmlformats-officedocument.drawing+xml"/>
  <Override PartName="/xl/charts/chart49.xml" ContentType="application/vnd.openxmlformats-officedocument.drawingml.chart+xml"/>
  <Override PartName="/xl/theme/themeOverride11.xml" ContentType="application/vnd.openxmlformats-officedocument.themeOverride+xml"/>
  <Override PartName="/xl/drawings/drawing97.xml" ContentType="application/vnd.openxmlformats-officedocument.drawingml.chartshapes+xml"/>
  <Override PartName="/xl/drawings/drawing98.xml" ContentType="application/vnd.openxmlformats-officedocument.drawing+xml"/>
  <Override PartName="/xl/charts/chart50.xml" ContentType="application/vnd.openxmlformats-officedocument.drawingml.chart+xml"/>
  <Override PartName="/xl/drawings/drawing99.xml" ContentType="application/vnd.openxmlformats-officedocument.drawingml.chartshapes+xml"/>
  <Override PartName="/xl/drawings/drawing100.xml" ContentType="application/vnd.openxmlformats-officedocument.drawing+xml"/>
  <Override PartName="/xl/charts/chart51.xml" ContentType="application/vnd.openxmlformats-officedocument.drawingml.chart+xml"/>
  <Override PartName="/xl/drawings/drawing101.xml" ContentType="application/vnd.openxmlformats-officedocument.drawingml.chartshapes+xml"/>
  <Override PartName="/xl/drawings/drawing102.xml" ContentType="application/vnd.openxmlformats-officedocument.drawing+xml"/>
  <Override PartName="/xl/charts/chart52.xml" ContentType="application/vnd.openxmlformats-officedocument.drawingml.chart+xml"/>
  <Override PartName="/xl/drawings/drawing10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DESIGN\TSY\Working Files\TSY44_Budget 2017\B.2 &amp; B.3 Speech, FSR and EFU\BEFU\"/>
    </mc:Choice>
  </mc:AlternateContent>
  <bookViews>
    <workbookView xWindow="0" yWindow="0" windowWidth="25200" windowHeight="11085" tabRatio="761"/>
  </bookViews>
  <sheets>
    <sheet name="Info" sheetId="65" r:id="rId1"/>
    <sheet name="Table 1.1" sheetId="67" r:id="rId2"/>
    <sheet name="Table 1.2" sheetId="68" r:id="rId3"/>
    <sheet name="Fig 1.1" sheetId="69" r:id="rId4"/>
    <sheet name="Data 1.1" sheetId="70" r:id="rId5"/>
    <sheet name="Fig 1.2" sheetId="71" r:id="rId6"/>
    <sheet name="Data 1.2" sheetId="72" r:id="rId7"/>
    <sheet name="Fig 1.3" sheetId="73" r:id="rId8"/>
    <sheet name="Data 1.3" sheetId="74" r:id="rId9"/>
    <sheet name="Fig.1.4" sheetId="75" r:id="rId10"/>
    <sheet name="Data 1.4" sheetId="76" r:id="rId11"/>
    <sheet name="Fig 1.5" sheetId="77" r:id="rId12"/>
    <sheet name="Data 1.5" sheetId="78" r:id="rId13"/>
    <sheet name="Fig 1.6" sheetId="79" r:id="rId14"/>
    <sheet name="Data 1.6" sheetId="80" r:id="rId15"/>
    <sheet name="Fig 1.7" sheetId="81" r:id="rId16"/>
    <sheet name="Data 1.7" sheetId="82" r:id="rId17"/>
    <sheet name="Fig 1.8" sheetId="83" r:id="rId18"/>
    <sheet name="Data 1.8" sheetId="84" r:id="rId19"/>
    <sheet name="Fig 1.9" sheetId="85" r:id="rId20"/>
    <sheet name="Data 1.9" sheetId="86" r:id="rId21"/>
    <sheet name="Fig 1.10" sheetId="87" r:id="rId22"/>
    <sheet name="Data 1.10" sheetId="88" r:id="rId23"/>
    <sheet name="Fig 1.11" sheetId="89" r:id="rId24"/>
    <sheet name="Data 1.11" sheetId="90" r:id="rId25"/>
    <sheet name="Fig 1.12" sheetId="91" r:id="rId26"/>
    <sheet name="Data 1.12" sheetId="92" r:id="rId27"/>
    <sheet name="Fig 1.13" sheetId="93" r:id="rId28"/>
    <sheet name="Data 1.13" sheetId="94" r:id="rId29"/>
    <sheet name="Fig 1.14" sheetId="95" r:id="rId30"/>
    <sheet name="Data 1.14" sheetId="96" r:id="rId31"/>
    <sheet name="Fig 1.15" sheetId="97" r:id="rId32"/>
    <sheet name="Data 1.15" sheetId="98" r:id="rId33"/>
    <sheet name="Fig 1.16" sheetId="99" r:id="rId34"/>
    <sheet name="Data 1.16" sheetId="100" r:id="rId35"/>
    <sheet name="Fig 1.17" sheetId="101" r:id="rId36"/>
    <sheet name="Data 1.17" sheetId="102" r:id="rId37"/>
    <sheet name="Fig 1.18" sheetId="103" r:id="rId38"/>
    <sheet name="Data 1.18" sheetId="104" r:id="rId39"/>
    <sheet name="Fig 1.19" sheetId="105" r:id="rId40"/>
    <sheet name="Data 1.19" sheetId="106" r:id="rId41"/>
    <sheet name="Figure 1.20" sheetId="107" r:id="rId42"/>
    <sheet name="Data 1.20" sheetId="108" r:id="rId43"/>
    <sheet name="Table 2.1" sheetId="1" r:id="rId44"/>
    <sheet name="Table 2.2" sheetId="2" r:id="rId45"/>
    <sheet name="Fig 2.1" sheetId="17" r:id="rId46"/>
    <sheet name="Data Fig 2.1" sheetId="18" r:id="rId47"/>
    <sheet name="Fig 2.2" sheetId="19" r:id="rId48"/>
    <sheet name="Data Fig 2.2" sheetId="20" r:id="rId49"/>
    <sheet name="Table 2.3" sheetId="66" r:id="rId50"/>
    <sheet name="Table 2.4" sheetId="4" r:id="rId51"/>
    <sheet name="Fig 2.3" sheetId="21" r:id="rId52"/>
    <sheet name="Data Fig 2.3" sheetId="22" r:id="rId53"/>
    <sheet name="Fig 2.4" sheetId="23" r:id="rId54"/>
    <sheet name="Data Fig 2.4" sheetId="24" r:id="rId55"/>
    <sheet name="Fig 2.5" sheetId="25" r:id="rId56"/>
    <sheet name="Data Fig 2.5" sheetId="26" r:id="rId57"/>
    <sheet name="Fig 2.6" sheetId="27" r:id="rId58"/>
    <sheet name="Data Fig 2.6" sheetId="28" r:id="rId59"/>
    <sheet name="Fig 2.7" sheetId="29" r:id="rId60"/>
    <sheet name="Data Fig 2.7" sheetId="30" r:id="rId61"/>
    <sheet name="Table 2.5" sheetId="5" r:id="rId62"/>
    <sheet name="Table 2.6" sheetId="6" r:id="rId63"/>
    <sheet name="Table 2.7" sheetId="7" r:id="rId64"/>
    <sheet name="Fig 2.8" sheetId="31" r:id="rId65"/>
    <sheet name="Data Fig 2.8" sheetId="32" r:id="rId66"/>
    <sheet name="Fig 2.9" sheetId="33" r:id="rId67"/>
    <sheet name="Data Fig 2.9" sheetId="34" r:id="rId68"/>
    <sheet name="Table 2.8" sheetId="8" r:id="rId69"/>
    <sheet name="Fig 2.10" sheetId="35" r:id="rId70"/>
    <sheet name="Data Fig 2.10" sheetId="36" r:id="rId71"/>
    <sheet name="Table 2.9" sheetId="9" r:id="rId72"/>
    <sheet name="Fig 2.11" sheetId="37" r:id="rId73"/>
    <sheet name="Data Fig 2.11" sheetId="38" r:id="rId74"/>
    <sheet name="Fig 2.12" sheetId="39" r:id="rId75"/>
    <sheet name="Data Fig 2.12" sheetId="40" r:id="rId76"/>
    <sheet name="Fig 2.13" sheetId="41" r:id="rId77"/>
    <sheet name="Data Fig 2.13" sheetId="42" r:id="rId78"/>
    <sheet name="Fig 2.14" sheetId="43" r:id="rId79"/>
    <sheet name="Data Fig 2.14" sheetId="44" r:id="rId80"/>
    <sheet name="Fig 2.15" sheetId="45" r:id="rId81"/>
    <sheet name="Data Fig 2.15" sheetId="46" r:id="rId82"/>
    <sheet name="Fig 2.16" sheetId="47" r:id="rId83"/>
    <sheet name="Data Fig 2.16" sheetId="48" r:id="rId84"/>
    <sheet name="Fig 2.17" sheetId="49" r:id="rId85"/>
    <sheet name="Data Fig 2.17" sheetId="50" r:id="rId86"/>
    <sheet name="Fig 2.18" sheetId="51" r:id="rId87"/>
    <sheet name="Data Fig 2.18" sheetId="52" r:id="rId88"/>
    <sheet name="Table 2.10" sheetId="10" r:id="rId89"/>
    <sheet name="Table 2.11" sheetId="11" r:id="rId90"/>
    <sheet name="Fig 2.19" sheetId="53" r:id="rId91"/>
    <sheet name="Data Fig 2.19" sheetId="54" r:id="rId92"/>
    <sheet name="Fig 2.20" sheetId="55" r:id="rId93"/>
    <sheet name="Data Fig 2.20" sheetId="56" r:id="rId94"/>
    <sheet name="Fig 2.21" sheetId="57" r:id="rId95"/>
    <sheet name="Data Fig 2.21" sheetId="58" r:id="rId96"/>
    <sheet name="Fig 2.22" sheetId="59" r:id="rId97"/>
    <sheet name="Data Fig 2.22" sheetId="60" r:id="rId98"/>
    <sheet name="Fig 2.23" sheetId="61" r:id="rId99"/>
    <sheet name="Data Fig 2.23" sheetId="62" r:id="rId100"/>
    <sheet name="Table 2.12" sheetId="12" r:id="rId101"/>
    <sheet name="Fig 2.24" sheetId="63" r:id="rId102"/>
    <sheet name="Data Fig 2.24" sheetId="64" r:id="rId103"/>
    <sheet name="Table 2.13" sheetId="13" r:id="rId104"/>
    <sheet name="Table 2.14" sheetId="14" r:id="rId105"/>
    <sheet name="Table 2.15" sheetId="15" r:id="rId106"/>
    <sheet name="Table 2.16" sheetId="16" r:id="rId107"/>
    <sheet name="Table 3.1 " sheetId="109" r:id="rId108"/>
    <sheet name="Table 3.2" sheetId="110" r:id="rId109"/>
    <sheet name="Fig 3.1" sheetId="111" r:id="rId110"/>
    <sheet name="Data 3.1" sheetId="112" r:id="rId111"/>
    <sheet name="Fig 3.2" sheetId="113" r:id="rId112"/>
    <sheet name="Data 3.2" sheetId="114" r:id="rId113"/>
    <sheet name="Fig 3.3" sheetId="115" r:id="rId114"/>
    <sheet name="Data 3.3" sheetId="116" r:id="rId115"/>
    <sheet name="Fig 3.4" sheetId="117" r:id="rId116"/>
    <sheet name="Data 3.4" sheetId="118" r:id="rId117"/>
    <sheet name="Fig 3.5" sheetId="119" r:id="rId118"/>
    <sheet name="Data 3.5" sheetId="120" r:id="rId119"/>
    <sheet name="Fig 3.6 " sheetId="121" r:id="rId120"/>
    <sheet name="Data 3.6" sheetId="122" r:id="rId121"/>
    <sheet name="Fig 3.7" sheetId="123" r:id="rId122"/>
    <sheet name="Data 3.7" sheetId="124" r:id="rId123"/>
    <sheet name="Fig 3.8" sheetId="125" r:id="rId124"/>
    <sheet name="Data 3.8" sheetId="126" r:id="rId12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516</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Regression_Int" hidden="1">1</definedName>
    <definedName name="ExternalData_1" localSheetId="116" hidden="1">'Data 3.4'!#REF!</definedName>
    <definedName name="ExternalData_1" localSheetId="118" hidden="1">'Data 3.5'!#REF!</definedName>
    <definedName name="ExternalData_1" localSheetId="120" hidden="1">'Data 3.6'!#REF!</definedName>
    <definedName name="ExternalData_1" localSheetId="122" hidden="1">'Data 3.7'!#REF!</definedName>
    <definedName name="ExternalData_1" localSheetId="124" hidden="1">'Data 3.8'!#REF!</definedName>
    <definedName name="ExternalData_2" localSheetId="116" hidden="1">'Data 3.4'!#REF!</definedName>
    <definedName name="ExternalData_2" localSheetId="118" hidden="1">'Data 3.5'!#REF!</definedName>
    <definedName name="ExternalData_2" localSheetId="120" hidden="1">'Data 3.6'!#REF!</definedName>
    <definedName name="ExternalData_2" localSheetId="122" hidden="1">'Data 3.7'!#REF!</definedName>
    <definedName name="ExternalData_2" localSheetId="124" hidden="1">'Data 3.8'!#REF!</definedName>
    <definedName name="ExternalData_3" localSheetId="116" hidden="1">'Data 3.4'!#REF!</definedName>
    <definedName name="ExternalData_3" localSheetId="118" hidden="1">'Data 3.5'!#REF!</definedName>
    <definedName name="ExternalData_3" localSheetId="120" hidden="1">'Data 3.6'!#REF!</definedName>
    <definedName name="ExternalData_3" localSheetId="122" hidden="1">'Data 3.7'!#REF!</definedName>
    <definedName name="ExternalData_3" localSheetId="124" hidden="1">'Data 3.8'!#REF!</definedName>
    <definedName name="ExternalData_4" localSheetId="116" hidden="1">'Data 3.4'!#REF!</definedName>
    <definedName name="ExternalData_4" localSheetId="118" hidden="1">'Data 3.5'!#REF!</definedName>
    <definedName name="ExternalData_4" localSheetId="120" hidden="1">'Data 3.6'!#REF!</definedName>
    <definedName name="ExternalData_4" localSheetId="122" hidden="1">'Data 3.7'!#REF!</definedName>
    <definedName name="ExternalData_4" localSheetId="124" hidden="1">'Data 3.8'!#REF!</definedName>
    <definedName name="Pal_Workbook_GUID" localSheetId="0" hidden="1">"9AP16616LWPZUH5ABK5MW346"</definedName>
    <definedName name="Pal_Workbook_GUID" hidden="1">"VMK4UAUR6BMN53K5RKPR45SN"</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wrn.CASH._.REPORT." localSheetId="46" hidden="1">{"CASH BALANCING",#N/A,FALSE,"CASH";"CASH REPORT",#N/A,FALSE,"CASH"}</definedName>
    <definedName name="wrn.CASH._.REPORT." localSheetId="70" hidden="1">{"CASH BALANCING",#N/A,FALSE,"CASH";"CASH REPORT",#N/A,FALSE,"CASH"}</definedName>
    <definedName name="wrn.CASH._.REPORT." localSheetId="73" hidden="1">{"CASH BALANCING",#N/A,FALSE,"CASH";"CASH REPORT",#N/A,FALSE,"CASH"}</definedName>
    <definedName name="wrn.CASH._.REPORT." localSheetId="75" hidden="1">{"CASH BALANCING",#N/A,FALSE,"CASH";"CASH REPORT",#N/A,FALSE,"CASH"}</definedName>
    <definedName name="wrn.CASH._.REPORT." localSheetId="77" hidden="1">{"CASH BALANCING",#N/A,FALSE,"CASH";"CASH REPORT",#N/A,FALSE,"CASH"}</definedName>
    <definedName name="wrn.CASH._.REPORT." localSheetId="79" hidden="1">{"CASH BALANCING",#N/A,FALSE,"CASH";"CASH REPORT",#N/A,FALSE,"CASH"}</definedName>
    <definedName name="wrn.CASH._.REPORT." localSheetId="81" hidden="1">{"CASH BALANCING",#N/A,FALSE,"CASH";"CASH REPORT",#N/A,FALSE,"CASH"}</definedName>
    <definedName name="wrn.CASH._.REPORT." localSheetId="48" hidden="1">{"CASH BALANCING",#N/A,FALSE,"CASH";"CASH REPORT",#N/A,FALSE,"CASH"}</definedName>
    <definedName name="wrn.CASH._.REPORT." localSheetId="52" hidden="1">{"CASH BALANCING",#N/A,FALSE,"CASH";"CASH REPORT",#N/A,FALSE,"CASH"}</definedName>
    <definedName name="wrn.CASH._.REPORT." localSheetId="54" hidden="1">{"CASH BALANCING",#N/A,FALSE,"CASH";"CASH REPORT",#N/A,FALSE,"CASH"}</definedName>
    <definedName name="wrn.CASH._.REPORT." localSheetId="56" hidden="1">{"CASH BALANCING",#N/A,FALSE,"CASH";"CASH REPORT",#N/A,FALSE,"CASH"}</definedName>
    <definedName name="wrn.CASH._.REPORT." localSheetId="58" hidden="1">{"CASH BALANCING",#N/A,FALSE,"CASH";"CASH REPORT",#N/A,FALSE,"CASH"}</definedName>
    <definedName name="wrn.CASH._.REPORT." localSheetId="0" hidden="1">{"CASH BALANCING",#N/A,FALSE,"CASH";"CASH REPORT",#N/A,FALSE,"CASH"}</definedName>
    <definedName name="wrn.CASH._.REPORT." localSheetId="88" hidden="1">{"CASH BALANCING",#N/A,FALSE,"CASH";"CASH REPORT",#N/A,FALSE,"CASH"}</definedName>
    <definedName name="wrn.CASH._.REPORT." localSheetId="44" hidden="1">{"CASH BALANCING",#N/A,FALSE,"CASH";"CASH REPORT",#N/A,FALSE,"CASH"}</definedName>
    <definedName name="wrn.CASH._.REPORT." localSheetId="49" hidden="1">{"CASH BALANCING",#N/A,FALSE,"CASH";"CASH REPORT",#N/A,FALSE,"CASH"}</definedName>
    <definedName name="wrn.CASH._.REPORT." localSheetId="61" hidden="1">{"CASH BALANCING",#N/A,FALSE,"CASH";"CASH REPORT",#N/A,FALSE,"CASH"}</definedName>
    <definedName name="wrn.CASH._.REPORT." localSheetId="62" hidden="1">{"CASH BALANCING",#N/A,FALSE,"CASH";"CASH REPORT",#N/A,FALSE,"CASH"}</definedName>
    <definedName name="wrn.CASH._.REPORT." localSheetId="63" hidden="1">{"CASH BALANCING",#N/A,FALSE,"CASH";"CASH REPORT",#N/A,FALSE,"CASH"}</definedName>
    <definedName name="wrn.CASH._.REPORT." hidden="1">{"CASH BALANCING",#N/A,FALSE,"CASH";"CASH REPORT",#N/A,FALSE,"CASH"}</definedName>
    <definedName name="wrn.CASH._.SCHEDULE." localSheetId="46" hidden="1">{"DSBT",#N/A,FALSE,"DSBT";"CASHPAY",#N/A,FALSE,"CASHPAY"}</definedName>
    <definedName name="wrn.CASH._.SCHEDULE." localSheetId="70" hidden="1">{"DSBT",#N/A,FALSE,"DSBT";"CASHPAY",#N/A,FALSE,"CASHPAY"}</definedName>
    <definedName name="wrn.CASH._.SCHEDULE." localSheetId="73" hidden="1">{"DSBT",#N/A,FALSE,"DSBT";"CASHPAY",#N/A,FALSE,"CASHPAY"}</definedName>
    <definedName name="wrn.CASH._.SCHEDULE." localSheetId="75" hidden="1">{"DSBT",#N/A,FALSE,"DSBT";"CASHPAY",#N/A,FALSE,"CASHPAY"}</definedName>
    <definedName name="wrn.CASH._.SCHEDULE." localSheetId="77" hidden="1">{"DSBT",#N/A,FALSE,"DSBT";"CASHPAY",#N/A,FALSE,"CASHPAY"}</definedName>
    <definedName name="wrn.CASH._.SCHEDULE." localSheetId="79" hidden="1">{"DSBT",#N/A,FALSE,"DSBT";"CASHPAY",#N/A,FALSE,"CASHPAY"}</definedName>
    <definedName name="wrn.CASH._.SCHEDULE." localSheetId="81" hidden="1">{"DSBT",#N/A,FALSE,"DSBT";"CASHPAY",#N/A,FALSE,"CASHPAY"}</definedName>
    <definedName name="wrn.CASH._.SCHEDULE." localSheetId="48" hidden="1">{"DSBT",#N/A,FALSE,"DSBT";"CASHPAY",#N/A,FALSE,"CASHPAY"}</definedName>
    <definedName name="wrn.CASH._.SCHEDULE." localSheetId="52" hidden="1">{"DSBT",#N/A,FALSE,"DSBT";"CASHPAY",#N/A,FALSE,"CASHPAY"}</definedName>
    <definedName name="wrn.CASH._.SCHEDULE." localSheetId="54" hidden="1">{"DSBT",#N/A,FALSE,"DSBT";"CASHPAY",#N/A,FALSE,"CASHPAY"}</definedName>
    <definedName name="wrn.CASH._.SCHEDULE." localSheetId="56" hidden="1">{"DSBT",#N/A,FALSE,"DSBT";"CASHPAY",#N/A,FALSE,"CASHPAY"}</definedName>
    <definedName name="wrn.CASH._.SCHEDULE." localSheetId="58" hidden="1">{"DSBT",#N/A,FALSE,"DSBT";"CASHPAY",#N/A,FALSE,"CASHPAY"}</definedName>
    <definedName name="wrn.CASH._.SCHEDULE." localSheetId="0" hidden="1">{"DSBT",#N/A,FALSE,"DSBT";"CASHPAY",#N/A,FALSE,"CASHPAY"}</definedName>
    <definedName name="wrn.CASH._.SCHEDULE." localSheetId="88" hidden="1">{"DSBT",#N/A,FALSE,"DSBT";"CASHPAY",#N/A,FALSE,"CASHPAY"}</definedName>
    <definedName name="wrn.CASH._.SCHEDULE." localSheetId="44" hidden="1">{"DSBT",#N/A,FALSE,"DSBT";"CASHPAY",#N/A,FALSE,"CASHPAY"}</definedName>
    <definedName name="wrn.CASH._.SCHEDULE." localSheetId="49" hidden="1">{"DSBT",#N/A,FALSE,"DSBT";"CASHPAY",#N/A,FALSE,"CASHPAY"}</definedName>
    <definedName name="wrn.CASH._.SCHEDULE." localSheetId="61" hidden="1">{"DSBT",#N/A,FALSE,"DSBT";"CASHPAY",#N/A,FALSE,"CASHPAY"}</definedName>
    <definedName name="wrn.CASH._.SCHEDULE." localSheetId="62" hidden="1">{"DSBT",#N/A,FALSE,"DSBT";"CASHPAY",#N/A,FALSE,"CASHPAY"}</definedName>
    <definedName name="wrn.CASH._.SCHEDULE." localSheetId="63" hidden="1">{"DSBT",#N/A,FALSE,"DSBT";"CASHPAY",#N/A,FALSE,"CASHPAY"}</definedName>
    <definedName name="wrn.CASH._.SCHEDULE." hidden="1">{"DSBT",#N/A,FALSE,"DSBT";"CASHPAY",#N/A,FALSE,"CASHPAY"}</definedName>
    <definedName name="wrn.CASHDR._.PORT." localSheetId="46" hidden="1">{"CASH BALANCING",#N/A,FALSE,"CASH";"CASH REPORT",#N/A,FALSE,"CASH"}</definedName>
    <definedName name="wrn.CASHDR._.PORT." localSheetId="70" hidden="1">{"CASH BALANCING",#N/A,FALSE,"CASH";"CASH REPORT",#N/A,FALSE,"CASH"}</definedName>
    <definedName name="wrn.CASHDR._.PORT." localSheetId="73" hidden="1">{"CASH BALANCING",#N/A,FALSE,"CASH";"CASH REPORT",#N/A,FALSE,"CASH"}</definedName>
    <definedName name="wrn.CASHDR._.PORT." localSheetId="75" hidden="1">{"CASH BALANCING",#N/A,FALSE,"CASH";"CASH REPORT",#N/A,FALSE,"CASH"}</definedName>
    <definedName name="wrn.CASHDR._.PORT." localSheetId="77" hidden="1">{"CASH BALANCING",#N/A,FALSE,"CASH";"CASH REPORT",#N/A,FALSE,"CASH"}</definedName>
    <definedName name="wrn.CASHDR._.PORT." localSheetId="79" hidden="1">{"CASH BALANCING",#N/A,FALSE,"CASH";"CASH REPORT",#N/A,FALSE,"CASH"}</definedName>
    <definedName name="wrn.CASHDR._.PORT." localSheetId="81" hidden="1">{"CASH BALANCING",#N/A,FALSE,"CASH";"CASH REPORT",#N/A,FALSE,"CASH"}</definedName>
    <definedName name="wrn.CASHDR._.PORT." localSheetId="48" hidden="1">{"CASH BALANCING",#N/A,FALSE,"CASH";"CASH REPORT",#N/A,FALSE,"CASH"}</definedName>
    <definedName name="wrn.CASHDR._.PORT." localSheetId="52" hidden="1">{"CASH BALANCING",#N/A,FALSE,"CASH";"CASH REPORT",#N/A,FALSE,"CASH"}</definedName>
    <definedName name="wrn.CASHDR._.PORT." localSheetId="54" hidden="1">{"CASH BALANCING",#N/A,FALSE,"CASH";"CASH REPORT",#N/A,FALSE,"CASH"}</definedName>
    <definedName name="wrn.CASHDR._.PORT." localSheetId="56" hidden="1">{"CASH BALANCING",#N/A,FALSE,"CASH";"CASH REPORT",#N/A,FALSE,"CASH"}</definedName>
    <definedName name="wrn.CASHDR._.PORT." localSheetId="58" hidden="1">{"CASH BALANCING",#N/A,FALSE,"CASH";"CASH REPORT",#N/A,FALSE,"CASH"}</definedName>
    <definedName name="wrn.CASHDR._.PORT." localSheetId="0" hidden="1">{"CASH BALANCING",#N/A,FALSE,"CASH";"CASH REPORT",#N/A,FALSE,"CASH"}</definedName>
    <definedName name="wrn.CASHDR._.PORT." localSheetId="88" hidden="1">{"CASH BALANCING",#N/A,FALSE,"CASH";"CASH REPORT",#N/A,FALSE,"CASH"}</definedName>
    <definedName name="wrn.CASHDR._.PORT." localSheetId="44" hidden="1">{"CASH BALANCING",#N/A,FALSE,"CASH";"CASH REPORT",#N/A,FALSE,"CASH"}</definedName>
    <definedName name="wrn.CASHDR._.PORT." localSheetId="49" hidden="1">{"CASH BALANCING",#N/A,FALSE,"CASH";"CASH REPORT",#N/A,FALSE,"CASH"}</definedName>
    <definedName name="wrn.CASHDR._.PORT." localSheetId="61" hidden="1">{"CASH BALANCING",#N/A,FALSE,"CASH";"CASH REPORT",#N/A,FALSE,"CASH"}</definedName>
    <definedName name="wrn.CASHDR._.PORT." localSheetId="62" hidden="1">{"CASH BALANCING",#N/A,FALSE,"CASH";"CASH REPORT",#N/A,FALSE,"CASH"}</definedName>
    <definedName name="wrn.CASHDR._.PORT." localSheetId="63" hidden="1">{"CASH BALANCING",#N/A,FALSE,"CASH";"CASH REPORT",#N/A,FALSE,"CASH"}</definedName>
    <definedName name="wrn.CASHDR._.PORT." hidden="1">{"CASH BALANCING",#N/A,FALSE,"CASH";"CASH REPORT",#N/A,FALSE,"CASH"}</definedName>
    <definedName name="wrn.DISBURSE." localSheetId="46" hidden="1">{"DISPAG1",#N/A,FALSE,"DISBURSE";"DISPAG2",#N/A,FALSE,"DISBURSE";"ACTDIS",#N/A,FALSE,"DISBURSE";"ACTOUT",#N/A,FALSE,"DISBURSE";"TOTDIFF",#N/A,FALSE,"DISBURSE";"REVDIS",#N/A,FALSE,"DISBURSE"}</definedName>
    <definedName name="wrn.DISBURSE." localSheetId="70" hidden="1">{"DISPAG1",#N/A,FALSE,"DISBURSE";"DISPAG2",#N/A,FALSE,"DISBURSE";"ACTDIS",#N/A,FALSE,"DISBURSE";"ACTOUT",#N/A,FALSE,"DISBURSE";"TOTDIFF",#N/A,FALSE,"DISBURSE";"REVDIS",#N/A,FALSE,"DISBURSE"}</definedName>
    <definedName name="wrn.DISBURSE." localSheetId="73" hidden="1">{"DISPAG1",#N/A,FALSE,"DISBURSE";"DISPAG2",#N/A,FALSE,"DISBURSE";"ACTDIS",#N/A,FALSE,"DISBURSE";"ACTOUT",#N/A,FALSE,"DISBURSE";"TOTDIFF",#N/A,FALSE,"DISBURSE";"REVDIS",#N/A,FALSE,"DISBURSE"}</definedName>
    <definedName name="wrn.DISBURSE." localSheetId="75" hidden="1">{"DISPAG1",#N/A,FALSE,"DISBURSE";"DISPAG2",#N/A,FALSE,"DISBURSE";"ACTDIS",#N/A,FALSE,"DISBURSE";"ACTOUT",#N/A,FALSE,"DISBURSE";"TOTDIFF",#N/A,FALSE,"DISBURSE";"REVDIS",#N/A,FALSE,"DISBURSE"}</definedName>
    <definedName name="wrn.DISBURSE." localSheetId="77" hidden="1">{"DISPAG1",#N/A,FALSE,"DISBURSE";"DISPAG2",#N/A,FALSE,"DISBURSE";"ACTDIS",#N/A,FALSE,"DISBURSE";"ACTOUT",#N/A,FALSE,"DISBURSE";"TOTDIFF",#N/A,FALSE,"DISBURSE";"REVDIS",#N/A,FALSE,"DISBURSE"}</definedName>
    <definedName name="wrn.DISBURSE." localSheetId="79" hidden="1">{"DISPAG1",#N/A,FALSE,"DISBURSE";"DISPAG2",#N/A,FALSE,"DISBURSE";"ACTDIS",#N/A,FALSE,"DISBURSE";"ACTOUT",#N/A,FALSE,"DISBURSE";"TOTDIFF",#N/A,FALSE,"DISBURSE";"REVDIS",#N/A,FALSE,"DISBURSE"}</definedName>
    <definedName name="wrn.DISBURSE." localSheetId="81" hidden="1">{"DISPAG1",#N/A,FALSE,"DISBURSE";"DISPAG2",#N/A,FALSE,"DISBURSE";"ACTDIS",#N/A,FALSE,"DISBURSE";"ACTOUT",#N/A,FALSE,"DISBURSE";"TOTDIFF",#N/A,FALSE,"DISBURSE";"REVDIS",#N/A,FALSE,"DISBURSE"}</definedName>
    <definedName name="wrn.DISBURSE." localSheetId="48" hidden="1">{"DISPAG1",#N/A,FALSE,"DISBURSE";"DISPAG2",#N/A,FALSE,"DISBURSE";"ACTDIS",#N/A,FALSE,"DISBURSE";"ACTOUT",#N/A,FALSE,"DISBURSE";"TOTDIFF",#N/A,FALSE,"DISBURSE";"REVDIS",#N/A,FALSE,"DISBURSE"}</definedName>
    <definedName name="wrn.DISBURSE." localSheetId="52" hidden="1">{"DISPAG1",#N/A,FALSE,"DISBURSE";"DISPAG2",#N/A,FALSE,"DISBURSE";"ACTDIS",#N/A,FALSE,"DISBURSE";"ACTOUT",#N/A,FALSE,"DISBURSE";"TOTDIFF",#N/A,FALSE,"DISBURSE";"REVDIS",#N/A,FALSE,"DISBURSE"}</definedName>
    <definedName name="wrn.DISBURSE." localSheetId="54" hidden="1">{"DISPAG1",#N/A,FALSE,"DISBURSE";"DISPAG2",#N/A,FALSE,"DISBURSE";"ACTDIS",#N/A,FALSE,"DISBURSE";"ACTOUT",#N/A,FALSE,"DISBURSE";"TOTDIFF",#N/A,FALSE,"DISBURSE";"REVDIS",#N/A,FALSE,"DISBURSE"}</definedName>
    <definedName name="wrn.DISBURSE." localSheetId="56" hidden="1">{"DISPAG1",#N/A,FALSE,"DISBURSE";"DISPAG2",#N/A,FALSE,"DISBURSE";"ACTDIS",#N/A,FALSE,"DISBURSE";"ACTOUT",#N/A,FALSE,"DISBURSE";"TOTDIFF",#N/A,FALSE,"DISBURSE";"REVDIS",#N/A,FALSE,"DISBURSE"}</definedName>
    <definedName name="wrn.DISBURSE." localSheetId="58" hidden="1">{"DISPAG1",#N/A,FALSE,"DISBURSE";"DISPAG2",#N/A,FALSE,"DISBURSE";"ACTDIS",#N/A,FALSE,"DISBURSE";"ACTOUT",#N/A,FALSE,"DISBURSE";"TOTDIFF",#N/A,FALSE,"DISBURSE";"REVDIS",#N/A,FALSE,"DISBURSE"}</definedName>
    <definedName name="wrn.DISBURSE." localSheetId="0" hidden="1">{"DISPAG1",#N/A,FALSE,"DISBURSE";"DISPAG2",#N/A,FALSE,"DISBURSE";"ACTDIS",#N/A,FALSE,"DISBURSE";"ACTOUT",#N/A,FALSE,"DISBURSE";"TOTDIFF",#N/A,FALSE,"DISBURSE";"REVDIS",#N/A,FALSE,"DISBURSE"}</definedName>
    <definedName name="wrn.DISBURSE." localSheetId="88" hidden="1">{"DISPAG1",#N/A,FALSE,"DISBURSE";"DISPAG2",#N/A,FALSE,"DISBURSE";"ACTDIS",#N/A,FALSE,"DISBURSE";"ACTOUT",#N/A,FALSE,"DISBURSE";"TOTDIFF",#N/A,FALSE,"DISBURSE";"REVDIS",#N/A,FALSE,"DISBURSE"}</definedName>
    <definedName name="wrn.DISBURSE." localSheetId="44" hidden="1">{"DISPAG1",#N/A,FALSE,"DISBURSE";"DISPAG2",#N/A,FALSE,"DISBURSE";"ACTDIS",#N/A,FALSE,"DISBURSE";"ACTOUT",#N/A,FALSE,"DISBURSE";"TOTDIFF",#N/A,FALSE,"DISBURSE";"REVDIS",#N/A,FALSE,"DISBURSE"}</definedName>
    <definedName name="wrn.DISBURSE." localSheetId="49" hidden="1">{"DISPAG1",#N/A,FALSE,"DISBURSE";"DISPAG2",#N/A,FALSE,"DISBURSE";"ACTDIS",#N/A,FALSE,"DISBURSE";"ACTOUT",#N/A,FALSE,"DISBURSE";"TOTDIFF",#N/A,FALSE,"DISBURSE";"REVDIS",#N/A,FALSE,"DISBURSE"}</definedName>
    <definedName name="wrn.DISBURSE." localSheetId="61" hidden="1">{"DISPAG1",#N/A,FALSE,"DISBURSE";"DISPAG2",#N/A,FALSE,"DISBURSE";"ACTDIS",#N/A,FALSE,"DISBURSE";"ACTOUT",#N/A,FALSE,"DISBURSE";"TOTDIFF",#N/A,FALSE,"DISBURSE";"REVDIS",#N/A,FALSE,"DISBURSE"}</definedName>
    <definedName name="wrn.DISBURSE." localSheetId="62" hidden="1">{"DISPAG1",#N/A,FALSE,"DISBURSE";"DISPAG2",#N/A,FALSE,"DISBURSE";"ACTDIS",#N/A,FALSE,"DISBURSE";"ACTOUT",#N/A,FALSE,"DISBURSE";"TOTDIFF",#N/A,FALSE,"DISBURSE";"REVDIS",#N/A,FALSE,"DISBURSE"}</definedName>
    <definedName name="wrn.DISBURSE." localSheetId="63" hidden="1">{"DISPAG1",#N/A,FALSE,"DISBURSE";"DISPAG2",#N/A,FALSE,"DISBURSE";"ACTDIS",#N/A,FALSE,"DISBURSE";"ACTOUT",#N/A,FALSE,"DISBURSE";"TOTDIFF",#N/A,FALSE,"DISBURSE";"REVDIS",#N/A,FALSE,"DISBURSE"}</definedName>
    <definedName name="wrn.DISBURSE." hidden="1">{"DISPAG1",#N/A,FALSE,"DISBURSE";"DISPAG2",#N/A,FALSE,"DISBURSE";"ACTDIS",#N/A,FALSE,"DISBURSE";"ACTOUT",#N/A,FALSE,"DISBURSE";"TOTDIFF",#N/A,FALSE,"DISBURSE";"REVDIS",#N/A,FALSE,"DISBURSE"}</definedName>
    <definedName name="wrn.FMRB." localSheetId="46" hidden="1">{"ESTIMATES",#N/A,FALSE,"CASH"}</definedName>
    <definedName name="wrn.FMRB." localSheetId="70" hidden="1">{"ESTIMATES",#N/A,FALSE,"CASH"}</definedName>
    <definedName name="wrn.FMRB." localSheetId="73" hidden="1">{"ESTIMATES",#N/A,FALSE,"CASH"}</definedName>
    <definedName name="wrn.FMRB." localSheetId="75" hidden="1">{"ESTIMATES",#N/A,FALSE,"CASH"}</definedName>
    <definedName name="wrn.FMRB." localSheetId="77" hidden="1">{"ESTIMATES",#N/A,FALSE,"CASH"}</definedName>
    <definedName name="wrn.FMRB." localSheetId="79" hidden="1">{"ESTIMATES",#N/A,FALSE,"CASH"}</definedName>
    <definedName name="wrn.FMRB." localSheetId="81" hidden="1">{"ESTIMATES",#N/A,FALSE,"CASH"}</definedName>
    <definedName name="wrn.FMRB." localSheetId="48" hidden="1">{"ESTIMATES",#N/A,FALSE,"CASH"}</definedName>
    <definedName name="wrn.FMRB." localSheetId="52" hidden="1">{"ESTIMATES",#N/A,FALSE,"CASH"}</definedName>
    <definedName name="wrn.FMRB." localSheetId="54" hidden="1">{"ESTIMATES",#N/A,FALSE,"CASH"}</definedName>
    <definedName name="wrn.FMRB." localSheetId="56" hidden="1">{"ESTIMATES",#N/A,FALSE,"CASH"}</definedName>
    <definedName name="wrn.FMRB." localSheetId="58" hidden="1">{"ESTIMATES",#N/A,FALSE,"CASH"}</definedName>
    <definedName name="wrn.FMRB." localSheetId="0" hidden="1">{"ESTIMATES",#N/A,FALSE,"CASH"}</definedName>
    <definedName name="wrn.FMRB." localSheetId="88" hidden="1">{"ESTIMATES",#N/A,FALSE,"CASH"}</definedName>
    <definedName name="wrn.FMRB." localSheetId="44" hidden="1">{"ESTIMATES",#N/A,FALSE,"CASH"}</definedName>
    <definedName name="wrn.FMRB." localSheetId="49" hidden="1">{"ESTIMATES",#N/A,FALSE,"CASH"}</definedName>
    <definedName name="wrn.FMRB." localSheetId="61" hidden="1">{"ESTIMATES",#N/A,FALSE,"CASH"}</definedName>
    <definedName name="wrn.FMRB." localSheetId="62" hidden="1">{"ESTIMATES",#N/A,FALSE,"CASH"}</definedName>
    <definedName name="wrn.FMRB." localSheetId="63" hidden="1">{"ESTIMATES",#N/A,FALSE,"CASH"}</definedName>
    <definedName name="wrn.FMRB." hidden="1">{"ESTIMATES",#N/A,FALSE,"CASH"}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4" i="118" l="1"/>
  <c r="D263" i="118" s="1"/>
  <c r="D262" i="118" s="1"/>
  <c r="D261" i="118" s="1"/>
  <c r="D260" i="118"/>
  <c r="D259" i="118" s="1"/>
  <c r="D258" i="118" s="1"/>
  <c r="D257" i="118" s="1"/>
  <c r="D256" i="118"/>
  <c r="D255" i="118" s="1"/>
  <c r="D254" i="118" s="1"/>
  <c r="D253" i="118" s="1"/>
  <c r="D252" i="118"/>
  <c r="D251" i="118" s="1"/>
  <c r="D250" i="118" s="1"/>
  <c r="D249" i="118" s="1"/>
  <c r="D248" i="118" s="1"/>
  <c r="D247" i="118" s="1"/>
  <c r="D246" i="118" s="1"/>
  <c r="D245" i="118" s="1"/>
  <c r="D244" i="118" s="1"/>
  <c r="D243" i="118" s="1"/>
  <c r="D242" i="118" s="1"/>
  <c r="D241" i="118" s="1"/>
  <c r="D240" i="118" s="1"/>
  <c r="D239" i="118" s="1"/>
  <c r="D238" i="118" s="1"/>
  <c r="D237" i="118" s="1"/>
  <c r="D236" i="118" s="1"/>
  <c r="D235" i="118" s="1"/>
  <c r="D234" i="118" s="1"/>
  <c r="D233" i="118" s="1"/>
  <c r="D232" i="118" s="1"/>
  <c r="D231" i="118" s="1"/>
  <c r="D230" i="118" s="1"/>
  <c r="D229" i="118" s="1"/>
  <c r="D228" i="118" s="1"/>
  <c r="D227" i="118" s="1"/>
  <c r="D226" i="118" s="1"/>
  <c r="D225" i="118" s="1"/>
  <c r="D224" i="118" s="1"/>
  <c r="D223" i="118" s="1"/>
  <c r="D222" i="118" s="1"/>
  <c r="D221" i="118" s="1"/>
  <c r="D220" i="118" s="1"/>
  <c r="D219" i="118" s="1"/>
  <c r="D218" i="118" s="1"/>
  <c r="D217" i="118" s="1"/>
  <c r="D216" i="118" s="1"/>
  <c r="D215" i="118" s="1"/>
  <c r="D214" i="118" s="1"/>
  <c r="D213" i="118" s="1"/>
  <c r="D212" i="118" s="1"/>
  <c r="D211" i="118" s="1"/>
  <c r="D210" i="118" s="1"/>
  <c r="D209" i="118" s="1"/>
  <c r="D208" i="118" s="1"/>
  <c r="D207" i="118" s="1"/>
  <c r="D206" i="118" s="1"/>
  <c r="D205" i="118" s="1"/>
  <c r="D204" i="118" s="1"/>
  <c r="D203" i="118" s="1"/>
  <c r="D202" i="118" s="1"/>
  <c r="D201" i="118" s="1"/>
  <c r="D200" i="118" s="1"/>
  <c r="D199" i="118" s="1"/>
  <c r="D198" i="118" s="1"/>
  <c r="D197" i="118" s="1"/>
  <c r="D196" i="118" s="1"/>
  <c r="D195" i="118" s="1"/>
  <c r="D194" i="118" s="1"/>
  <c r="D193" i="118" s="1"/>
  <c r="D192" i="118" s="1"/>
  <c r="D191" i="118" s="1"/>
  <c r="D190" i="118" s="1"/>
  <c r="D189" i="118" s="1"/>
  <c r="D188" i="118" s="1"/>
  <c r="D187" i="118" s="1"/>
  <c r="D186" i="118" s="1"/>
  <c r="D185" i="118" s="1"/>
  <c r="D184" i="118" s="1"/>
  <c r="D183" i="118" s="1"/>
  <c r="D182" i="118" s="1"/>
  <c r="D181" i="118" s="1"/>
  <c r="D180" i="118" s="1"/>
  <c r="D179" i="118" s="1"/>
  <c r="D178" i="118" s="1"/>
  <c r="D177" i="118" s="1"/>
  <c r="D176" i="118" s="1"/>
  <c r="D175" i="118" s="1"/>
  <c r="D174" i="118" s="1"/>
  <c r="D173" i="118" s="1"/>
  <c r="D172" i="118" s="1"/>
  <c r="D171" i="118" s="1"/>
  <c r="D170" i="118" s="1"/>
  <c r="D169" i="118" s="1"/>
  <c r="D168" i="118" s="1"/>
  <c r="D167" i="118" s="1"/>
  <c r="D166" i="118" s="1"/>
  <c r="D165" i="118" s="1"/>
  <c r="D164" i="118" s="1"/>
  <c r="D163" i="118" s="1"/>
  <c r="D162" i="118" s="1"/>
  <c r="D161" i="118" s="1"/>
  <c r="D160" i="118" s="1"/>
  <c r="D159" i="118" s="1"/>
  <c r="D158" i="118" s="1"/>
  <c r="D157" i="118" s="1"/>
  <c r="D156" i="118" s="1"/>
  <c r="D155" i="118" s="1"/>
  <c r="D154" i="118" s="1"/>
  <c r="D153" i="118" s="1"/>
  <c r="D152" i="118" s="1"/>
  <c r="D151" i="118" s="1"/>
  <c r="D150" i="118" s="1"/>
  <c r="D149" i="118" s="1"/>
  <c r="D148" i="118" s="1"/>
  <c r="D147" i="118" s="1"/>
  <c r="D146" i="118" s="1"/>
  <c r="D145" i="118" s="1"/>
  <c r="D144" i="118" s="1"/>
  <c r="D143" i="118" s="1"/>
  <c r="D142" i="118" s="1"/>
  <c r="D141" i="118" s="1"/>
  <c r="D140" i="118" s="1"/>
  <c r="D139" i="118" s="1"/>
  <c r="D138" i="118" s="1"/>
  <c r="D137" i="118" s="1"/>
  <c r="D136" i="118" s="1"/>
  <c r="D135" i="118" s="1"/>
  <c r="D134" i="118" s="1"/>
  <c r="D133" i="118" s="1"/>
  <c r="D132" i="118" s="1"/>
  <c r="D131" i="118" s="1"/>
  <c r="D130" i="118" s="1"/>
  <c r="D129" i="118" s="1"/>
  <c r="D128" i="118" s="1"/>
  <c r="D127" i="118" s="1"/>
  <c r="D126" i="118" s="1"/>
  <c r="D125" i="118" s="1"/>
  <c r="D124" i="118" s="1"/>
  <c r="D123" i="118" s="1"/>
  <c r="D122" i="118" s="1"/>
  <c r="D121" i="118" s="1"/>
  <c r="D120" i="118" s="1"/>
  <c r="D119" i="118" s="1"/>
  <c r="D118" i="118" s="1"/>
  <c r="D117" i="118" s="1"/>
  <c r="D116" i="118" s="1"/>
  <c r="D115" i="118" s="1"/>
  <c r="D114" i="118" s="1"/>
  <c r="D113" i="118" s="1"/>
  <c r="D112" i="118" s="1"/>
  <c r="D111" i="118" s="1"/>
  <c r="D110" i="118" s="1"/>
  <c r="D109" i="118" s="1"/>
  <c r="D108" i="118" s="1"/>
  <c r="D107" i="118" s="1"/>
  <c r="D106" i="118" s="1"/>
  <c r="D105" i="118" s="1"/>
  <c r="D104" i="118" s="1"/>
  <c r="D103" i="118" s="1"/>
  <c r="D102" i="118" s="1"/>
  <c r="D101" i="118" s="1"/>
  <c r="D100" i="118" s="1"/>
  <c r="D99" i="118" s="1"/>
  <c r="D98" i="118" s="1"/>
  <c r="D97" i="118" s="1"/>
  <c r="D96" i="118" s="1"/>
  <c r="D95" i="118" s="1"/>
  <c r="D94" i="118" s="1"/>
  <c r="D93" i="118" s="1"/>
  <c r="D92" i="118" s="1"/>
  <c r="D91" i="118" s="1"/>
  <c r="D90" i="118" s="1"/>
  <c r="D89" i="118" s="1"/>
  <c r="D88" i="118" s="1"/>
  <c r="D87" i="118" s="1"/>
  <c r="D86" i="118" s="1"/>
  <c r="D85" i="118" s="1"/>
  <c r="D84" i="118" s="1"/>
  <c r="D83" i="118" s="1"/>
  <c r="D82" i="118" s="1"/>
  <c r="D81" i="118" s="1"/>
  <c r="D80" i="118" s="1"/>
  <c r="D79" i="118" s="1"/>
  <c r="D78" i="118" s="1"/>
  <c r="D77" i="118" s="1"/>
  <c r="D76" i="118" s="1"/>
  <c r="D75" i="118" s="1"/>
  <c r="D74" i="118" s="1"/>
  <c r="D73" i="118" s="1"/>
  <c r="D72" i="118" s="1"/>
  <c r="D71" i="118" s="1"/>
  <c r="D70" i="118" s="1"/>
  <c r="D69" i="118" s="1"/>
  <c r="D68" i="118" s="1"/>
  <c r="D67" i="118" s="1"/>
  <c r="D66" i="118" s="1"/>
  <c r="D65" i="118" s="1"/>
  <c r="D64" i="118" s="1"/>
  <c r="D63" i="118" s="1"/>
  <c r="D62" i="118" s="1"/>
  <c r="D61" i="118" s="1"/>
  <c r="D60" i="118" s="1"/>
  <c r="D59" i="118" s="1"/>
  <c r="D58" i="118" s="1"/>
  <c r="D57" i="118" s="1"/>
  <c r="D56" i="118" s="1"/>
  <c r="D55" i="118" s="1"/>
  <c r="D54" i="118" s="1"/>
  <c r="D53" i="118" s="1"/>
  <c r="D52" i="118" s="1"/>
  <c r="D51" i="118" s="1"/>
  <c r="D50" i="118" s="1"/>
  <c r="D49" i="118" s="1"/>
  <c r="D48" i="118" s="1"/>
  <c r="D47" i="118" s="1"/>
  <c r="D46" i="118" s="1"/>
  <c r="D45" i="118" s="1"/>
  <c r="D44" i="118" s="1"/>
  <c r="D43" i="118" s="1"/>
  <c r="D42" i="118" s="1"/>
  <c r="D41" i="118" s="1"/>
  <c r="D40" i="118" s="1"/>
  <c r="D39" i="118" s="1"/>
  <c r="D38" i="118" s="1"/>
  <c r="D37" i="118" s="1"/>
  <c r="D36" i="118" s="1"/>
  <c r="D35" i="118" s="1"/>
  <c r="D34" i="118" s="1"/>
  <c r="D33" i="118" s="1"/>
  <c r="D32" i="118" s="1"/>
  <c r="D31" i="118" s="1"/>
  <c r="D30" i="118" s="1"/>
  <c r="D29" i="118" s="1"/>
  <c r="D28" i="118" s="1"/>
  <c r="D27" i="118" s="1"/>
  <c r="D26" i="118" s="1"/>
  <c r="D25" i="118" s="1"/>
  <c r="D24" i="118" s="1"/>
  <c r="D23" i="118" s="1"/>
  <c r="D22" i="118" s="1"/>
  <c r="D21" i="118" s="1"/>
  <c r="D20" i="118" s="1"/>
  <c r="D19" i="118" s="1"/>
  <c r="D18" i="118" s="1"/>
  <c r="D17" i="118" s="1"/>
  <c r="D16" i="118" s="1"/>
  <c r="D15" i="118" s="1"/>
  <c r="D14" i="118" s="1"/>
  <c r="D13" i="118" s="1"/>
  <c r="D12" i="118" s="1"/>
  <c r="D11" i="118" s="1"/>
  <c r="D10" i="118" s="1"/>
  <c r="D9" i="118" s="1"/>
  <c r="D8" i="118" s="1"/>
  <c r="D7" i="118" s="1"/>
  <c r="D6" i="118" s="1"/>
  <c r="D24" i="112"/>
  <c r="D23" i="112"/>
  <c r="D22" i="112"/>
  <c r="D21" i="112"/>
  <c r="D20" i="112"/>
  <c r="D19" i="112"/>
  <c r="D18" i="112"/>
  <c r="D17" i="112"/>
  <c r="D16" i="112"/>
  <c r="D15" i="112"/>
  <c r="D14" i="112"/>
  <c r="D13" i="112"/>
  <c r="D12" i="112"/>
  <c r="D11" i="112"/>
  <c r="D10" i="112"/>
  <c r="D9" i="112"/>
  <c r="D8" i="112"/>
  <c r="D7" i="112"/>
  <c r="D31" i="106" l="1"/>
  <c r="D27" i="106"/>
  <c r="D23" i="106"/>
  <c r="D19" i="106"/>
  <c r="D15" i="106"/>
  <c r="D11" i="106"/>
  <c r="D7" i="106"/>
  <c r="Z131" i="80"/>
  <c r="Y131" i="80"/>
  <c r="X131" i="80"/>
  <c r="W131" i="80"/>
  <c r="Y130" i="80"/>
  <c r="X130" i="80"/>
  <c r="W130" i="80"/>
  <c r="Z129" i="80"/>
  <c r="AB129" i="80" s="1"/>
  <c r="Y129" i="80"/>
  <c r="X129" i="80"/>
  <c r="W129" i="80"/>
  <c r="Z128" i="80"/>
  <c r="Y128" i="80"/>
  <c r="X128" i="80"/>
  <c r="W128" i="80"/>
  <c r="AB127" i="80"/>
  <c r="Z127" i="80"/>
  <c r="X127" i="80"/>
  <c r="Z130" i="80" s="1"/>
  <c r="AB130" i="80" s="1"/>
  <c r="W127" i="80"/>
  <c r="Z126" i="80"/>
  <c r="Y126" i="80"/>
  <c r="X126" i="80"/>
  <c r="W126" i="80"/>
  <c r="Z125" i="80"/>
  <c r="Y125" i="80"/>
  <c r="X125" i="80"/>
  <c r="W125" i="80"/>
  <c r="Z124" i="80"/>
  <c r="Y124" i="80"/>
  <c r="X124" i="80"/>
  <c r="W124" i="80"/>
  <c r="Y127" i="80" s="1"/>
  <c r="AA127" i="80" s="1"/>
  <c r="Z123" i="80"/>
  <c r="Y123" i="80"/>
  <c r="X123" i="80"/>
  <c r="W123" i="80"/>
  <c r="Y122" i="80"/>
  <c r="X122" i="80"/>
  <c r="W122" i="80"/>
  <c r="Z121" i="80"/>
  <c r="AB121" i="80" s="1"/>
  <c r="Y121" i="80"/>
  <c r="X121" i="80"/>
  <c r="W121" i="80"/>
  <c r="Z120" i="80"/>
  <c r="Y120" i="80"/>
  <c r="X120" i="80"/>
  <c r="W120" i="80"/>
  <c r="AB119" i="80"/>
  <c r="Z119" i="80"/>
  <c r="X119" i="80"/>
  <c r="Z122" i="80" s="1"/>
  <c r="AB122" i="80" s="1"/>
  <c r="W119" i="80"/>
  <c r="Z118" i="80"/>
  <c r="Y118" i="80"/>
  <c r="X118" i="80"/>
  <c r="W118" i="80"/>
  <c r="Z117" i="80"/>
  <c r="Y117" i="80"/>
  <c r="X117" i="80"/>
  <c r="W117" i="80"/>
  <c r="Z116" i="80"/>
  <c r="Y116" i="80"/>
  <c r="X116" i="80"/>
  <c r="W116" i="80"/>
  <c r="Y119" i="80" s="1"/>
  <c r="AA119" i="80" s="1"/>
  <c r="Z115" i="80"/>
  <c r="Y115" i="80"/>
  <c r="X115" i="80"/>
  <c r="W115" i="80"/>
  <c r="Y114" i="80"/>
  <c r="X114" i="80"/>
  <c r="W114" i="80"/>
  <c r="Z113" i="80"/>
  <c r="AB113" i="80" s="1"/>
  <c r="Y113" i="80"/>
  <c r="X113" i="80"/>
  <c r="W113" i="80"/>
  <c r="Z112" i="80"/>
  <c r="Y112" i="80"/>
  <c r="X112" i="80"/>
  <c r="W112" i="80"/>
  <c r="AB111" i="80"/>
  <c r="Z111" i="80"/>
  <c r="X111" i="80"/>
  <c r="Z114" i="80" s="1"/>
  <c r="AB114" i="80" s="1"/>
  <c r="W111" i="80"/>
  <c r="Z110" i="80"/>
  <c r="Y110" i="80"/>
  <c r="X110" i="80"/>
  <c r="W110" i="80"/>
  <c r="Z109" i="80"/>
  <c r="Y109" i="80"/>
  <c r="X109" i="80"/>
  <c r="W109" i="80"/>
  <c r="Z108" i="80"/>
  <c r="Y108" i="80"/>
  <c r="X108" i="80"/>
  <c r="W108" i="80"/>
  <c r="Y111" i="80" s="1"/>
  <c r="AA111" i="80" s="1"/>
  <c r="Z107" i="80"/>
  <c r="Y107" i="80"/>
  <c r="X107" i="80"/>
  <c r="W107" i="80"/>
  <c r="Y106" i="80"/>
  <c r="X106" i="80"/>
  <c r="W106" i="80"/>
  <c r="Z105" i="80"/>
  <c r="AB105" i="80" s="1"/>
  <c r="Y105" i="80"/>
  <c r="X105" i="80"/>
  <c r="W105" i="80"/>
  <c r="Z104" i="80"/>
  <c r="Y104" i="80"/>
  <c r="X104" i="80"/>
  <c r="W104" i="80"/>
  <c r="AB103" i="80"/>
  <c r="Z103" i="80"/>
  <c r="X103" i="80"/>
  <c r="Z106" i="80" s="1"/>
  <c r="AB106" i="80" s="1"/>
  <c r="W103" i="80"/>
  <c r="Z102" i="80"/>
  <c r="Y102" i="80"/>
  <c r="X102" i="80"/>
  <c r="W102" i="80"/>
  <c r="Z101" i="80"/>
  <c r="Y101" i="80"/>
  <c r="X101" i="80"/>
  <c r="W101" i="80"/>
  <c r="Z100" i="80"/>
  <c r="Y100" i="80"/>
  <c r="X100" i="80"/>
  <c r="W100" i="80"/>
  <c r="Y103" i="80" s="1"/>
  <c r="AA103" i="80" s="1"/>
  <c r="Z99" i="80"/>
  <c r="Y99" i="80"/>
  <c r="X99" i="80"/>
  <c r="W99" i="80"/>
  <c r="Y98" i="80"/>
  <c r="X98" i="80"/>
  <c r="W98" i="80"/>
  <c r="Z97" i="80"/>
  <c r="AB97" i="80" s="1"/>
  <c r="Y97" i="80"/>
  <c r="X97" i="80"/>
  <c r="W97" i="80"/>
  <c r="Z96" i="80"/>
  <c r="Y96" i="80"/>
  <c r="X96" i="80"/>
  <c r="W96" i="80"/>
  <c r="AB95" i="80"/>
  <c r="Z95" i="80"/>
  <c r="X95" i="80"/>
  <c r="Z98" i="80" s="1"/>
  <c r="AB98" i="80" s="1"/>
  <c r="W95" i="80"/>
  <c r="Z94" i="80"/>
  <c r="AB94" i="80" s="1"/>
  <c r="Y94" i="80"/>
  <c r="AA94" i="80" s="1"/>
  <c r="X94" i="80"/>
  <c r="W94" i="80"/>
  <c r="Z93" i="80"/>
  <c r="Y93" i="80"/>
  <c r="X93" i="80"/>
  <c r="W93" i="80"/>
  <c r="AB92" i="80"/>
  <c r="AA92" i="80"/>
  <c r="Z92" i="80"/>
  <c r="Y92" i="80"/>
  <c r="X92" i="80"/>
  <c r="W92" i="80"/>
  <c r="Y95" i="80" s="1"/>
  <c r="AA95" i="80" s="1"/>
  <c r="Z91" i="80"/>
  <c r="Y91" i="80"/>
  <c r="AA91" i="80" s="1"/>
  <c r="X91" i="80"/>
  <c r="W91" i="80"/>
  <c r="Y90" i="80"/>
  <c r="X90" i="80"/>
  <c r="W90" i="80"/>
  <c r="Z89" i="80"/>
  <c r="AB89" i="80" s="1"/>
  <c r="Y89" i="80"/>
  <c r="X89" i="80"/>
  <c r="W89" i="80"/>
  <c r="Z88" i="80"/>
  <c r="Y88" i="80"/>
  <c r="X88" i="80"/>
  <c r="W88" i="80"/>
  <c r="AB87" i="80"/>
  <c r="Z87" i="80"/>
  <c r="Y87" i="80"/>
  <c r="X87" i="80"/>
  <c r="Z90" i="80" s="1"/>
  <c r="AB90" i="80" s="1"/>
  <c r="W87" i="80"/>
  <c r="Z86" i="80"/>
  <c r="AB86" i="80" s="1"/>
  <c r="Y86" i="80"/>
  <c r="AA86" i="80" s="1"/>
  <c r="X86" i="80"/>
  <c r="W86" i="80"/>
  <c r="Z85" i="80"/>
  <c r="X85" i="80"/>
  <c r="W85" i="80"/>
  <c r="X84" i="80"/>
  <c r="W84" i="80"/>
  <c r="AB83" i="80"/>
  <c r="Y83" i="80"/>
  <c r="AA83" i="80" s="1"/>
  <c r="X83" i="80"/>
  <c r="W83" i="80"/>
  <c r="Y82" i="80"/>
  <c r="X82" i="80"/>
  <c r="W82" i="80"/>
  <c r="Y85" i="80" s="1"/>
  <c r="AA85" i="80" s="1"/>
  <c r="Z81" i="80"/>
  <c r="AB81" i="80" s="1"/>
  <c r="X81" i="80"/>
  <c r="Z84" i="80" s="1"/>
  <c r="AB84" i="80" s="1"/>
  <c r="W81" i="80"/>
  <c r="Y84" i="80" s="1"/>
  <c r="AB80" i="80"/>
  <c r="X80" i="80"/>
  <c r="Z83" i="80" s="1"/>
  <c r="W80" i="80"/>
  <c r="X79" i="80"/>
  <c r="Z82" i="80" s="1"/>
  <c r="AB82" i="80" s="1"/>
  <c r="W79" i="80"/>
  <c r="Z78" i="80"/>
  <c r="AB78" i="80" s="1"/>
  <c r="Y78" i="80"/>
  <c r="AA78" i="80" s="1"/>
  <c r="X78" i="80"/>
  <c r="W78" i="80"/>
  <c r="Y81" i="80" s="1"/>
  <c r="Z77" i="80"/>
  <c r="X77" i="80"/>
  <c r="Z80" i="80" s="1"/>
  <c r="W77" i="80"/>
  <c r="Y80" i="80" s="1"/>
  <c r="AA80" i="80" s="1"/>
  <c r="X76" i="80"/>
  <c r="Z79" i="80" s="1"/>
  <c r="AB79" i="80" s="1"/>
  <c r="W76" i="80"/>
  <c r="Y79" i="80" s="1"/>
  <c r="AA79" i="80" s="1"/>
  <c r="AB75" i="80"/>
  <c r="Y75" i="80"/>
  <c r="AA75" i="80" s="1"/>
  <c r="X75" i="80"/>
  <c r="W75" i="80"/>
  <c r="Y74" i="80"/>
  <c r="X74" i="80"/>
  <c r="W74" i="80"/>
  <c r="Y77" i="80" s="1"/>
  <c r="AA77" i="80" s="1"/>
  <c r="Z73" i="80"/>
  <c r="AB73" i="80" s="1"/>
  <c r="X73" i="80"/>
  <c r="Z76" i="80" s="1"/>
  <c r="AB76" i="80" s="1"/>
  <c r="W73" i="80"/>
  <c r="Y76" i="80" s="1"/>
  <c r="AB72" i="80"/>
  <c r="X72" i="80"/>
  <c r="Z75" i="80" s="1"/>
  <c r="W72" i="80"/>
  <c r="X71" i="80"/>
  <c r="Z74" i="80" s="1"/>
  <c r="AB74" i="80" s="1"/>
  <c r="W71" i="80"/>
  <c r="Z70" i="80"/>
  <c r="AB70" i="80" s="1"/>
  <c r="Y70" i="80"/>
  <c r="AA70" i="80" s="1"/>
  <c r="X70" i="80"/>
  <c r="W70" i="80"/>
  <c r="Y73" i="80" s="1"/>
  <c r="Z69" i="80"/>
  <c r="X69" i="80"/>
  <c r="Z72" i="80" s="1"/>
  <c r="W69" i="80"/>
  <c r="Y72" i="80" s="1"/>
  <c r="AA72" i="80" s="1"/>
  <c r="X68" i="80"/>
  <c r="Z71" i="80" s="1"/>
  <c r="AB71" i="80" s="1"/>
  <c r="W68" i="80"/>
  <c r="Y71" i="80" s="1"/>
  <c r="AA71" i="80" s="1"/>
  <c r="AB67" i="80"/>
  <c r="Y67" i="80"/>
  <c r="AA67" i="80" s="1"/>
  <c r="X67" i="80"/>
  <c r="W67" i="80"/>
  <c r="Y66" i="80"/>
  <c r="X66" i="80"/>
  <c r="W66" i="80"/>
  <c r="Y69" i="80" s="1"/>
  <c r="AA69" i="80" s="1"/>
  <c r="Z65" i="80"/>
  <c r="AB65" i="80" s="1"/>
  <c r="X65" i="80"/>
  <c r="Z68" i="80" s="1"/>
  <c r="AB68" i="80" s="1"/>
  <c r="W65" i="80"/>
  <c r="Y68" i="80" s="1"/>
  <c r="AB64" i="80"/>
  <c r="X64" i="80"/>
  <c r="Z67" i="80" s="1"/>
  <c r="W64" i="80"/>
  <c r="X63" i="80"/>
  <c r="Z66" i="80" s="1"/>
  <c r="AB66" i="80" s="1"/>
  <c r="W63" i="80"/>
  <c r="Z62" i="80"/>
  <c r="AB62" i="80" s="1"/>
  <c r="Y62" i="80"/>
  <c r="AA62" i="80" s="1"/>
  <c r="X62" i="80"/>
  <c r="W62" i="80"/>
  <c r="Y65" i="80" s="1"/>
  <c r="Z61" i="80"/>
  <c r="AB61" i="80" s="1"/>
  <c r="X61" i="80"/>
  <c r="Z64" i="80" s="1"/>
  <c r="W61" i="80"/>
  <c r="Y64" i="80" s="1"/>
  <c r="AA64" i="80" s="1"/>
  <c r="X60" i="80"/>
  <c r="Z63" i="80" s="1"/>
  <c r="AB63" i="80" s="1"/>
  <c r="W60" i="80"/>
  <c r="Y63" i="80" s="1"/>
  <c r="AA63" i="80" s="1"/>
  <c r="AB59" i="80"/>
  <c r="Y59" i="80"/>
  <c r="AA59" i="80" s="1"/>
  <c r="X59" i="80"/>
  <c r="W59" i="80"/>
  <c r="Y58" i="80"/>
  <c r="X58" i="80"/>
  <c r="W58" i="80"/>
  <c r="Y61" i="80" s="1"/>
  <c r="AA61" i="80" s="1"/>
  <c r="Z57" i="80"/>
  <c r="AB57" i="80" s="1"/>
  <c r="X57" i="80"/>
  <c r="Z60" i="80" s="1"/>
  <c r="W57" i="80"/>
  <c r="Y60" i="80" s="1"/>
  <c r="AB56" i="80"/>
  <c r="X56" i="80"/>
  <c r="Z59" i="80" s="1"/>
  <c r="W56" i="80"/>
  <c r="Y55" i="80"/>
  <c r="X55" i="80"/>
  <c r="Z58" i="80" s="1"/>
  <c r="AB58" i="80" s="1"/>
  <c r="W55" i="80"/>
  <c r="Z54" i="80"/>
  <c r="AB54" i="80" s="1"/>
  <c r="Y54" i="80"/>
  <c r="AA54" i="80" s="1"/>
  <c r="X54" i="80"/>
  <c r="W54" i="80"/>
  <c r="Y57" i="80" s="1"/>
  <c r="Z53" i="80"/>
  <c r="X53" i="80"/>
  <c r="Z56" i="80" s="1"/>
  <c r="W53" i="80"/>
  <c r="Y56" i="80" s="1"/>
  <c r="AA56" i="80" s="1"/>
  <c r="X52" i="80"/>
  <c r="Z55" i="80" s="1"/>
  <c r="AB55" i="80" s="1"/>
  <c r="W52" i="80"/>
  <c r="AB51" i="80"/>
  <c r="Y51" i="80"/>
  <c r="AA51" i="80" s="1"/>
  <c r="X51" i="80"/>
  <c r="W51" i="80"/>
  <c r="Y50" i="80"/>
  <c r="X50" i="80"/>
  <c r="W50" i="80"/>
  <c r="Y53" i="80" s="1"/>
  <c r="AA53" i="80" s="1"/>
  <c r="Z49" i="80"/>
  <c r="AB49" i="80" s="1"/>
  <c r="X49" i="80"/>
  <c r="Z52" i="80" s="1"/>
  <c r="W49" i="80"/>
  <c r="Y52" i="80" s="1"/>
  <c r="AB48" i="80"/>
  <c r="X48" i="80"/>
  <c r="Z51" i="80" s="1"/>
  <c r="W48" i="80"/>
  <c r="Y47" i="80"/>
  <c r="X47" i="80"/>
  <c r="Z50" i="80" s="1"/>
  <c r="AB50" i="80" s="1"/>
  <c r="W47" i="80"/>
  <c r="Z46" i="80"/>
  <c r="AB46" i="80" s="1"/>
  <c r="Y46" i="80"/>
  <c r="AA46" i="80" s="1"/>
  <c r="X46" i="80"/>
  <c r="W46" i="80"/>
  <c r="Y49" i="80" s="1"/>
  <c r="Z45" i="80"/>
  <c r="X45" i="80"/>
  <c r="Z48" i="80" s="1"/>
  <c r="W45" i="80"/>
  <c r="Y48" i="80" s="1"/>
  <c r="AA48" i="80" s="1"/>
  <c r="X44" i="80"/>
  <c r="Z47" i="80" s="1"/>
  <c r="AB47" i="80" s="1"/>
  <c r="W44" i="80"/>
  <c r="AB43" i="80"/>
  <c r="Y43" i="80"/>
  <c r="AA43" i="80" s="1"/>
  <c r="X43" i="80"/>
  <c r="W43" i="80"/>
  <c r="Y42" i="80"/>
  <c r="X42" i="80"/>
  <c r="W42" i="80"/>
  <c r="Y45" i="80" s="1"/>
  <c r="AA45" i="80" s="1"/>
  <c r="Z41" i="80"/>
  <c r="AB41" i="80" s="1"/>
  <c r="X41" i="80"/>
  <c r="Z44" i="80" s="1"/>
  <c r="W41" i="80"/>
  <c r="Y44" i="80" s="1"/>
  <c r="AB40" i="80"/>
  <c r="X40" i="80"/>
  <c r="Z43" i="80" s="1"/>
  <c r="W40" i="80"/>
  <c r="Y39" i="80"/>
  <c r="X39" i="80"/>
  <c r="Z42" i="80" s="1"/>
  <c r="AB42" i="80" s="1"/>
  <c r="W39" i="80"/>
  <c r="Z38" i="80"/>
  <c r="AB38" i="80" s="1"/>
  <c r="Y38" i="80"/>
  <c r="AA38" i="80" s="1"/>
  <c r="X38" i="80"/>
  <c r="W38" i="80"/>
  <c r="Y41" i="80" s="1"/>
  <c r="Z37" i="80"/>
  <c r="X37" i="80"/>
  <c r="Z40" i="80" s="1"/>
  <c r="W37" i="80"/>
  <c r="Y40" i="80" s="1"/>
  <c r="AA40" i="80" s="1"/>
  <c r="X36" i="80"/>
  <c r="Z39" i="80" s="1"/>
  <c r="AB39" i="80" s="1"/>
  <c r="W36" i="80"/>
  <c r="AB35" i="80"/>
  <c r="Y35" i="80"/>
  <c r="AA35" i="80" s="1"/>
  <c r="X35" i="80"/>
  <c r="W35" i="80"/>
  <c r="Y34" i="80"/>
  <c r="X34" i="80"/>
  <c r="W34" i="80"/>
  <c r="Y37" i="80" s="1"/>
  <c r="AA37" i="80" s="1"/>
  <c r="Z33" i="80"/>
  <c r="AB33" i="80" s="1"/>
  <c r="X33" i="80"/>
  <c r="Z36" i="80" s="1"/>
  <c r="W33" i="80"/>
  <c r="Y36" i="80" s="1"/>
  <c r="AB32" i="80"/>
  <c r="X32" i="80"/>
  <c r="Z35" i="80" s="1"/>
  <c r="W32" i="80"/>
  <c r="Y31" i="80"/>
  <c r="X31" i="80"/>
  <c r="Z34" i="80" s="1"/>
  <c r="AB34" i="80" s="1"/>
  <c r="W31" i="80"/>
  <c r="Z30" i="80"/>
  <c r="AB30" i="80" s="1"/>
  <c r="Y30" i="80"/>
  <c r="AA30" i="80" s="1"/>
  <c r="X30" i="80"/>
  <c r="W30" i="80"/>
  <c r="Y33" i="80" s="1"/>
  <c r="Z29" i="80"/>
  <c r="X29" i="80"/>
  <c r="Z32" i="80" s="1"/>
  <c r="W29" i="80"/>
  <c r="Y32" i="80" s="1"/>
  <c r="AA32" i="80" s="1"/>
  <c r="X28" i="80"/>
  <c r="Z31" i="80" s="1"/>
  <c r="AB31" i="80" s="1"/>
  <c r="W28" i="80"/>
  <c r="AB27" i="80"/>
  <c r="Y27" i="80"/>
  <c r="AA27" i="80" s="1"/>
  <c r="X27" i="80"/>
  <c r="W27" i="80"/>
  <c r="Y26" i="80"/>
  <c r="X26" i="80"/>
  <c r="W26" i="80"/>
  <c r="Y29" i="80" s="1"/>
  <c r="AA29" i="80" s="1"/>
  <c r="Z25" i="80"/>
  <c r="AB25" i="80" s="1"/>
  <c r="X25" i="80"/>
  <c r="Z28" i="80" s="1"/>
  <c r="W25" i="80"/>
  <c r="Y28" i="80" s="1"/>
  <c r="AB24" i="80"/>
  <c r="X24" i="80"/>
  <c r="Z27" i="80" s="1"/>
  <c r="W24" i="80"/>
  <c r="X23" i="80"/>
  <c r="Z26" i="80" s="1"/>
  <c r="AB26" i="80" s="1"/>
  <c r="W23" i="80"/>
  <c r="Y22" i="80"/>
  <c r="AA22" i="80" s="1"/>
  <c r="X22" i="80"/>
  <c r="W22" i="80"/>
  <c r="Y25" i="80" s="1"/>
  <c r="Z21" i="80"/>
  <c r="AB21" i="80" s="1"/>
  <c r="X21" i="80"/>
  <c r="Z24" i="80" s="1"/>
  <c r="W21" i="80"/>
  <c r="Y24" i="80" s="1"/>
  <c r="AA24" i="80" s="1"/>
  <c r="X20" i="80"/>
  <c r="Z23" i="80" s="1"/>
  <c r="AB23" i="80" s="1"/>
  <c r="W20" i="80"/>
  <c r="Y23" i="80" s="1"/>
  <c r="AA23" i="80" s="1"/>
  <c r="X19" i="80"/>
  <c r="Z22" i="80" s="1"/>
  <c r="AB22" i="80" s="1"/>
  <c r="W19" i="80"/>
  <c r="Y18" i="80"/>
  <c r="AA18" i="80" s="1"/>
  <c r="X18" i="80"/>
  <c r="W18" i="80"/>
  <c r="Y21" i="80" s="1"/>
  <c r="AA21" i="80" s="1"/>
  <c r="Z17" i="80"/>
  <c r="AB17" i="80" s="1"/>
  <c r="X17" i="80"/>
  <c r="Z20" i="80" s="1"/>
  <c r="AB20" i="80" s="1"/>
  <c r="W17" i="80"/>
  <c r="Y20" i="80" s="1"/>
  <c r="AA20" i="80" s="1"/>
  <c r="X16" i="80"/>
  <c r="Z19" i="80" s="1"/>
  <c r="AB19" i="80" s="1"/>
  <c r="W16" i="80"/>
  <c r="Y19" i="80" s="1"/>
  <c r="AA19" i="80" s="1"/>
  <c r="X15" i="80"/>
  <c r="Z18" i="80" s="1"/>
  <c r="AB18" i="80" s="1"/>
  <c r="W15" i="80"/>
  <c r="Y14" i="80"/>
  <c r="AA14" i="80" s="1"/>
  <c r="X14" i="80"/>
  <c r="W14" i="80"/>
  <c r="Y17" i="80" s="1"/>
  <c r="AA17" i="80" s="1"/>
  <c r="Z13" i="80"/>
  <c r="AB13" i="80" s="1"/>
  <c r="X13" i="80"/>
  <c r="Z16" i="80" s="1"/>
  <c r="AB16" i="80" s="1"/>
  <c r="W13" i="80"/>
  <c r="Y16" i="80" s="1"/>
  <c r="AA16" i="80" s="1"/>
  <c r="X12" i="80"/>
  <c r="Z15" i="80" s="1"/>
  <c r="AB15" i="80" s="1"/>
  <c r="W12" i="80"/>
  <c r="Y15" i="80" s="1"/>
  <c r="AA15" i="80" s="1"/>
  <c r="AB11" i="80"/>
  <c r="X11" i="80"/>
  <c r="Z14" i="80" s="1"/>
  <c r="AB14" i="80" s="1"/>
  <c r="W11" i="80"/>
  <c r="Y10" i="80"/>
  <c r="AA10" i="80" s="1"/>
  <c r="X10" i="80"/>
  <c r="W10" i="80"/>
  <c r="Y13" i="80" s="1"/>
  <c r="AA13" i="80" s="1"/>
  <c r="Z9" i="80"/>
  <c r="AB9" i="80" s="1"/>
  <c r="X9" i="80"/>
  <c r="Z12" i="80" s="1"/>
  <c r="AB12" i="80" s="1"/>
  <c r="W9" i="80"/>
  <c r="Y12" i="80" s="1"/>
  <c r="AA12" i="80" s="1"/>
  <c r="X8" i="80"/>
  <c r="Z11" i="80" s="1"/>
  <c r="W8" i="80"/>
  <c r="Y11" i="80" s="1"/>
  <c r="AA11" i="80" s="1"/>
  <c r="AB7" i="80"/>
  <c r="X7" i="80"/>
  <c r="Z10" i="80" s="1"/>
  <c r="AB10" i="80" s="1"/>
  <c r="W7" i="80"/>
  <c r="Y6" i="80"/>
  <c r="X6" i="80"/>
  <c r="W6" i="80"/>
  <c r="Y9" i="80" s="1"/>
  <c r="AA9" i="80" s="1"/>
  <c r="X5" i="80"/>
  <c r="Z8" i="80" s="1"/>
  <c r="AB8" i="80" s="1"/>
  <c r="W5" i="80"/>
  <c r="Y8" i="80" s="1"/>
  <c r="AA8" i="80" s="1"/>
  <c r="X4" i="80"/>
  <c r="Z7" i="80" s="1"/>
  <c r="W4" i="80"/>
  <c r="Y7" i="80" s="1"/>
  <c r="AA7" i="80" s="1"/>
  <c r="X3" i="80"/>
  <c r="W3" i="80"/>
  <c r="Z6" i="80" l="1"/>
  <c r="AB6" i="80" s="1"/>
  <c r="AA6" i="80"/>
  <c r="AC3" i="80"/>
  <c r="AA66" i="80"/>
  <c r="AB69" i="80"/>
  <c r="AA74" i="80"/>
  <c r="AB77" i="80"/>
  <c r="AA82" i="80"/>
  <c r="AB85" i="80"/>
  <c r="AA87" i="80"/>
  <c r="AA88" i="80"/>
  <c r="AA90" i="80"/>
  <c r="AB91" i="80"/>
  <c r="AB93" i="80"/>
  <c r="AA96" i="80"/>
  <c r="AA98" i="80"/>
  <c r="AB99" i="80"/>
  <c r="AB101" i="80"/>
  <c r="AA104" i="80"/>
  <c r="AA106" i="80"/>
  <c r="AB107" i="80"/>
  <c r="AB109" i="80"/>
  <c r="AA112" i="80"/>
  <c r="AA114" i="80"/>
  <c r="AB115" i="80"/>
  <c r="AB117" i="80"/>
  <c r="AA120" i="80"/>
  <c r="AA122" i="80"/>
  <c r="AB123" i="80"/>
  <c r="AB125" i="80"/>
  <c r="AA128" i="80"/>
  <c r="AA130" i="80"/>
  <c r="AB131" i="80"/>
  <c r="AA99" i="80"/>
  <c r="AA100" i="80"/>
  <c r="AA102" i="80"/>
  <c r="AA107" i="80"/>
  <c r="AA108" i="80"/>
  <c r="AA110" i="80"/>
  <c r="AA115" i="80"/>
  <c r="AA116" i="80"/>
  <c r="AA118" i="80"/>
  <c r="AA123" i="80"/>
  <c r="AA124" i="80"/>
  <c r="AA126" i="80"/>
  <c r="AA131" i="80"/>
  <c r="AA25" i="80"/>
  <c r="AA28" i="80"/>
  <c r="AA33" i="80"/>
  <c r="AA36" i="80"/>
  <c r="AA41" i="80"/>
  <c r="AA44" i="80"/>
  <c r="AA49" i="80"/>
  <c r="AA52" i="80"/>
  <c r="AA57" i="80"/>
  <c r="AA60" i="80"/>
  <c r="AA65" i="80"/>
  <c r="AA68" i="80"/>
  <c r="AA73" i="80"/>
  <c r="AA76" i="80"/>
  <c r="AA81" i="80"/>
  <c r="AA84" i="80"/>
  <c r="AA89" i="80"/>
  <c r="AA97" i="80"/>
  <c r="AB100" i="80"/>
  <c r="AB102" i="80"/>
  <c r="AA105" i="80"/>
  <c r="AB108" i="80"/>
  <c r="AB110" i="80"/>
  <c r="AA113" i="80"/>
  <c r="AB116" i="80"/>
  <c r="AB118" i="80"/>
  <c r="AA121" i="80"/>
  <c r="AB124" i="80"/>
  <c r="AB126" i="80"/>
  <c r="AA129" i="80"/>
  <c r="AA26" i="80"/>
  <c r="AB28" i="80"/>
  <c r="AB29" i="80"/>
  <c r="AA31" i="80"/>
  <c r="AA34" i="80"/>
  <c r="AB36" i="80"/>
  <c r="AB37" i="80"/>
  <c r="AA39" i="80"/>
  <c r="AA42" i="80"/>
  <c r="AB44" i="80"/>
  <c r="AB45" i="80"/>
  <c r="AA47" i="80"/>
  <c r="AA50" i="80"/>
  <c r="AB52" i="80"/>
  <c r="AB53" i="80"/>
  <c r="AA55" i="80"/>
  <c r="AA58" i="80"/>
  <c r="AB60" i="80"/>
  <c r="AB88" i="80"/>
  <c r="AA93" i="80"/>
  <c r="AB96" i="80"/>
  <c r="AA101" i="80"/>
  <c r="AB104" i="80"/>
  <c r="AA109" i="80"/>
  <c r="AB112" i="80"/>
  <c r="AA117" i="80"/>
  <c r="AB120" i="80"/>
  <c r="AA125" i="80"/>
  <c r="AB128" i="80"/>
  <c r="E11" i="62"/>
  <c r="E10" i="62"/>
  <c r="E9" i="62"/>
  <c r="E8" i="62"/>
  <c r="E7" i="62"/>
  <c r="E6" i="62"/>
  <c r="E11" i="60"/>
  <c r="E10" i="60"/>
  <c r="E9" i="60"/>
  <c r="E8" i="60"/>
  <c r="E7" i="60"/>
  <c r="E6" i="60"/>
  <c r="E11" i="58"/>
  <c r="E10" i="58"/>
  <c r="E9" i="58"/>
  <c r="E8" i="58"/>
  <c r="E7" i="58"/>
  <c r="E6" i="58"/>
  <c r="S8" i="28"/>
  <c r="R8" i="28"/>
  <c r="Q8" i="28"/>
  <c r="P8" i="28"/>
  <c r="O8" i="28"/>
  <c r="N8" i="28"/>
  <c r="M8" i="28"/>
  <c r="L8" i="28"/>
  <c r="K8" i="28"/>
  <c r="J8" i="28"/>
  <c r="I8" i="28"/>
  <c r="H8" i="28"/>
  <c r="G8" i="28"/>
  <c r="F8" i="28"/>
  <c r="E8" i="28"/>
  <c r="D8" i="28"/>
  <c r="C8" i="28"/>
  <c r="G17" i="24"/>
  <c r="G13" i="24" s="1"/>
  <c r="G12" i="24" s="1"/>
  <c r="F17" i="24"/>
  <c r="E17" i="24"/>
  <c r="D17" i="24"/>
  <c r="C17" i="24"/>
  <c r="G15" i="24"/>
  <c r="F15" i="24"/>
  <c r="E15" i="24"/>
  <c r="D15" i="24"/>
  <c r="F13" i="24"/>
  <c r="E13" i="24"/>
  <c r="D13" i="24"/>
  <c r="D12" i="24" s="1"/>
  <c r="C13" i="24"/>
  <c r="F12" i="24"/>
  <c r="E12" i="24"/>
  <c r="C12" i="24"/>
  <c r="G8" i="24"/>
  <c r="F8" i="24"/>
  <c r="D26" i="20"/>
  <c r="C26" i="20"/>
  <c r="D25" i="20"/>
  <c r="C25" i="20"/>
  <c r="D24" i="20"/>
  <c r="C24" i="20"/>
  <c r="D23" i="20"/>
  <c r="C23" i="20"/>
  <c r="D22" i="20"/>
  <c r="C22" i="20"/>
  <c r="D21" i="20"/>
  <c r="C21" i="20"/>
  <c r="D20" i="20"/>
  <c r="C20" i="20"/>
  <c r="D19" i="20"/>
  <c r="C19" i="20"/>
  <c r="D18" i="20"/>
  <c r="C18" i="20"/>
  <c r="D17" i="20"/>
  <c r="C17" i="20"/>
  <c r="D16" i="20"/>
  <c r="C16" i="20"/>
  <c r="D15" i="20"/>
  <c r="C15" i="20"/>
  <c r="D14" i="20"/>
  <c r="C14" i="20"/>
  <c r="D13" i="20"/>
  <c r="C13" i="20"/>
  <c r="D12" i="20"/>
  <c r="C12" i="20"/>
  <c r="D11" i="20"/>
  <c r="C11" i="20"/>
  <c r="D10" i="20"/>
  <c r="C10" i="20"/>
  <c r="D9" i="20"/>
  <c r="C9" i="20"/>
  <c r="D8" i="20"/>
  <c r="C8" i="20"/>
  <c r="AC4" i="80" l="1"/>
  <c r="AD3" i="80"/>
  <c r="AD4" i="80" s="1"/>
  <c r="AD5" i="80" s="1"/>
  <c r="AD6" i="80" s="1"/>
  <c r="AD7" i="80" s="1"/>
  <c r="AD8" i="80" s="1"/>
  <c r="AD9" i="80" s="1"/>
  <c r="AD10" i="80" s="1"/>
  <c r="AD11" i="80" s="1"/>
  <c r="AD12" i="80" s="1"/>
  <c r="AD13" i="80" s="1"/>
  <c r="AD14" i="80" s="1"/>
  <c r="AD15" i="80" s="1"/>
  <c r="AD16" i="80" s="1"/>
  <c r="AD17" i="80" s="1"/>
  <c r="AD18" i="80" s="1"/>
  <c r="AD19" i="80" s="1"/>
  <c r="AD20" i="80" s="1"/>
  <c r="AD21" i="80" s="1"/>
  <c r="AD22" i="80" s="1"/>
  <c r="AD23" i="80" s="1"/>
  <c r="AD24" i="80" s="1"/>
  <c r="AD25" i="80" s="1"/>
  <c r="AD26" i="80" s="1"/>
  <c r="AD27" i="80" s="1"/>
  <c r="AD28" i="80" s="1"/>
  <c r="AD29" i="80" s="1"/>
  <c r="AD30" i="80" s="1"/>
  <c r="AD31" i="80" s="1"/>
  <c r="AD32" i="80" s="1"/>
  <c r="AD33" i="80" s="1"/>
  <c r="AD34" i="80" s="1"/>
  <c r="AD35" i="80" s="1"/>
  <c r="AD36" i="80" s="1"/>
  <c r="AD37" i="80" s="1"/>
  <c r="AD38" i="80" s="1"/>
  <c r="AD39" i="80" s="1"/>
  <c r="AD40" i="80" s="1"/>
  <c r="AD41" i="80" s="1"/>
  <c r="AD42" i="80" s="1"/>
  <c r="AD43" i="80" s="1"/>
  <c r="AD44" i="80" s="1"/>
  <c r="AD45" i="80" s="1"/>
  <c r="AD46" i="80" s="1"/>
  <c r="AD47" i="80" s="1"/>
  <c r="AD48" i="80" s="1"/>
  <c r="AD49" i="80" s="1"/>
  <c r="AD50" i="80" s="1"/>
  <c r="AD51" i="80" s="1"/>
  <c r="AD52" i="80" s="1"/>
  <c r="AD53" i="80" s="1"/>
  <c r="AD54" i="80" s="1"/>
  <c r="AD55" i="80" s="1"/>
  <c r="AD56" i="80" s="1"/>
  <c r="AD57" i="80" s="1"/>
  <c r="AD58" i="80" s="1"/>
  <c r="AD59" i="80" s="1"/>
  <c r="AD60" i="80" s="1"/>
  <c r="AD61" i="80" s="1"/>
  <c r="AD62" i="80" s="1"/>
  <c r="AD63" i="80" s="1"/>
  <c r="AD64" i="80" s="1"/>
  <c r="AD65" i="80" s="1"/>
  <c r="AD66" i="80" s="1"/>
  <c r="AD67" i="80" s="1"/>
  <c r="AD68" i="80" s="1"/>
  <c r="AD69" i="80" s="1"/>
  <c r="AD70" i="80" s="1"/>
  <c r="AD71" i="80" s="1"/>
  <c r="AD72" i="80" s="1"/>
  <c r="AD73" i="80" s="1"/>
  <c r="AD74" i="80" s="1"/>
  <c r="AD75" i="80" s="1"/>
  <c r="AD76" i="80" s="1"/>
  <c r="AD77" i="80" s="1"/>
  <c r="AD78" i="80" s="1"/>
  <c r="AD79" i="80" s="1"/>
  <c r="AD80" i="80" s="1"/>
  <c r="AD81" i="80" s="1"/>
  <c r="AD82" i="80" s="1"/>
  <c r="AD83" i="80" s="1"/>
  <c r="AD84" i="80" s="1"/>
  <c r="AD85" i="80" s="1"/>
  <c r="AD86" i="80" s="1"/>
  <c r="AD87" i="80" s="1"/>
  <c r="AD88" i="80" s="1"/>
  <c r="AD89" i="80" s="1"/>
  <c r="AD90" i="80" s="1"/>
  <c r="AD91" i="80" s="1"/>
  <c r="AD92" i="80" s="1"/>
  <c r="AD93" i="80" s="1"/>
  <c r="AD94" i="80" s="1"/>
  <c r="AD95" i="80" s="1"/>
  <c r="AD96" i="80" s="1"/>
  <c r="AD97" i="80" s="1"/>
  <c r="AD98" i="80" s="1"/>
  <c r="AD99" i="80" s="1"/>
  <c r="AD100" i="80" s="1"/>
  <c r="AD101" i="80" s="1"/>
  <c r="AD102" i="80" s="1"/>
  <c r="AD103" i="80" s="1"/>
  <c r="AD104" i="80" s="1"/>
  <c r="AD105" i="80" s="1"/>
  <c r="AD106" i="80" s="1"/>
  <c r="AD107" i="80" s="1"/>
  <c r="AD108" i="80" s="1"/>
  <c r="AD109" i="80" s="1"/>
  <c r="AD110" i="80" s="1"/>
  <c r="AD111" i="80" s="1"/>
  <c r="AD112" i="80" s="1"/>
  <c r="AD113" i="80" s="1"/>
  <c r="AD114" i="80" s="1"/>
  <c r="AD115" i="80" s="1"/>
  <c r="AD116" i="80" s="1"/>
  <c r="AD117" i="80" s="1"/>
  <c r="AD118" i="80" s="1"/>
  <c r="AD119" i="80" s="1"/>
  <c r="AD120" i="80" s="1"/>
  <c r="AD121" i="80" s="1"/>
  <c r="AD122" i="80" s="1"/>
  <c r="AD123" i="80" s="1"/>
  <c r="AD124" i="80" s="1"/>
  <c r="AD125" i="80" s="1"/>
  <c r="AD126" i="80" s="1"/>
  <c r="AD127" i="80" s="1"/>
  <c r="AD128" i="80" s="1"/>
  <c r="AD129" i="80" s="1"/>
  <c r="AD130" i="80" s="1"/>
  <c r="AD131" i="80" s="1"/>
  <c r="AC5" i="80" l="1"/>
  <c r="AE4" i="80"/>
  <c r="AE3" i="80"/>
  <c r="AE5" i="80" l="1"/>
  <c r="AC6" i="80"/>
  <c r="AE6" i="80" l="1"/>
  <c r="AC7" i="80"/>
  <c r="AE7" i="80" l="1"/>
  <c r="AC8" i="80"/>
  <c r="AC9" i="80" l="1"/>
  <c r="AE8" i="80"/>
  <c r="AE9" i="80" l="1"/>
  <c r="AC10" i="80"/>
  <c r="AE10" i="80" l="1"/>
  <c r="AC11" i="80"/>
  <c r="AE11" i="80" l="1"/>
  <c r="AC12" i="80"/>
  <c r="AC13" i="80" l="1"/>
  <c r="AE12" i="80"/>
  <c r="AE13" i="80" l="1"/>
  <c r="AC14" i="80"/>
  <c r="AE14" i="80" l="1"/>
  <c r="AC15" i="80"/>
  <c r="AE15" i="80" l="1"/>
  <c r="AC16" i="80"/>
  <c r="AC17" i="80" l="1"/>
  <c r="AE16" i="80"/>
  <c r="AE17" i="80" l="1"/>
  <c r="AC18" i="80"/>
  <c r="AE18" i="80" l="1"/>
  <c r="AC19" i="80"/>
  <c r="AE19" i="80" l="1"/>
  <c r="AC20" i="80"/>
  <c r="AC21" i="80" l="1"/>
  <c r="AE20" i="80"/>
  <c r="AC22" i="80" l="1"/>
  <c r="AE21" i="80"/>
  <c r="AE22" i="80" l="1"/>
  <c r="AC23" i="80"/>
  <c r="AE23" i="80" l="1"/>
  <c r="AC24" i="80"/>
  <c r="AC25" i="80" l="1"/>
  <c r="AE24" i="80"/>
  <c r="AE25" i="80" l="1"/>
  <c r="AC26" i="80"/>
  <c r="AE26" i="80" l="1"/>
  <c r="AC27" i="80"/>
  <c r="AE27" i="80" l="1"/>
  <c r="AC28" i="80"/>
  <c r="AC29" i="80" l="1"/>
  <c r="AE28" i="80"/>
  <c r="AC30" i="80" l="1"/>
  <c r="AE29" i="80"/>
  <c r="AE30" i="80" l="1"/>
  <c r="AC31" i="80"/>
  <c r="AE31" i="80" l="1"/>
  <c r="AC32" i="80"/>
  <c r="AC33" i="80" l="1"/>
  <c r="AE32" i="80"/>
  <c r="AE33" i="80" l="1"/>
  <c r="AC34" i="80"/>
  <c r="AE34" i="80" l="1"/>
  <c r="AC35" i="80"/>
  <c r="AE35" i="80" l="1"/>
  <c r="AC36" i="80"/>
  <c r="AC37" i="80" l="1"/>
  <c r="AE36" i="80"/>
  <c r="AC38" i="80" l="1"/>
  <c r="AE37" i="80"/>
  <c r="AE38" i="80" l="1"/>
  <c r="AC39" i="80"/>
  <c r="AE39" i="80" l="1"/>
  <c r="AC40" i="80"/>
  <c r="AC41" i="80" l="1"/>
  <c r="AE40" i="80"/>
  <c r="AE41" i="80" l="1"/>
  <c r="AC42" i="80"/>
  <c r="AE42" i="80" l="1"/>
  <c r="AC43" i="80"/>
  <c r="AE43" i="80" l="1"/>
  <c r="AC44" i="80"/>
  <c r="AC45" i="80" l="1"/>
  <c r="AE44" i="80"/>
  <c r="AC46" i="80" l="1"/>
  <c r="AE45" i="80"/>
  <c r="AE46" i="80" l="1"/>
  <c r="AC47" i="80"/>
  <c r="AE47" i="80" l="1"/>
  <c r="AC48" i="80"/>
  <c r="AC49" i="80" l="1"/>
  <c r="AE48" i="80"/>
  <c r="AE49" i="80" l="1"/>
  <c r="AC50" i="80"/>
  <c r="AE50" i="80" l="1"/>
  <c r="AC51" i="80"/>
  <c r="AE51" i="80" l="1"/>
  <c r="AC52" i="80"/>
  <c r="AC53" i="80" l="1"/>
  <c r="AE52" i="80"/>
  <c r="AC54" i="80" l="1"/>
  <c r="AE53" i="80"/>
  <c r="AE54" i="80" l="1"/>
  <c r="AC55" i="80"/>
  <c r="AE55" i="80" l="1"/>
  <c r="AC56" i="80"/>
  <c r="AC57" i="80" l="1"/>
  <c r="AE56" i="80"/>
  <c r="AE57" i="80" l="1"/>
  <c r="AC58" i="80"/>
  <c r="AE58" i="80" l="1"/>
  <c r="AC59" i="80"/>
  <c r="AE59" i="80" l="1"/>
  <c r="AC60" i="80"/>
  <c r="AC61" i="80" l="1"/>
  <c r="AE60" i="80"/>
  <c r="AE61" i="80" l="1"/>
  <c r="AC62" i="80"/>
  <c r="AE62" i="80" l="1"/>
  <c r="AC63" i="80"/>
  <c r="AE63" i="80" l="1"/>
  <c r="AC64" i="80"/>
  <c r="AC65" i="80" l="1"/>
  <c r="AE64" i="80"/>
  <c r="AE65" i="80" l="1"/>
  <c r="AC66" i="80"/>
  <c r="AE66" i="80" l="1"/>
  <c r="AC67" i="80"/>
  <c r="AE67" i="80" l="1"/>
  <c r="AC68" i="80"/>
  <c r="AC69" i="80" l="1"/>
  <c r="AE68" i="80"/>
  <c r="AE69" i="80" l="1"/>
  <c r="AC70" i="80"/>
  <c r="AE70" i="80" l="1"/>
  <c r="AC71" i="80"/>
  <c r="AE71" i="80" l="1"/>
  <c r="AC72" i="80"/>
  <c r="AC73" i="80" l="1"/>
  <c r="AE72" i="80"/>
  <c r="AE73" i="80" l="1"/>
  <c r="AC74" i="80"/>
  <c r="AE74" i="80" l="1"/>
  <c r="AC75" i="80"/>
  <c r="AE75" i="80" l="1"/>
  <c r="AC76" i="80"/>
  <c r="AC77" i="80" l="1"/>
  <c r="AE76" i="80"/>
  <c r="AE77" i="80" l="1"/>
  <c r="AC78" i="80"/>
  <c r="AE78" i="80" l="1"/>
  <c r="AC79" i="80"/>
  <c r="AE79" i="80" l="1"/>
  <c r="AC80" i="80"/>
  <c r="AC81" i="80" l="1"/>
  <c r="AE80" i="80"/>
  <c r="AE81" i="80" l="1"/>
  <c r="AC82" i="80"/>
  <c r="AE82" i="80" l="1"/>
  <c r="AC83" i="80"/>
  <c r="AE83" i="80" l="1"/>
  <c r="AC84" i="80"/>
  <c r="AC85" i="80" l="1"/>
  <c r="AE84" i="80"/>
  <c r="AE85" i="80" l="1"/>
  <c r="AC86" i="80"/>
  <c r="AE86" i="80" l="1"/>
  <c r="AC87" i="80"/>
  <c r="AE87" i="80" l="1"/>
  <c r="AC88" i="80"/>
  <c r="AC89" i="80" l="1"/>
  <c r="AE88" i="80"/>
  <c r="AE89" i="80" l="1"/>
  <c r="AC90" i="80"/>
  <c r="AE90" i="80" l="1"/>
  <c r="AC91" i="80"/>
  <c r="AE91" i="80" l="1"/>
  <c r="AC92" i="80"/>
  <c r="AC93" i="80" l="1"/>
  <c r="AE92" i="80"/>
  <c r="AE93" i="80" l="1"/>
  <c r="AC94" i="80"/>
  <c r="AE94" i="80" l="1"/>
  <c r="AC95" i="80"/>
  <c r="AE95" i="80" l="1"/>
  <c r="AC96" i="80"/>
  <c r="AC97" i="80" l="1"/>
  <c r="AE96" i="80"/>
  <c r="AE97" i="80" l="1"/>
  <c r="AC98" i="80"/>
  <c r="AE98" i="80" l="1"/>
  <c r="AC99" i="80"/>
  <c r="AE99" i="80" l="1"/>
  <c r="AC100" i="80"/>
  <c r="AC101" i="80" l="1"/>
  <c r="AE100" i="80"/>
  <c r="AE101" i="80" l="1"/>
  <c r="AC102" i="80"/>
  <c r="AE102" i="80" l="1"/>
  <c r="AC103" i="80"/>
  <c r="AE103" i="80" l="1"/>
  <c r="AC104" i="80"/>
  <c r="AC105" i="80" l="1"/>
  <c r="AE104" i="80"/>
  <c r="AE105" i="80" l="1"/>
  <c r="AC106" i="80"/>
  <c r="AE106" i="80" l="1"/>
  <c r="AC107" i="80"/>
  <c r="AE107" i="80" l="1"/>
  <c r="AC108" i="80"/>
  <c r="AC109" i="80" l="1"/>
  <c r="AE108" i="80"/>
  <c r="AE109" i="80" l="1"/>
  <c r="AC110" i="80"/>
  <c r="AE110" i="80" l="1"/>
  <c r="AC111" i="80"/>
  <c r="AE111" i="80" l="1"/>
  <c r="AC112" i="80"/>
  <c r="AC113" i="80" l="1"/>
  <c r="AE112" i="80"/>
  <c r="AE113" i="80" l="1"/>
  <c r="AC114" i="80"/>
  <c r="AE114" i="80" l="1"/>
  <c r="AC115" i="80"/>
  <c r="AE115" i="80" l="1"/>
  <c r="AC116" i="80"/>
  <c r="AC117" i="80" l="1"/>
  <c r="AE116" i="80"/>
  <c r="AE117" i="80" l="1"/>
  <c r="AC118" i="80"/>
  <c r="AE118" i="80" l="1"/>
  <c r="AC119" i="80"/>
  <c r="AE119" i="80" l="1"/>
  <c r="AC120" i="80"/>
  <c r="AC121" i="80" l="1"/>
  <c r="AE120" i="80"/>
  <c r="AE121" i="80" l="1"/>
  <c r="AC122" i="80"/>
  <c r="AE122" i="80" l="1"/>
  <c r="AC123" i="80"/>
  <c r="AE123" i="80" l="1"/>
  <c r="AC124" i="80"/>
  <c r="AC125" i="80" l="1"/>
  <c r="AE124" i="80"/>
  <c r="AE125" i="80" l="1"/>
  <c r="AC126" i="80"/>
  <c r="AE126" i="80" l="1"/>
  <c r="AC127" i="80"/>
  <c r="AE127" i="80" l="1"/>
  <c r="AC128" i="80"/>
  <c r="AC129" i="80" l="1"/>
  <c r="AE128" i="80"/>
  <c r="AE129" i="80" l="1"/>
  <c r="AC130" i="80"/>
  <c r="AE130" i="80" l="1"/>
  <c r="AC131" i="80"/>
  <c r="AE131" i="80" s="1"/>
</calcChain>
</file>

<file path=xl/sharedStrings.xml><?xml version="1.0" encoding="utf-8"?>
<sst xmlns="http://schemas.openxmlformats.org/spreadsheetml/2006/main" count="930" uniqueCount="447">
  <si>
    <t>Table 2.1 - Fiscal indicators</t>
  </si>
  <si>
    <r>
      <rPr>
        <i/>
        <sz val="11"/>
        <color theme="1"/>
        <rFont val="Arial Narrow"/>
        <family val="2"/>
      </rPr>
      <t>Source:</t>
    </r>
    <r>
      <rPr>
        <sz val="11"/>
        <color theme="1"/>
        <rFont val="Arial Narrow"/>
        <family val="2"/>
      </rPr>
      <t xml:space="preserve"> </t>
    </r>
    <r>
      <rPr>
        <sz val="10"/>
        <rFont val="Arial"/>
        <family val="2"/>
      </rPr>
      <t>The Treasury</t>
    </r>
  </si>
  <si>
    <t>Year ended 30 June</t>
  </si>
  <si>
    <t>2016</t>
  </si>
  <si>
    <t>2017</t>
  </si>
  <si>
    <t>2018</t>
  </si>
  <si>
    <t>2019</t>
  </si>
  <si>
    <t>2020</t>
  </si>
  <si>
    <t>2021</t>
  </si>
  <si>
    <t>Actual</t>
  </si>
  <si>
    <t>Forecast</t>
  </si>
  <si>
    <t>$billions</t>
  </si>
  <si>
    <t>Core Crown revenue</t>
  </si>
  <si>
    <t>Core Crown expenses</t>
  </si>
  <si>
    <r>
      <t>Total Crown OBEGAL</t>
    </r>
    <r>
      <rPr>
        <vertAlign val="superscript"/>
        <sz val="9"/>
        <color theme="1"/>
        <rFont val="Arial"/>
        <family val="2"/>
      </rPr>
      <t>1</t>
    </r>
  </si>
  <si>
    <t>Core Crown residual cash</t>
  </si>
  <si>
    <r>
      <t>Net core Crown debt</t>
    </r>
    <r>
      <rPr>
        <vertAlign val="superscript"/>
        <sz val="9"/>
        <color theme="1"/>
        <rFont val="Arial"/>
        <family val="2"/>
      </rPr>
      <t>2</t>
    </r>
  </si>
  <si>
    <t>Net worth attributable to the Crown</t>
  </si>
  <si>
    <t>% of GDP</t>
  </si>
  <si>
    <t>Notes</t>
  </si>
  <si>
    <t>Operating balance before gains and losses</t>
  </si>
  <si>
    <t>Net core Crown debt excluding the New Zealand Superannuation Fund (NZS Fund) and advances</t>
  </si>
  <si>
    <t xml:space="preserve"> </t>
  </si>
  <si>
    <t>Table 2.2 - New Zealand Super Fund Contributions</t>
  </si>
  <si>
    <t>NZ Superannuation Fund Contributions</t>
  </si>
  <si>
    <t>Year ending 30 June</t>
  </si>
  <si>
    <r>
      <t>Estimated contribution</t>
    </r>
    <r>
      <rPr>
        <vertAlign val="superscript"/>
        <sz val="9"/>
        <rFont val="Arial"/>
        <family val="2"/>
      </rPr>
      <t>1</t>
    </r>
  </si>
  <si>
    <r>
      <t>Estimated contribution</t>
    </r>
    <r>
      <rPr>
        <vertAlign val="superscript"/>
        <sz val="9"/>
        <rFont val="Arial"/>
        <family val="2"/>
      </rPr>
      <t>2</t>
    </r>
  </si>
  <si>
    <t>Forecast contribution</t>
  </si>
  <si>
    <t>Calculations of estimated contributions if they were to resume in 2017/18 (under the policy to lift the age of eligibility for New Zealand Superannuation (NZS) to 67 years by 2040/41).</t>
  </si>
  <si>
    <t>Calculations of estimated contributions if they were to resume in 2017/18 (under the current age of eligibility for NZS of 65 years).</t>
  </si>
  <si>
    <t>Table 2.3 - Tax revenue impacts of the Family Incomes Package</t>
  </si>
  <si>
    <t>5-year</t>
  </si>
  <si>
    <t>Total</t>
  </si>
  <si>
    <t>Gross reduction in tax revenue</t>
  </si>
  <si>
    <t xml:space="preserve">Macroeconomic impacts </t>
  </si>
  <si>
    <t>Net reduction in tax revenue</t>
  </si>
  <si>
    <t>Table 2.4 - Composition of growth in core Crown tax revenue over the forecast period</t>
  </si>
  <si>
    <t>Movement in core Crown tax owing to:</t>
  </si>
  <si>
    <t>Nominal GDP</t>
  </si>
  <si>
    <t>Composition of GDP</t>
  </si>
  <si>
    <t>Policy intiatives</t>
  </si>
  <si>
    <t>Fiscal drag</t>
  </si>
  <si>
    <t>Interest rates</t>
  </si>
  <si>
    <t>Interest-bearing deposit base</t>
  </si>
  <si>
    <t>Other factors</t>
  </si>
  <si>
    <t>Total movement in core Crown tax revenue</t>
  </si>
  <si>
    <t>Plus: previous year's tax base</t>
  </si>
  <si>
    <t>Core Crown tax revenue</t>
  </si>
  <si>
    <t>Core Crown tax revenue as a % of GDP</t>
  </si>
  <si>
    <t>Table 2.5 - Social assistance expenditure impacts of the Family Incomes Package</t>
  </si>
  <si>
    <t>Working for Families</t>
  </si>
  <si>
    <t>Accommodation Supplement</t>
  </si>
  <si>
    <r>
      <t>Consequential impacts on other expenses</t>
    </r>
    <r>
      <rPr>
        <vertAlign val="superscript"/>
        <sz val="9"/>
        <rFont val="Arial"/>
        <family val="2"/>
      </rPr>
      <t>1</t>
    </r>
  </si>
  <si>
    <t>Net increase in expenses</t>
  </si>
  <si>
    <t>Other social assistance expenses are impacted by the change in tax settings.  For example, New Zealand Superannuation is set relative to the after-tax average wage.</t>
  </si>
  <si>
    <t>Table 2.6 - Impact of operating package</t>
  </si>
  <si>
    <t>$millions</t>
  </si>
  <si>
    <t>Gross spending</t>
  </si>
  <si>
    <t>Savings and revenue initiatives</t>
  </si>
  <si>
    <t>Budget 17 net package</t>
  </si>
  <si>
    <t>Care and support workers pay equity settlement</t>
  </si>
  <si>
    <t>Total new spending</t>
  </si>
  <si>
    <t xml:space="preserve">Increase in core Crown revenue </t>
  </si>
  <si>
    <t>Increase in core Crown expenses</t>
  </si>
  <si>
    <t>Reduction in OBEGAL</t>
  </si>
  <si>
    <t>Table 2.7 - Composition of the increase in core Crown expenses</t>
  </si>
  <si>
    <t>Health</t>
  </si>
  <si>
    <t>Law and order</t>
  </si>
  <si>
    <t>Education (including tertiary)</t>
  </si>
  <si>
    <t>Core government services</t>
  </si>
  <si>
    <t>Economic and industrial services</t>
  </si>
  <si>
    <t>Defence</t>
  </si>
  <si>
    <t>Social security and welfare</t>
  </si>
  <si>
    <t>Housing and community development</t>
  </si>
  <si>
    <t>Primary services</t>
  </si>
  <si>
    <t>Heritage, culture and recreation</t>
  </si>
  <si>
    <t>Environmental protection</t>
  </si>
  <si>
    <t>Transport and communications</t>
  </si>
  <si>
    <t>Other</t>
  </si>
  <si>
    <t>Forecast new operating spending</t>
  </si>
  <si>
    <t>Table 2.8 - Structural fiscal balance indicators</t>
  </si>
  <si>
    <r>
      <t xml:space="preserve">Source: </t>
    </r>
    <r>
      <rPr>
        <sz val="10"/>
        <rFont val="Arial Narrow"/>
        <family val="2"/>
      </rPr>
      <t>The Treasury</t>
    </r>
  </si>
  <si>
    <t>OBEGAL</t>
  </si>
  <si>
    <t>Cyclically-adjusted balance</t>
  </si>
  <si>
    <t>Fiscal impulse</t>
  </si>
  <si>
    <t>The fiscal impulse measure shown is the core Crown fiscal impulse plus Crown entities excluding EQC and Southern Response payments and reciepts related to the Canterbury and Kaikōura earthquakes.</t>
  </si>
  <si>
    <t>Table 2.9 - Net capital expenditure activity 2016/17 to 2020/21</t>
  </si>
  <si>
    <t>$billion</t>
  </si>
  <si>
    <t>Education</t>
  </si>
  <si>
    <t>Corrections</t>
  </si>
  <si>
    <t>IRD</t>
  </si>
  <si>
    <t>Net purchase of physical assets</t>
  </si>
  <si>
    <t>Student loans</t>
  </si>
  <si>
    <t>Housing Infrastructure Fund</t>
  </si>
  <si>
    <t>Net advances</t>
  </si>
  <si>
    <t>NZTA</t>
  </si>
  <si>
    <t>City Rail Link</t>
  </si>
  <si>
    <t>Southern Response</t>
  </si>
  <si>
    <t>DHBs</t>
  </si>
  <si>
    <t>KiwiRail</t>
  </si>
  <si>
    <t>Net investments</t>
  </si>
  <si>
    <t>Future new capital spending</t>
  </si>
  <si>
    <t>Top-down capital adjustment</t>
  </si>
  <si>
    <t>Contribution to NZS Fund</t>
  </si>
  <si>
    <t>Net capital spending</t>
  </si>
  <si>
    <t>Table 2.10 - Net increase in government bonds</t>
  </si>
  <si>
    <t>Face value of government bonds issued (market)</t>
  </si>
  <si>
    <t>Cash proceeds from government bond issue</t>
  </si>
  <si>
    <t>Cash proceeds from issue of market bonds</t>
  </si>
  <si>
    <t xml:space="preserve">Repayment of market bonds </t>
  </si>
  <si>
    <t>Net proceeds from market bonds</t>
  </si>
  <si>
    <t>Cash proceeds from issue of government bonds (non-market)</t>
  </si>
  <si>
    <t>Repayment of non-market bonds</t>
  </si>
  <si>
    <t xml:space="preserve">Net repayment of non-market bonds </t>
  </si>
  <si>
    <t>Net cash proceeds from bond issuance</t>
  </si>
  <si>
    <t>Table 2.11 - Reconciliation between OBEGAL and net core Crown debt</t>
  </si>
  <si>
    <t>Net surpluses/(deficits) of SOEs and CEs</t>
  </si>
  <si>
    <t>Total Crown OBEGAL</t>
  </si>
  <si>
    <t>Net retained surpluses of SOEs, CEs and NZS Fund</t>
  </si>
  <si>
    <t>Non-cash items and working capital movements</t>
  </si>
  <si>
    <t>Net core Crown cash flow from operations</t>
  </si>
  <si>
    <t>Advances and capital injections</t>
  </si>
  <si>
    <t>Forecast for future new capital spending</t>
  </si>
  <si>
    <t>Top down capital adjustment</t>
  </si>
  <si>
    <t>Net core Crown capital cash flows</t>
  </si>
  <si>
    <t>Core Crown residual cash (deficit)/surplus</t>
  </si>
  <si>
    <t>Opening core Crown net debt</t>
  </si>
  <si>
    <t>Core Crown residual cash deficit/(surplus)</t>
  </si>
  <si>
    <t>Valuation changes in financial instruments</t>
  </si>
  <si>
    <t>Closing core Crown net debt</t>
  </si>
  <si>
    <t>As a percentage of GDP</t>
  </si>
  <si>
    <r>
      <t xml:space="preserve">Table 2.12 - Key fiscal indicators compared to the </t>
    </r>
    <r>
      <rPr>
        <b/>
        <i/>
        <sz val="11"/>
        <color theme="1"/>
        <rFont val="Arial Narrow"/>
        <family val="2"/>
      </rPr>
      <t>Half Year Update</t>
    </r>
  </si>
  <si>
    <t>$ billion</t>
  </si>
  <si>
    <t>Budget Update</t>
  </si>
  <si>
    <t>Half Year Update</t>
  </si>
  <si>
    <t>Change</t>
  </si>
  <si>
    <t>OBEGAL (excluding minority interests)</t>
  </si>
  <si>
    <t>Net core Crown debt</t>
  </si>
  <si>
    <t>Table 2.13 - Reconciliation of the change in core Crown tax revenue</t>
  </si>
  <si>
    <t>Source deductions</t>
  </si>
  <si>
    <t>Other persons tax</t>
  </si>
  <si>
    <t>Corporate tax</t>
  </si>
  <si>
    <t>Resident Withholding Tax (RWT)</t>
  </si>
  <si>
    <t>Goods and Services Tax (GST)</t>
  </si>
  <si>
    <t>Other taxes</t>
  </si>
  <si>
    <r>
      <t xml:space="preserve">Plus </t>
    </r>
    <r>
      <rPr>
        <i/>
        <sz val="9"/>
        <rFont val="Arial"/>
        <family val="2"/>
      </rPr>
      <t xml:space="preserve">Half Year Update's </t>
    </r>
    <r>
      <rPr>
        <sz val="9"/>
        <rFont val="Arial"/>
        <family val="2"/>
      </rPr>
      <t>tax base</t>
    </r>
  </si>
  <si>
    <r>
      <t xml:space="preserve">Core Crown tax revenue </t>
    </r>
    <r>
      <rPr>
        <b/>
        <i/>
        <sz val="9"/>
        <rFont val="Arial"/>
        <family val="2"/>
      </rPr>
      <t>Budget Update</t>
    </r>
  </si>
  <si>
    <t>as a % of GDP</t>
  </si>
  <si>
    <t>Core Crown tax movements consist of:</t>
  </si>
  <si>
    <t>Family Incomes Package</t>
  </si>
  <si>
    <t>Other policy initiatives</t>
  </si>
  <si>
    <t>Forecast changes</t>
  </si>
  <si>
    <r>
      <t xml:space="preserve">Table 2.14 - Changes in OBEGAL since </t>
    </r>
    <r>
      <rPr>
        <b/>
        <i/>
        <sz val="11"/>
        <color theme="1"/>
        <rFont val="Arial Narrow"/>
        <family val="2"/>
      </rPr>
      <t>the Half Year Update</t>
    </r>
  </si>
  <si>
    <t>OBEGAL - 2016 Half Year Update</t>
  </si>
  <si>
    <t>Changes in forecasts:</t>
  </si>
  <si>
    <t>Family Incomes Package (including social assistance)</t>
  </si>
  <si>
    <t>Budget 2017 new operating spend</t>
  </si>
  <si>
    <t>Increase to future operating allowances</t>
  </si>
  <si>
    <t>Core Crown tax revenue forecast changes</t>
  </si>
  <si>
    <t>Tax receivables impairment expense</t>
  </si>
  <si>
    <t>Other changes</t>
  </si>
  <si>
    <t>Total changes since the Half Year Update</t>
  </si>
  <si>
    <r>
      <t>OBEGAL -</t>
    </r>
    <r>
      <rPr>
        <b/>
        <i/>
        <sz val="9"/>
        <rFont val="Arial"/>
        <family val="2"/>
      </rPr>
      <t xml:space="preserve"> 2017 Budget Update</t>
    </r>
  </si>
  <si>
    <r>
      <t xml:space="preserve">Table 2.15 - Changes in net debt since the </t>
    </r>
    <r>
      <rPr>
        <b/>
        <i/>
        <sz val="11"/>
        <color theme="1"/>
        <rFont val="Arial Narrow"/>
        <family val="2"/>
      </rPr>
      <t>Half Year Update</t>
    </r>
  </si>
  <si>
    <r>
      <t xml:space="preserve">Net debt - 2016 </t>
    </r>
    <r>
      <rPr>
        <b/>
        <i/>
        <sz val="9"/>
        <rFont val="Arial"/>
        <family val="2"/>
      </rPr>
      <t>Half Year Update</t>
    </r>
  </si>
  <si>
    <t>Budget 2017 new capital spend</t>
  </si>
  <si>
    <t>Increase to future capital allowances</t>
  </si>
  <si>
    <t>Tax revenue forecasts</t>
  </si>
  <si>
    <t>Capital reforecasting</t>
  </si>
  <si>
    <t>NZSF contributions</t>
  </si>
  <si>
    <r>
      <t>Net debt -</t>
    </r>
    <r>
      <rPr>
        <b/>
        <i/>
        <sz val="9"/>
        <rFont val="Arial"/>
        <family val="2"/>
      </rPr>
      <t xml:space="preserve"> 2017 Budget Update</t>
    </r>
  </si>
  <si>
    <t>Table 2.16 - Summary of key economic forecasts used in fiscal forecasts</t>
  </si>
  <si>
    <r>
      <t>Real GDP</t>
    </r>
    <r>
      <rPr>
        <vertAlign val="superscript"/>
        <sz val="9"/>
        <color theme="1"/>
        <rFont val="Arial"/>
        <family val="2"/>
      </rPr>
      <t>1</t>
    </r>
    <r>
      <rPr>
        <sz val="9"/>
        <color theme="1"/>
        <rFont val="Arial"/>
        <family val="2"/>
      </rPr>
      <t xml:space="preserve"> (ann avg % chg)</t>
    </r>
  </si>
  <si>
    <r>
      <t>Nominal GDP</t>
    </r>
    <r>
      <rPr>
        <vertAlign val="superscript"/>
        <sz val="9"/>
        <color theme="1"/>
        <rFont val="Arial"/>
        <family val="2"/>
      </rPr>
      <t>2</t>
    </r>
    <r>
      <rPr>
        <sz val="9"/>
        <color theme="1"/>
        <rFont val="Arial"/>
        <family val="2"/>
      </rPr>
      <t xml:space="preserve"> ($m)</t>
    </r>
  </si>
  <si>
    <t>CPI (ann avg % chg)</t>
  </si>
  <si>
    <t>Govt 10-year bonds (ann avg, %)</t>
  </si>
  <si>
    <t>5-year bonds (ann avg, %)</t>
  </si>
  <si>
    <t>90-day bill rate (ann avg, %)</t>
  </si>
  <si>
    <t>Unemployment rate (ann avg, %)</t>
  </si>
  <si>
    <t>Employment (ann avg % chg)</t>
  </si>
  <si>
    <t>Production measure</t>
  </si>
  <si>
    <t>Expenditure measure</t>
  </si>
  <si>
    <t xml:space="preserve">Figure 2.1 - Core Crown tax revenue </t>
  </si>
  <si>
    <t>% of GDP (RHS)</t>
  </si>
  <si>
    <t>Figure 2.2 - Core Crown tax revenue and nominal GDP growth</t>
  </si>
  <si>
    <t>%age</t>
  </si>
  <si>
    <t>Tax revenue growth</t>
  </si>
  <si>
    <t>Nominal GDP growth</t>
  </si>
  <si>
    <t>CCTR</t>
  </si>
  <si>
    <t xml:space="preserve">Figure 2.3 - Core Crown expenses </t>
  </si>
  <si>
    <t>Figure 2.4 - Increase in core Crown expenses relative to 2016/17 actuals</t>
  </si>
  <si>
    <t>Budget 2017</t>
  </si>
  <si>
    <t>Future allowances (operating)</t>
  </si>
  <si>
    <t>Budget 2016</t>
  </si>
  <si>
    <t>Finance costs</t>
  </si>
  <si>
    <t>Social assistance</t>
  </si>
  <si>
    <t>Total net change</t>
  </si>
  <si>
    <t>Base</t>
  </si>
  <si>
    <t>CC expenses</t>
  </si>
  <si>
    <t>Movement</t>
  </si>
  <si>
    <t>Figure 2.5 - Budget 2017 and future Budget operating allowances</t>
  </si>
  <si>
    <t>Budget 2018</t>
  </si>
  <si>
    <t>Budget 2019</t>
  </si>
  <si>
    <t>Budget 2020</t>
  </si>
  <si>
    <t>Budget 2021</t>
  </si>
  <si>
    <t>Figure 2.6 - Social assistance spending</t>
  </si>
  <si>
    <t>2005</t>
  </si>
  <si>
    <t>2006</t>
  </si>
  <si>
    <t>2007</t>
  </si>
  <si>
    <t>2008</t>
  </si>
  <si>
    <t>2009</t>
  </si>
  <si>
    <t>2010</t>
  </si>
  <si>
    <t>2011</t>
  </si>
  <si>
    <t>2012</t>
  </si>
  <si>
    <t>2013</t>
  </si>
  <si>
    <t>2014</t>
  </si>
  <si>
    <t>2015</t>
  </si>
  <si>
    <t>NZ Superannuation</t>
  </si>
  <si>
    <t>Other benefits</t>
  </si>
  <si>
    <t>Total Social Assistance</t>
  </si>
  <si>
    <t>NZ Super beneficiaries (RHS)</t>
  </si>
  <si>
    <t>Figure 2.7 - Growth of NZS expenses</t>
  </si>
  <si>
    <t>New Zealand Superannuation (NZS) expense ($million)</t>
  </si>
  <si>
    <t>annual % growth</t>
  </si>
  <si>
    <t>NZS recipient numbers (annual average)</t>
  </si>
  <si>
    <t>NZS payment rates and other factors</t>
  </si>
  <si>
    <t>Figure 2.8 - Components of OBEGAL by segment</t>
  </si>
  <si>
    <r>
      <t xml:space="preserve">Source: </t>
    </r>
    <r>
      <rPr>
        <sz val="10"/>
        <rFont val="Arial Narrow"/>
        <family val="2"/>
      </rPr>
      <t xml:space="preserve"> The Treasury</t>
    </r>
  </si>
  <si>
    <t>Core Crown</t>
  </si>
  <si>
    <t>Crown entities</t>
  </si>
  <si>
    <t>SOEs</t>
  </si>
  <si>
    <t>Elims</t>
  </si>
  <si>
    <t>OBEGAL (after inter-segment eliminations)</t>
  </si>
  <si>
    <t>Figure 2.9 - Components of operating balance</t>
  </si>
  <si>
    <t>Gains and losses</t>
  </si>
  <si>
    <t>Operating balance</t>
  </si>
  <si>
    <t>Figure 2.10 - Operating balance indicators</t>
  </si>
  <si>
    <t>CAB</t>
  </si>
  <si>
    <t>Fiscal impulse (RHS)</t>
  </si>
  <si>
    <t>Figure 2.11 - Net capital expenditure history</t>
  </si>
  <si>
    <t>2004</t>
  </si>
  <si>
    <t>Figure 2.12 - Capital allowances (net)</t>
  </si>
  <si>
    <t>Post 2021</t>
  </si>
  <si>
    <t>Figure 2.13 - Capital payments</t>
  </si>
  <si>
    <t>2017-2021</t>
  </si>
  <si>
    <t>Transport</t>
  </si>
  <si>
    <t>Future budgets</t>
  </si>
  <si>
    <t>Figure 2.14 - Budget 2017</t>
  </si>
  <si>
    <t>Figure 2.15 - Law and order capital spending</t>
  </si>
  <si>
    <t>Justice</t>
  </si>
  <si>
    <t>Police</t>
  </si>
  <si>
    <t>Figure 2.16 - Core Crown residual cash</t>
  </si>
  <si>
    <t>Operating</t>
  </si>
  <si>
    <t xml:space="preserve">Capital  </t>
  </si>
  <si>
    <t>Residual cash</t>
  </si>
  <si>
    <t>Figure 2.17 - Net core Crown debt</t>
  </si>
  <si>
    <t>% of nominal GDP (RHS)</t>
  </si>
  <si>
    <t>Figure 2.18 - Gross debt</t>
  </si>
  <si>
    <t xml:space="preserve">Figure 2.19 - Net worth attributable to the Crown </t>
  </si>
  <si>
    <t>%GDP (RHS)</t>
  </si>
  <si>
    <t>Figure 2.20 - Total Crown assets</t>
  </si>
  <si>
    <t>Social</t>
  </si>
  <si>
    <t>Commercial</t>
  </si>
  <si>
    <t>Financial</t>
  </si>
  <si>
    <t>Figure 2.21 - Social Balance Sheet</t>
  </si>
  <si>
    <t>Social liabilities</t>
  </si>
  <si>
    <t>Social assets</t>
  </si>
  <si>
    <t>Social net worth</t>
  </si>
  <si>
    <t>Figure 2.22 - Financial Balance Sheet</t>
  </si>
  <si>
    <t>Financial liabilities</t>
  </si>
  <si>
    <t>Financial assets</t>
  </si>
  <si>
    <t>Financial net worth</t>
  </si>
  <si>
    <t>Figure 2.23 - Commercial Balance Sheet</t>
  </si>
  <si>
    <t>Commercial liabilities</t>
  </si>
  <si>
    <t>Commercial assets</t>
  </si>
  <si>
    <t>Commercial net worth</t>
  </si>
  <si>
    <r>
      <t>Figure 2.24 - Movement in core Crown tax revenue since the</t>
    </r>
    <r>
      <rPr>
        <b/>
        <i/>
        <sz val="12"/>
        <color theme="1"/>
        <rFont val="Arial Narrow"/>
        <family val="2"/>
      </rPr>
      <t xml:space="preserve"> Budget Update</t>
    </r>
  </si>
  <si>
    <t>Forecasting changes by principal driver:</t>
  </si>
  <si>
    <t>Macroeconomic</t>
  </si>
  <si>
    <t>Published by the New Zealand Treasury at:</t>
  </si>
  <si>
    <t>Crown copyright ©</t>
  </si>
  <si>
    <t>This copyright work is licensed under the Creative Commons Attribution 4.0 International licence. In essence, you are free to copy, distribute and adapt the work, as long as you attribute the work to the Crown and abide by the other licence terms.</t>
  </si>
  <si>
    <t>To view a copy of this licence, visit http://creativecommons.org/licenses/by/4.0/.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should be in written form and not by reproduction of any such emblem, logo or Coat of Arms.</t>
  </si>
  <si>
    <t>Data and Charts - Executive Summary, and Chapters 1 to 3 - Budget Economic and Fiscal Update 2017</t>
  </si>
  <si>
    <t>Published 25 May 2017</t>
  </si>
  <si>
    <t>http://www.treasury.govt.nz/budget/forecasts/befu2017</t>
  </si>
  <si>
    <t>http://www.budget.govt.nz/budget/forecasts/befu2017</t>
  </si>
  <si>
    <r>
      <t>This spreadsheet contains charts and, in most cases, the data used to generate the charts and tables that appear in the Executive Summary, and chapters</t>
    </r>
    <r>
      <rPr>
        <b/>
        <sz val="10"/>
        <rFont val="Arial Narrow"/>
        <family val="2"/>
      </rPr>
      <t xml:space="preserve"> 1 to 3 </t>
    </r>
    <r>
      <rPr>
        <sz val="10"/>
        <rFont val="Arial Narrow"/>
        <family val="2"/>
      </rPr>
      <t xml:space="preserve">of the </t>
    </r>
    <r>
      <rPr>
        <b/>
        <sz val="10"/>
        <rFont val="Arial Narrow"/>
        <family val="2"/>
      </rPr>
      <t>Budget Economic and Fiscal Update 2017 (BEFU 2017)</t>
    </r>
    <r>
      <rPr>
        <sz val="10"/>
        <rFont val="Arial Narrow"/>
        <family val="2"/>
      </rPr>
      <t xml:space="preserve"> published on 25 May 2017.</t>
    </r>
  </si>
  <si>
    <t>Table 1.1 Economic forecasts</t>
  </si>
  <si>
    <r>
      <rPr>
        <i/>
        <sz val="11"/>
        <rFont val="Arial Narrow"/>
        <family val="2"/>
      </rPr>
      <t>Sources</t>
    </r>
    <r>
      <rPr>
        <sz val="11"/>
        <rFont val="Arial Narrow"/>
        <family val="2"/>
      </rPr>
      <t>:  Statistics New Zealand, Reserve Bank of New Zealand, CoreLogic, the Treasury</t>
    </r>
  </si>
  <si>
    <t>(Annual average % change, June years)</t>
  </si>
  <si>
    <t>Private consumption</t>
  </si>
  <si>
    <t>Public consumption</t>
  </si>
  <si>
    <t>Total consumption</t>
  </si>
  <si>
    <t>Residential investment</t>
  </si>
  <si>
    <r>
      <t>Business investment</t>
    </r>
    <r>
      <rPr>
        <vertAlign val="superscript"/>
        <sz val="11"/>
        <rFont val="Arial Narrow"/>
        <family val="2"/>
      </rPr>
      <t>1</t>
    </r>
  </si>
  <si>
    <t>Total investment</t>
  </si>
  <si>
    <r>
      <t>Stock change</t>
    </r>
    <r>
      <rPr>
        <vertAlign val="superscript"/>
        <sz val="11"/>
        <rFont val="Arial Narrow"/>
        <family val="2"/>
      </rPr>
      <t>2</t>
    </r>
  </si>
  <si>
    <t>Gross national expenditure</t>
  </si>
  <si>
    <t>Exports</t>
  </si>
  <si>
    <t>Imports</t>
  </si>
  <si>
    <t>GDP (expenditure measure)</t>
  </si>
  <si>
    <t>GDP (production measure)</t>
  </si>
  <si>
    <t>Real GDP per capita</t>
  </si>
  <si>
    <t>Nominal GDP (expenditure measure)</t>
  </si>
  <si>
    <t>GDP deflator</t>
  </si>
  <si>
    <t>Potential GDP</t>
  </si>
  <si>
    <r>
      <t>Output gap (% deviation, June quarter)</t>
    </r>
    <r>
      <rPr>
        <vertAlign val="superscript"/>
        <sz val="11"/>
        <rFont val="Arial Narrow"/>
        <family val="2"/>
      </rPr>
      <t>3</t>
    </r>
  </si>
  <si>
    <t>Employment</t>
  </si>
  <si>
    <r>
      <t>Unemployment rate</t>
    </r>
    <r>
      <rPr>
        <vertAlign val="superscript"/>
        <sz val="11"/>
        <rFont val="Arial Narrow"/>
        <family val="2"/>
      </rPr>
      <t>4</t>
    </r>
  </si>
  <si>
    <r>
      <t>Participation rate</t>
    </r>
    <r>
      <rPr>
        <vertAlign val="superscript"/>
        <sz val="11"/>
        <rFont val="Arial Narrow"/>
        <family val="2"/>
      </rPr>
      <t>5</t>
    </r>
  </si>
  <si>
    <r>
      <t>Nominal wages</t>
    </r>
    <r>
      <rPr>
        <vertAlign val="superscript"/>
        <sz val="11"/>
        <rFont val="Arial Narrow"/>
        <family val="2"/>
      </rPr>
      <t>6</t>
    </r>
  </si>
  <si>
    <r>
      <t>CPI inflation</t>
    </r>
    <r>
      <rPr>
        <vertAlign val="superscript"/>
        <sz val="11"/>
        <rFont val="Arial Narrow"/>
        <family val="2"/>
      </rPr>
      <t>7</t>
    </r>
  </si>
  <si>
    <r>
      <t>Terms of trade</t>
    </r>
    <r>
      <rPr>
        <vertAlign val="superscript"/>
        <sz val="11"/>
        <rFont val="Arial Narrow"/>
        <family val="2"/>
      </rPr>
      <t>8</t>
    </r>
  </si>
  <si>
    <r>
      <t>House prices</t>
    </r>
    <r>
      <rPr>
        <vertAlign val="superscript"/>
        <sz val="11"/>
        <rFont val="Arial Narrow"/>
        <family val="2"/>
      </rPr>
      <t>9</t>
    </r>
    <r>
      <rPr>
        <sz val="11"/>
        <rFont val="Arial Narrow"/>
        <family val="2"/>
      </rPr>
      <t xml:space="preserve"> </t>
    </r>
  </si>
  <si>
    <t>Current account balance</t>
  </si>
  <si>
    <t xml:space="preserve">  $billions</t>
  </si>
  <si>
    <t xml:space="preserve">  % of GDP</t>
  </si>
  <si>
    <t>Net International Investment Position (% of GDP)</t>
  </si>
  <si>
    <r>
      <t>Household saving ratio (% of HHDI)</t>
    </r>
    <r>
      <rPr>
        <vertAlign val="superscript"/>
        <sz val="11"/>
        <rFont val="Arial Narrow"/>
        <family val="2"/>
      </rPr>
      <t>10</t>
    </r>
  </si>
  <si>
    <r>
      <t>TWI</t>
    </r>
    <r>
      <rPr>
        <vertAlign val="superscript"/>
        <sz val="11"/>
        <rFont val="Arial Narrow"/>
        <family val="2"/>
      </rPr>
      <t>11</t>
    </r>
  </si>
  <si>
    <r>
      <t>90-day bank bill rate</t>
    </r>
    <r>
      <rPr>
        <vertAlign val="superscript"/>
        <sz val="11"/>
        <rFont val="Arial Narrow"/>
        <family val="2"/>
      </rPr>
      <t>11</t>
    </r>
  </si>
  <si>
    <r>
      <t>10-year bond rate</t>
    </r>
    <r>
      <rPr>
        <vertAlign val="superscript"/>
        <sz val="11"/>
        <rFont val="Arial Narrow"/>
        <family val="2"/>
      </rPr>
      <t>11</t>
    </r>
  </si>
  <si>
    <t>Notes:      1</t>
  </si>
  <si>
    <t>Business investment is the total of all investment types excluding residential building. Previous separations of market and non-market investment are no longer produced by Statistics NZ.</t>
  </si>
  <si>
    <t>Contribution to GDP growth.</t>
  </si>
  <si>
    <t>Estimated as the percentage difference between actual real GDP and potential real GDP.</t>
  </si>
  <si>
    <t>Percent of the labour force, June quarter, seasonally adjusted.</t>
  </si>
  <si>
    <t>Percent of the working-age population, June quarter, seasonally adjusted.</t>
  </si>
  <si>
    <t>Quarterly Employment Survey, average ordinary-time hourly earnings, annual percentage change.</t>
  </si>
  <si>
    <t>Annual percentage change.</t>
  </si>
  <si>
    <t>System of National Accounts (SNA) and merchandise basis.</t>
  </si>
  <si>
    <t>Quotable Value New Zealand (QVNZ) House Price Index, annual percentage change.</t>
  </si>
  <si>
    <t>Percent of household disposable income (HHDI), March years.</t>
  </si>
  <si>
    <t>Average for the June quarter.</t>
  </si>
  <si>
    <t>Table 1.2 Cost by component of Family Incomes Package</t>
  </si>
  <si>
    <r>
      <rPr>
        <i/>
        <sz val="11"/>
        <rFont val="Arial Narrow"/>
        <family val="2"/>
      </rPr>
      <t>Sources</t>
    </r>
    <r>
      <rPr>
        <sz val="11"/>
        <rFont val="Arial Narrow"/>
        <family val="2"/>
      </rPr>
      <t>:  The Treasury</t>
    </r>
  </si>
  <si>
    <t>($millions)</t>
  </si>
  <si>
    <t>2017/18</t>
  </si>
  <si>
    <t>2018/19</t>
  </si>
  <si>
    <t>2019/20</t>
  </si>
  <si>
    <t xml:space="preserve">2020/21 </t>
  </si>
  <si>
    <t>Reduction in tax revenue including IETC</t>
  </si>
  <si>
    <t>Accommodation Benefit</t>
  </si>
  <si>
    <t>Transitional Fund</t>
  </si>
  <si>
    <t>Consequential impacts</t>
  </si>
  <si>
    <t>Operating balance impact</t>
  </si>
  <si>
    <t>Figure 1.1: Nominal GDP (annual total)</t>
  </si>
  <si>
    <r>
      <rPr>
        <i/>
        <sz val="11"/>
        <color indexed="8"/>
        <rFont val="Arial Narrow"/>
        <family val="2"/>
      </rPr>
      <t>Sources</t>
    </r>
    <r>
      <rPr>
        <sz val="11"/>
        <color indexed="8"/>
        <rFont val="Arial Narrow"/>
        <family val="2"/>
      </rPr>
      <t>: Statistics New Zealand, the Treasury</t>
    </r>
  </si>
  <si>
    <t>Budget Update less Half Year Update (RHS)</t>
  </si>
  <si>
    <t>Figure 1.2: Real Production GDP growth (aapc)</t>
  </si>
  <si>
    <t>Figure 1.3: Net migration (annual total)</t>
  </si>
  <si>
    <t>Figure 1.4: Unemployment rate (%)</t>
  </si>
  <si>
    <t>Figure 1.5: Real private consumption (aapc)</t>
  </si>
  <si>
    <t>Figure 1.6: Real residential investment</t>
  </si>
  <si>
    <t>Figure 1.7: Building consents (seasonally adjusted, 3 month moving average)</t>
  </si>
  <si>
    <t>Canterbury</t>
  </si>
  <si>
    <t>Wellington</t>
  </si>
  <si>
    <t>Rest of NZ</t>
  </si>
  <si>
    <t>Auckland</t>
  </si>
  <si>
    <t>Figure 1.8: Real non-residential investment (aapc)</t>
  </si>
  <si>
    <t>Figure 1.9: Real government consumption (aapc)</t>
  </si>
  <si>
    <t>Figure 1.10: Consumers price index (apc)</t>
  </si>
  <si>
    <t>Figure 1.11: 90 day interest rates (%)</t>
  </si>
  <si>
    <r>
      <rPr>
        <i/>
        <sz val="11"/>
        <color indexed="8"/>
        <rFont val="Arial Narrow"/>
        <family val="2"/>
      </rPr>
      <t>Source</t>
    </r>
    <r>
      <rPr>
        <sz val="11"/>
        <color indexed="8"/>
        <rFont val="Arial Narrow"/>
        <family val="2"/>
      </rPr>
      <t>: Reserve Bank, the Treasury</t>
    </r>
  </si>
  <si>
    <t>Figure 1.12: SNA Goods Terms of Trade</t>
  </si>
  <si>
    <t>Figure 1.13: NZD trade weighted index (TWI)</t>
  </si>
  <si>
    <r>
      <rPr>
        <i/>
        <sz val="11"/>
        <color indexed="8"/>
        <rFont val="Arial Narrow"/>
        <family val="2"/>
      </rPr>
      <t>Sources</t>
    </r>
    <r>
      <rPr>
        <sz val="11"/>
        <color indexed="8"/>
        <rFont val="Arial Narrow"/>
        <family val="2"/>
      </rPr>
      <t>: Reserve Bank, the Treasury</t>
    </r>
  </si>
  <si>
    <t>Figure 1.14: Real goods exports (aapc)</t>
  </si>
  <si>
    <t>Figure 1.15: Real services exports (aapc)</t>
  </si>
  <si>
    <t>Figure 1.16: Current Account Balance (% of GDP, annual)</t>
  </si>
  <si>
    <t>Figure 1.17: Current account and its components (% of GDP)</t>
  </si>
  <si>
    <r>
      <rPr>
        <i/>
        <sz val="11"/>
        <color indexed="8"/>
        <rFont val="Arial Narrow"/>
        <family val="2"/>
      </rPr>
      <t>Source</t>
    </r>
    <r>
      <rPr>
        <sz val="11"/>
        <color indexed="8"/>
        <rFont val="Arial Narrow"/>
        <family val="2"/>
      </rPr>
      <t>: Statistics New Zealand, the Treasury</t>
    </r>
  </si>
  <si>
    <t>Current account</t>
  </si>
  <si>
    <t>Goods and services balance</t>
  </si>
  <si>
    <t>Primary Income Balance</t>
  </si>
  <si>
    <t>Current account average (1988-2021)</t>
  </si>
  <si>
    <t>Figure 1.18: Net international investment position</t>
  </si>
  <si>
    <t>Level (RHS)</t>
  </si>
  <si>
    <t>Figure 1.19: Nominal Expenditure GDP</t>
  </si>
  <si>
    <t>Budget Update less Half Year Update (RHS, year ending 30 June)</t>
  </si>
  <si>
    <t>Figure 1.20: Nominal Expenditure GDP (aapc)</t>
  </si>
  <si>
    <t>Table 3.1: Summary of key economic and fiscal variables for main forecast and scenarios</t>
  </si>
  <si>
    <r>
      <rPr>
        <i/>
        <sz val="11"/>
        <color indexed="8"/>
        <rFont val="Arial Narrow"/>
        <family val="2"/>
      </rPr>
      <t>Sources</t>
    </r>
    <r>
      <rPr>
        <sz val="11"/>
        <color indexed="8"/>
        <rFont val="Arial Narrow"/>
        <family val="2"/>
      </rPr>
      <t>: Statistics New Zealand, The Treasury</t>
    </r>
  </si>
  <si>
    <t>June years</t>
  </si>
  <si>
    <t>Real GDP (aapc)</t>
  </si>
  <si>
    <t>Main forecast</t>
  </si>
  <si>
    <t>Scenario One: Higher migration</t>
  </si>
  <si>
    <t xml:space="preserve">Scenario Two: Higher household saving </t>
  </si>
  <si>
    <t>Main forecast (aapc)</t>
  </si>
  <si>
    <t>($billions)</t>
  </si>
  <si>
    <t>Scenario One: Higher migration (aapc)</t>
  </si>
  <si>
    <t>Scenario Two: Higher household saving (aapc)</t>
  </si>
  <si>
    <t xml:space="preserve">Operating balance before gains and losses  </t>
  </si>
  <si>
    <t>Main forecast (% of GDP)</t>
  </si>
  <si>
    <t>Scenario One: Higher migration (% of GDP)</t>
  </si>
  <si>
    <t>Scenario Two: Higher household saving (% of GDP)</t>
  </si>
  <si>
    <t>Net core Crown debt (% of GDP)</t>
  </si>
  <si>
    <t>aapc = annual average % change</t>
  </si>
  <si>
    <t>Table 3.2: Fiscal sensitivity analysis</t>
  </si>
  <si>
    <r>
      <rPr>
        <i/>
        <sz val="11"/>
        <color indexed="8"/>
        <rFont val="Arial Narrow"/>
        <family val="2"/>
      </rPr>
      <t>Source</t>
    </r>
    <r>
      <rPr>
        <sz val="11"/>
        <color indexed="8"/>
        <rFont val="Arial Narrow"/>
        <family val="2"/>
      </rPr>
      <t>: The Treasury</t>
    </r>
  </si>
  <si>
    <t>Years ended 30 June</t>
  </si>
  <si>
    <t>Impact on tax revenue of a 1 percentage point increase in growth of</t>
  </si>
  <si>
    <t>Wages and salaries</t>
  </si>
  <si>
    <t>Taxable business profits</t>
  </si>
  <si>
    <t>Impact of 1% lower interest rates on</t>
  </si>
  <si>
    <r>
      <t>Interest income</t>
    </r>
    <r>
      <rPr>
        <vertAlign val="superscript"/>
        <sz val="11"/>
        <color indexed="8"/>
        <rFont val="Arial"/>
        <family val="2"/>
      </rPr>
      <t>1</t>
    </r>
  </si>
  <si>
    <r>
      <t>Interest expenses</t>
    </r>
    <r>
      <rPr>
        <vertAlign val="superscript"/>
        <sz val="11"/>
        <color indexed="8"/>
        <rFont val="Arial"/>
        <family val="2"/>
      </rPr>
      <t>1</t>
    </r>
  </si>
  <si>
    <t>Net impact on operating balance</t>
  </si>
  <si>
    <t>Note: 1 Funds managed by the Treasury’s NZDMO only.</t>
  </si>
  <si>
    <t>Figure 3.1: Nominal GDP fanchart</t>
  </si>
  <si>
    <t>5th percentile increment</t>
  </si>
  <si>
    <t>10th percentile increment</t>
  </si>
  <si>
    <t>15th percentile increment</t>
  </si>
  <si>
    <t>70th percentile increment</t>
  </si>
  <si>
    <t>85th percentile increment</t>
  </si>
  <si>
    <t>90th percentile increment</t>
  </si>
  <si>
    <t>95th percentile increment</t>
  </si>
  <si>
    <t>actual</t>
  </si>
  <si>
    <t>forecast</t>
  </si>
  <si>
    <t>Figure 3.2: Core Crown Tax</t>
  </si>
  <si>
    <t>Actual and Forecast</t>
  </si>
  <si>
    <t>CC Tax 10th percentile increment</t>
  </si>
  <si>
    <t>CC Tax 25th percentile increment</t>
  </si>
  <si>
    <t>CC Tax 50th percentile increment</t>
  </si>
  <si>
    <t>CC Tax 75th percentile increment</t>
  </si>
  <si>
    <t>CC Tax 90th percentile increment</t>
  </si>
  <si>
    <t>Figure 3.3: Goods terms of trade fan and scenarios</t>
  </si>
  <si>
    <t>Scenarios</t>
  </si>
  <si>
    <t>20th percentile increment</t>
  </si>
  <si>
    <t>30th percentile increment</t>
  </si>
  <si>
    <t>50th percentile increment</t>
  </si>
  <si>
    <t>80th percentile increment</t>
  </si>
  <si>
    <t xml:space="preserve">actal </t>
  </si>
  <si>
    <t>scenarios</t>
  </si>
  <si>
    <t xml:space="preserve">Figure 3.4: </t>
  </si>
  <si>
    <t>Migration</t>
  </si>
  <si>
    <r>
      <rPr>
        <i/>
        <sz val="11"/>
        <color indexed="8"/>
        <rFont val="Arial Narrow"/>
        <family val="2"/>
      </rPr>
      <t>Source</t>
    </r>
    <r>
      <rPr>
        <sz val="11"/>
        <color indexed="8"/>
        <rFont val="Arial Narrow"/>
        <family val="2"/>
      </rPr>
      <t>: Statistics New Zealand</t>
    </r>
  </si>
  <si>
    <t>Migration per 1000 population</t>
  </si>
  <si>
    <t>Average</t>
  </si>
  <si>
    <t>Figure 3.5: Working-age population growth</t>
  </si>
  <si>
    <t>Scenario One</t>
  </si>
  <si>
    <t>Figure 3.6: CPI inflation</t>
  </si>
  <si>
    <t xml:space="preserve">Figure 3.7: Household saving rate </t>
  </si>
  <si>
    <t>Scenario Two</t>
  </si>
  <si>
    <t>Figure 3.8:  Unemployment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</si>
</sst>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_);\(#,##0\);\-\ \ "/>
    <numFmt numFmtId="165" formatCode="_(* #,##0.00_);_(* \(#,##0.00\);_(* &quot;-&quot;??_);_(@_)"/>
    <numFmt numFmtId="166" formatCode="_(* #,##0.0_);_(* \(#,##0.0\);_(* &quot;-&quot;??_);_(@_)"/>
    <numFmt numFmtId="167" formatCode="0.0"/>
    <numFmt numFmtId="168" formatCode="#,##0.0"/>
    <numFmt numFmtId="169" formatCode="0.0%"/>
    <numFmt numFmtId="170" formatCode="#,##0.0_);\(#,##0.0\);\-\ \ "/>
    <numFmt numFmtId="171" formatCode="#,##0.0_);\(#,##0.0\);&quot;-  &quot;"/>
    <numFmt numFmtId="172" formatCode="_(* #,##0_);_(* \(#,##0\);_(* &quot;-&quot;??_);_(@_)"/>
    <numFmt numFmtId="173" formatCode="#,##0.0;\-#,##0.0"/>
    <numFmt numFmtId="174" formatCode="0.00000000000000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Narrow"/>
      <family val="2"/>
    </font>
    <font>
      <b/>
      <sz val="12"/>
      <color theme="1"/>
      <name val="Arial"/>
      <family val="2"/>
    </font>
    <font>
      <sz val="10"/>
      <color theme="1"/>
      <name val="Arial"/>
      <family val="2"/>
    </font>
    <font>
      <sz val="11"/>
      <color theme="1"/>
      <name val="Arial"/>
      <family val="2"/>
    </font>
    <font>
      <sz val="11"/>
      <color theme="1"/>
      <name val="Arial Narrow"/>
      <family val="2"/>
    </font>
    <font>
      <i/>
      <sz val="11"/>
      <color theme="1"/>
      <name val="Arial Narrow"/>
      <family val="2"/>
    </font>
    <font>
      <sz val="10"/>
      <name val="Arial"/>
      <family val="2"/>
    </font>
    <font>
      <i/>
      <sz val="10"/>
      <name val="Arial"/>
      <family val="2"/>
    </font>
    <font>
      <b/>
      <sz val="9"/>
      <color theme="1"/>
      <name val="Arial"/>
      <family val="2"/>
    </font>
    <font>
      <sz val="9"/>
      <name val="Arial"/>
      <family val="2"/>
    </font>
    <font>
      <b/>
      <sz val="9"/>
      <name val="Arial"/>
      <family val="2"/>
    </font>
    <font>
      <sz val="9"/>
      <color theme="1"/>
      <name val="Arial"/>
      <family val="2"/>
    </font>
    <font>
      <vertAlign val="superscript"/>
      <sz val="9"/>
      <color theme="1"/>
      <name val="Arial"/>
      <family val="2"/>
    </font>
    <font>
      <vertAlign val="superscript"/>
      <sz val="9"/>
      <name val="Arial"/>
      <family val="2"/>
    </font>
    <font>
      <sz val="9"/>
      <name val="Times New Roman"/>
      <family val="1"/>
    </font>
    <font>
      <sz val="10"/>
      <name val="Arial Narrow"/>
      <family val="2"/>
    </font>
    <font>
      <i/>
      <sz val="10"/>
      <name val="Arial Narrow"/>
      <family val="2"/>
    </font>
    <font>
      <sz val="10"/>
      <color theme="1"/>
      <name val="Arial Narrow"/>
      <family val="2"/>
    </font>
    <font>
      <b/>
      <i/>
      <sz val="11"/>
      <color theme="1"/>
      <name val="Arial Narrow"/>
      <family val="2"/>
    </font>
    <font>
      <sz val="9"/>
      <color theme="1"/>
      <name val="Calibri"/>
      <family val="2"/>
      <scheme val="minor"/>
    </font>
    <font>
      <i/>
      <sz val="9"/>
      <name val="Arial"/>
      <family val="2"/>
    </font>
    <font>
      <sz val="8"/>
      <name val="Arial"/>
      <family val="2"/>
    </font>
    <font>
      <b/>
      <sz val="8"/>
      <name val="Arial"/>
      <family val="2"/>
    </font>
    <font>
      <b/>
      <i/>
      <sz val="9"/>
      <name val="Arial"/>
      <family val="2"/>
    </font>
    <font>
      <b/>
      <sz val="12"/>
      <color theme="1"/>
      <name val="Arial Narrow"/>
      <family val="2"/>
    </font>
    <font>
      <b/>
      <sz val="10"/>
      <name val="Arial Narrow"/>
      <family val="2"/>
    </font>
    <font>
      <b/>
      <sz val="11"/>
      <name val="Arial Narrow"/>
      <family val="2"/>
    </font>
    <font>
      <sz val="11"/>
      <name val="Arial Narrow"/>
      <family val="2"/>
    </font>
    <font>
      <sz val="10"/>
      <color rgb="FFFF0000"/>
      <name val="Arial Narrow"/>
      <family val="2"/>
    </font>
    <font>
      <i/>
      <sz val="11"/>
      <name val="Arial Narrow"/>
      <family val="2"/>
    </font>
    <font>
      <b/>
      <i/>
      <sz val="12"/>
      <color theme="1"/>
      <name val="Arial Narrow"/>
      <family val="2"/>
    </font>
    <font>
      <sz val="10"/>
      <name val="Verdana"/>
      <family val="2"/>
    </font>
    <font>
      <b/>
      <sz val="14"/>
      <name val="Arial Narrow"/>
      <family val="2"/>
    </font>
    <font>
      <u/>
      <sz val="12"/>
      <color theme="10"/>
      <name val="Calibri"/>
      <family val="2"/>
    </font>
    <font>
      <u/>
      <sz val="10"/>
      <color theme="10"/>
      <name val="Arial Narrow"/>
      <family val="2"/>
    </font>
    <font>
      <b/>
      <sz val="10"/>
      <color theme="1"/>
      <name val="Arial Narrow"/>
      <family val="2"/>
    </font>
    <font>
      <sz val="11"/>
      <color rgb="FF000000"/>
      <name val="Arial Narrow"/>
      <family val="2"/>
    </font>
    <font>
      <vertAlign val="superscript"/>
      <sz val="11"/>
      <name val="Arial Narrow"/>
      <family val="2"/>
    </font>
    <font>
      <sz val="10"/>
      <color rgb="FF000000"/>
      <name val="Arial"/>
      <family val="2"/>
    </font>
    <font>
      <b/>
      <sz val="10"/>
      <color rgb="FF000000"/>
      <name val="Arial"/>
      <family val="2"/>
    </font>
    <font>
      <i/>
      <sz val="11"/>
      <color indexed="8"/>
      <name val="Arial Narrow"/>
      <family val="2"/>
    </font>
    <font>
      <sz val="11"/>
      <color indexed="8"/>
      <name val="Arial Narrow"/>
      <family val="2"/>
    </font>
    <font>
      <sz val="12"/>
      <color theme="1"/>
      <name val="Calibri"/>
      <family val="2"/>
      <scheme val="minor"/>
    </font>
    <font>
      <b/>
      <sz val="9"/>
      <color rgb="FF0C0C0C"/>
      <name val="Arial"/>
      <family val="2"/>
    </font>
    <font>
      <b/>
      <sz val="9"/>
      <color rgb="FF000000"/>
      <name val="Arial"/>
      <family val="2"/>
    </font>
    <font>
      <sz val="9"/>
      <color rgb="FF0C0C0C"/>
      <name val="Arial"/>
      <family val="2"/>
    </font>
    <font>
      <sz val="9"/>
      <color rgb="FF000000"/>
      <name val="Arial"/>
      <family val="2"/>
    </font>
    <font>
      <sz val="11"/>
      <color rgb="FFFF0000"/>
      <name val="Arial"/>
      <family val="2"/>
    </font>
    <font>
      <b/>
      <sz val="11"/>
      <color theme="1"/>
      <name val="Arial"/>
      <family val="2"/>
    </font>
    <font>
      <vertAlign val="superscript"/>
      <sz val="11"/>
      <color indexed="8"/>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3" tint="0.89999084444715716"/>
        <bgColor indexed="64"/>
      </patternFill>
    </fill>
    <fill>
      <patternFill patternType="solid">
        <fgColor theme="1" tint="0.749961851863155"/>
        <bgColor theme="1" tint="0.749961851863155"/>
      </patternFill>
    </fill>
    <fill>
      <patternFill patternType="solid">
        <fgColor theme="0"/>
        <bgColor theme="1" tint="0.749961851863155"/>
      </patternFill>
    </fill>
    <fill>
      <patternFill patternType="solid">
        <fgColor theme="0" tint="-0.249977111117893"/>
        <bgColor theme="1" tint="0.749961851863155"/>
      </patternFill>
    </fill>
    <fill>
      <patternFill patternType="solid">
        <fgColor theme="0" tint="-0.249977111117893"/>
        <bgColor indexed="64"/>
      </patternFill>
    </fill>
  </fills>
  <borders count="22">
    <border>
      <left/>
      <right/>
      <top/>
      <bottom/>
      <diagonal/>
    </border>
    <border>
      <left/>
      <right/>
      <top/>
      <bottom style="thin">
        <color rgb="FF00FFFF"/>
      </bottom>
      <diagonal/>
    </border>
    <border>
      <left/>
      <right/>
      <top style="thin">
        <color indexed="64"/>
      </top>
      <bottom style="thin">
        <color indexed="64"/>
      </bottom>
      <diagonal/>
    </border>
    <border>
      <left/>
      <right/>
      <top style="thin">
        <color rgb="FF00FFFF"/>
      </top>
      <bottom style="thin">
        <color rgb="FF00FFFF"/>
      </bottom>
      <diagonal/>
    </border>
    <border>
      <left/>
      <right style="thin">
        <color rgb="FF00FFFF"/>
      </right>
      <top/>
      <bottom/>
      <diagonal/>
    </border>
    <border>
      <left/>
      <right style="thin">
        <color rgb="FF00FFFF"/>
      </right>
      <top/>
      <bottom style="thin">
        <color rgb="FF00FFFF"/>
      </bottom>
      <diagonal/>
    </border>
    <border>
      <left/>
      <right style="thin">
        <color rgb="FF00FFFF"/>
      </right>
      <top style="thin">
        <color rgb="FF00FFFF"/>
      </top>
      <bottom style="thin">
        <color rgb="FF00FFFF"/>
      </bottom>
      <diagonal/>
    </border>
    <border>
      <left/>
      <right/>
      <top/>
      <bottom style="thin">
        <color indexed="15"/>
      </bottom>
      <diagonal/>
    </border>
    <border>
      <left/>
      <right/>
      <top/>
      <bottom style="thin">
        <color rgb="FF66FFFF"/>
      </bottom>
      <diagonal/>
    </border>
    <border>
      <left style="medium">
        <color rgb="FF00FFFF"/>
      </left>
      <right/>
      <top style="medium">
        <color rgb="FF00FFFF"/>
      </top>
      <bottom/>
      <diagonal/>
    </border>
    <border>
      <left/>
      <right/>
      <top style="medium">
        <color rgb="FF00FFFF"/>
      </top>
      <bottom/>
      <diagonal/>
    </border>
    <border>
      <left/>
      <right style="medium">
        <color rgb="FF00FFFF"/>
      </right>
      <top style="medium">
        <color rgb="FF00FFFF"/>
      </top>
      <bottom/>
      <diagonal/>
    </border>
    <border>
      <left style="medium">
        <color rgb="FF00FFFF"/>
      </left>
      <right/>
      <top/>
      <bottom/>
      <diagonal/>
    </border>
    <border>
      <left/>
      <right style="medium">
        <color rgb="FF00FFFF"/>
      </right>
      <top/>
      <bottom/>
      <diagonal/>
    </border>
    <border>
      <left style="medium">
        <color rgb="FF00FFFF"/>
      </left>
      <right/>
      <top/>
      <bottom style="medium">
        <color rgb="FF00FFFF"/>
      </bottom>
      <diagonal/>
    </border>
    <border>
      <left/>
      <right/>
      <top/>
      <bottom style="medium">
        <color rgb="FF00FFFF"/>
      </bottom>
      <diagonal/>
    </border>
    <border>
      <left/>
      <right style="medium">
        <color rgb="FF00FFFF"/>
      </right>
      <top/>
      <bottom style="medium">
        <color rgb="FF00FFF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n">
        <color rgb="FF003399"/>
      </bottom>
      <diagonal/>
    </border>
    <border>
      <left/>
      <right/>
      <top style="thin">
        <color rgb="FF003399"/>
      </top>
      <bottom/>
      <diagonal/>
    </border>
  </borders>
  <cellStyleXfs count="27">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2" fillId="0" borderId="0"/>
    <xf numFmtId="0" fontId="1" fillId="0" borderId="0"/>
    <xf numFmtId="3" fontId="17" fillId="0" borderId="0"/>
    <xf numFmtId="3" fontId="17" fillId="0" borderId="0"/>
    <xf numFmtId="0" fontId="1" fillId="0" borderId="0"/>
    <xf numFmtId="0" fontId="12" fillId="0" borderId="0"/>
    <xf numFmtId="0" fontId="12" fillId="0" borderId="0"/>
    <xf numFmtId="0" fontId="12" fillId="0" borderId="0"/>
    <xf numFmtId="0" fontId="9" fillId="0" borderId="0"/>
    <xf numFmtId="165" fontId="1"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1" fillId="0" borderId="0"/>
    <xf numFmtId="0" fontId="36" fillId="0" borderId="0" applyNumberFormat="0" applyFill="0" applyBorder="0" applyAlignment="0" applyProtection="0">
      <alignment vertical="top"/>
      <protection locked="0"/>
    </xf>
    <xf numFmtId="0" fontId="9" fillId="0" borderId="0"/>
    <xf numFmtId="0" fontId="9" fillId="0" borderId="0"/>
    <xf numFmtId="0" fontId="45" fillId="0" borderId="0"/>
    <xf numFmtId="0" fontId="9" fillId="0" borderId="0"/>
    <xf numFmtId="0" fontId="9" fillId="0" borderId="0"/>
    <xf numFmtId="0" fontId="24" fillId="0" borderId="0"/>
    <xf numFmtId="165" fontId="45" fillId="0" borderId="0" applyFont="0" applyFill="0" applyBorder="0" applyAlignment="0" applyProtection="0"/>
  </cellStyleXfs>
  <cellXfs count="441">
    <xf numFmtId="0" fontId="0" fillId="0" borderId="0" xfId="0"/>
    <xf numFmtId="0" fontId="3" fillId="2" borderId="0" xfId="0" applyFont="1" applyFill="1"/>
    <xf numFmtId="0" fontId="4" fillId="2" borderId="0" xfId="0" applyFont="1" applyFill="1" applyBorder="1"/>
    <xf numFmtId="0" fontId="5" fillId="2" borderId="0" xfId="0" applyFont="1" applyFill="1" applyBorder="1"/>
    <xf numFmtId="0" fontId="6" fillId="3" borderId="0" xfId="0" applyFont="1" applyFill="1"/>
    <xf numFmtId="0" fontId="7" fillId="2" borderId="0" xfId="0" applyFont="1" applyFill="1" applyAlignment="1">
      <alignment horizontal="left"/>
    </xf>
    <xf numFmtId="0" fontId="10" fillId="3" borderId="0" xfId="0" applyFont="1" applyFill="1"/>
    <xf numFmtId="0" fontId="5" fillId="3" borderId="0" xfId="0" applyFont="1" applyFill="1" applyBorder="1"/>
    <xf numFmtId="0" fontId="11" fillId="3" borderId="0" xfId="3" applyFont="1" applyFill="1" applyBorder="1" applyAlignment="1">
      <alignment horizontal="left" vertical="top" wrapText="1"/>
    </xf>
    <xf numFmtId="164" fontId="13" fillId="3" borderId="0" xfId="4" quotePrefix="1" applyNumberFormat="1" applyFont="1" applyFill="1" applyBorder="1" applyAlignment="1">
      <alignment horizontal="right"/>
    </xf>
    <xf numFmtId="0" fontId="1" fillId="3" borderId="0" xfId="3" applyFill="1"/>
    <xf numFmtId="0" fontId="11" fillId="3" borderId="1" xfId="3" applyFont="1" applyFill="1" applyBorder="1" applyAlignment="1">
      <alignment horizontal="left" vertical="top" wrapText="1"/>
    </xf>
    <xf numFmtId="0" fontId="11" fillId="3" borderId="1" xfId="3" applyFont="1" applyFill="1" applyBorder="1" applyAlignment="1">
      <alignment horizontal="right" vertical="top" wrapText="1"/>
    </xf>
    <xf numFmtId="0" fontId="11" fillId="3" borderId="0" xfId="3" applyFont="1" applyFill="1" applyBorder="1" applyAlignment="1">
      <alignment horizontal="right" vertical="top" wrapText="1"/>
    </xf>
    <xf numFmtId="0" fontId="11" fillId="3" borderId="0" xfId="3" applyFont="1" applyFill="1" applyBorder="1" applyAlignment="1">
      <alignment horizontal="left" wrapText="1"/>
    </xf>
    <xf numFmtId="0" fontId="14" fillId="3" borderId="0" xfId="3" applyFont="1" applyFill="1" applyBorder="1" applyAlignment="1">
      <alignment horizontal="right" wrapText="1"/>
    </xf>
    <xf numFmtId="0" fontId="14" fillId="3" borderId="0" xfId="3" applyFont="1" applyFill="1" applyBorder="1" applyAlignment="1">
      <alignment horizontal="right" vertical="top" wrapText="1"/>
    </xf>
    <xf numFmtId="0" fontId="14" fillId="3" borderId="0" xfId="3" applyFont="1" applyFill="1" applyBorder="1" applyAlignment="1">
      <alignment horizontal="left" wrapText="1"/>
    </xf>
    <xf numFmtId="166" fontId="12" fillId="3" borderId="0" xfId="1" applyNumberFormat="1" applyFont="1" applyFill="1" applyBorder="1"/>
    <xf numFmtId="0" fontId="14" fillId="0" borderId="0" xfId="3" applyFont="1" applyFill="1" applyBorder="1" applyAlignment="1">
      <alignment horizontal="left" wrapText="1"/>
    </xf>
    <xf numFmtId="166" fontId="12" fillId="3" borderId="0" xfId="1" applyNumberFormat="1" applyFont="1" applyFill="1" applyBorder="1" applyAlignment="1"/>
    <xf numFmtId="167" fontId="12" fillId="3" borderId="1" xfId="3" applyNumberFormat="1" applyFont="1" applyFill="1" applyBorder="1" applyAlignment="1">
      <alignment horizontal="left" wrapText="1"/>
    </xf>
    <xf numFmtId="166" fontId="12" fillId="3" borderId="1" xfId="1" applyNumberFormat="1" applyFont="1" applyFill="1" applyBorder="1" applyAlignment="1"/>
    <xf numFmtId="168" fontId="11" fillId="4" borderId="0" xfId="5" applyNumberFormat="1" applyFont="1" applyFill="1" applyBorder="1" applyAlignment="1">
      <alignment horizontal="left" wrapText="1"/>
    </xf>
    <xf numFmtId="168" fontId="11" fillId="4" borderId="0" xfId="5" applyNumberFormat="1" applyFont="1" applyFill="1" applyBorder="1" applyAlignment="1">
      <alignment horizontal="left"/>
    </xf>
    <xf numFmtId="168" fontId="14" fillId="4" borderId="0" xfId="5" applyNumberFormat="1" applyFont="1" applyFill="1" applyBorder="1" applyAlignment="1">
      <alignment horizontal="left" wrapText="1"/>
    </xf>
    <xf numFmtId="166" fontId="14" fillId="4" borderId="0" xfId="1" applyNumberFormat="1" applyFont="1" applyFill="1" applyBorder="1" applyAlignment="1">
      <alignment horizontal="right" wrapText="1"/>
    </xf>
    <xf numFmtId="0" fontId="14" fillId="4" borderId="0" xfId="3" applyFont="1" applyFill="1" applyBorder="1" applyAlignment="1">
      <alignment horizontal="left" wrapText="1"/>
    </xf>
    <xf numFmtId="169" fontId="14" fillId="4" borderId="0" xfId="5" applyNumberFormat="1" applyFont="1" applyFill="1" applyBorder="1" applyAlignment="1">
      <alignment horizontal="left" wrapText="1"/>
    </xf>
    <xf numFmtId="169" fontId="14" fillId="4" borderId="1" xfId="5" applyNumberFormat="1" applyFont="1" applyFill="1" applyBorder="1" applyAlignment="1">
      <alignment horizontal="right" wrapText="1"/>
    </xf>
    <xf numFmtId="0" fontId="14" fillId="3" borderId="0" xfId="3" applyFont="1" applyFill="1"/>
    <xf numFmtId="0" fontId="14" fillId="3" borderId="0" xfId="3" applyFont="1" applyFill="1" applyAlignment="1">
      <alignment horizontal="left"/>
    </xf>
    <xf numFmtId="0" fontId="0" fillId="3" borderId="0" xfId="3" applyFont="1" applyFill="1"/>
    <xf numFmtId="165" fontId="1" fillId="3" borderId="0" xfId="3" applyNumberFormat="1" applyFill="1"/>
    <xf numFmtId="0" fontId="6" fillId="2" borderId="0" xfId="0" applyFont="1" applyFill="1"/>
    <xf numFmtId="164" fontId="13" fillId="3" borderId="0" xfId="4" applyNumberFormat="1" applyFont="1" applyFill="1" applyAlignment="1" applyProtection="1">
      <protection locked="0"/>
    </xf>
    <xf numFmtId="164" fontId="12" fillId="3" borderId="0" xfId="4" applyNumberFormat="1" applyFont="1" applyFill="1" applyAlignment="1" applyProtection="1">
      <protection locked="0"/>
    </xf>
    <xf numFmtId="49" fontId="13" fillId="3" borderId="0" xfId="4" applyNumberFormat="1" applyFont="1" applyFill="1" applyBorder="1" applyAlignment="1">
      <alignment horizontal="left"/>
    </xf>
    <xf numFmtId="164" fontId="13" fillId="3" borderId="0" xfId="4" applyNumberFormat="1" applyFont="1" applyFill="1" applyAlignment="1" applyProtection="1">
      <alignment horizontal="right"/>
      <protection locked="0"/>
    </xf>
    <xf numFmtId="164" fontId="13" fillId="3" borderId="0" xfId="4" quotePrefix="1" applyNumberFormat="1" applyFont="1" applyFill="1" applyAlignment="1" applyProtection="1">
      <alignment horizontal="right"/>
      <protection locked="0"/>
    </xf>
    <xf numFmtId="37" fontId="13" fillId="3" borderId="1" xfId="4" applyNumberFormat="1" applyFont="1" applyFill="1" applyBorder="1" applyAlignment="1">
      <alignment horizontal="left"/>
    </xf>
    <xf numFmtId="37" fontId="13" fillId="3" borderId="1" xfId="4" applyNumberFormat="1" applyFont="1" applyFill="1" applyBorder="1" applyAlignment="1">
      <alignment horizontal="right"/>
    </xf>
    <xf numFmtId="164" fontId="12" fillId="3" borderId="0" xfId="4" applyNumberFormat="1" applyFont="1" applyFill="1" applyBorder="1" applyAlignment="1">
      <alignment horizontal="left"/>
    </xf>
    <xf numFmtId="164" fontId="12" fillId="3" borderId="0" xfId="4" applyNumberFormat="1" applyFont="1" applyFill="1" applyBorder="1" applyAlignment="1" applyProtection="1">
      <protection locked="0"/>
    </xf>
    <xf numFmtId="170" fontId="12" fillId="3" borderId="0" xfId="4" applyNumberFormat="1" applyFont="1" applyFill="1" applyBorder="1" applyAlignment="1" applyProtection="1">
      <protection locked="0"/>
    </xf>
    <xf numFmtId="170" fontId="13" fillId="3" borderId="1" xfId="4" applyNumberFormat="1" applyFont="1" applyFill="1" applyBorder="1" applyAlignment="1" applyProtection="1">
      <protection locked="0"/>
    </xf>
    <xf numFmtId="0" fontId="14" fillId="5" borderId="0" xfId="0" applyFont="1" applyFill="1" applyAlignment="1">
      <alignment horizontal="right"/>
    </xf>
    <xf numFmtId="0" fontId="14" fillId="5" borderId="0" xfId="0" applyFont="1" applyFill="1" applyAlignment="1">
      <alignment horizontal="right" wrapText="1"/>
    </xf>
    <xf numFmtId="164" fontId="13" fillId="4" borderId="0" xfId="4" quotePrefix="1" applyNumberFormat="1" applyFont="1" applyFill="1" applyBorder="1" applyAlignment="1">
      <alignment horizontal="right"/>
    </xf>
    <xf numFmtId="37" fontId="13" fillId="4" borderId="1" xfId="4" applyNumberFormat="1" applyFont="1" applyFill="1" applyBorder="1" applyAlignment="1">
      <alignment horizontal="right"/>
    </xf>
    <xf numFmtId="164" fontId="12" fillId="4" borderId="0" xfId="4" applyNumberFormat="1" applyFont="1" applyFill="1" applyBorder="1" applyAlignment="1" applyProtection="1">
      <protection locked="0"/>
    </xf>
    <xf numFmtId="170" fontId="12" fillId="4" borderId="0" xfId="4" applyNumberFormat="1" applyFont="1" applyFill="1" applyBorder="1" applyAlignment="1" applyProtection="1">
      <protection locked="0"/>
    </xf>
    <xf numFmtId="170" fontId="13" fillId="3" borderId="2" xfId="4" applyNumberFormat="1" applyFont="1" applyFill="1" applyBorder="1" applyAlignment="1" applyProtection="1">
      <protection locked="0"/>
    </xf>
    <xf numFmtId="170" fontId="13" fillId="4" borderId="2" xfId="4" applyNumberFormat="1" applyFont="1" applyFill="1" applyBorder="1" applyAlignment="1" applyProtection="1">
      <protection locked="0"/>
    </xf>
    <xf numFmtId="3" fontId="17" fillId="3" borderId="0" xfId="6" applyFill="1"/>
    <xf numFmtId="49" fontId="13" fillId="3" borderId="1" xfId="4" applyNumberFormat="1" applyFont="1" applyFill="1" applyBorder="1" applyAlignment="1">
      <alignment horizontal="left"/>
    </xf>
    <xf numFmtId="37" fontId="13" fillId="3" borderId="0" xfId="4" applyNumberFormat="1" applyFont="1" applyFill="1" applyBorder="1" applyAlignment="1">
      <alignment horizontal="right"/>
    </xf>
    <xf numFmtId="171" fontId="13" fillId="3" borderId="0" xfId="6" applyNumberFormat="1" applyFont="1" applyFill="1" applyBorder="1" applyAlignment="1">
      <alignment horizontal="right"/>
    </xf>
    <xf numFmtId="3" fontId="12" fillId="3" borderId="0" xfId="6" applyFont="1" applyFill="1"/>
    <xf numFmtId="3" fontId="12" fillId="3" borderId="0" xfId="7" applyFont="1" applyFill="1" applyAlignment="1"/>
    <xf numFmtId="171" fontId="12" fillId="3" borderId="0" xfId="6" applyNumberFormat="1" applyFont="1" applyFill="1" applyBorder="1" applyAlignment="1">
      <alignment horizontal="right"/>
    </xf>
    <xf numFmtId="3" fontId="17" fillId="3" borderId="0" xfId="6" applyFont="1" applyFill="1"/>
    <xf numFmtId="3" fontId="12" fillId="3" borderId="0" xfId="7" applyFont="1" applyFill="1"/>
    <xf numFmtId="171" fontId="12" fillId="3" borderId="1" xfId="6" applyNumberFormat="1" applyFont="1" applyFill="1" applyBorder="1" applyAlignment="1">
      <alignment horizontal="right"/>
    </xf>
    <xf numFmtId="171" fontId="13" fillId="3" borderId="1" xfId="6" applyNumberFormat="1" applyFont="1" applyFill="1" applyBorder="1" applyAlignment="1">
      <alignment horizontal="right"/>
    </xf>
    <xf numFmtId="3" fontId="13" fillId="3" borderId="0" xfId="6" applyFont="1" applyFill="1" applyBorder="1"/>
    <xf numFmtId="171" fontId="13" fillId="0" borderId="0" xfId="6" applyNumberFormat="1" applyFont="1" applyFill="1" applyBorder="1" applyAlignment="1">
      <alignment horizontal="right"/>
    </xf>
    <xf numFmtId="169" fontId="13" fillId="3" borderId="0" xfId="2" applyNumberFormat="1" applyFont="1" applyFill="1" applyBorder="1" applyAlignment="1">
      <alignment horizontal="right"/>
    </xf>
    <xf numFmtId="0" fontId="6" fillId="0" borderId="0" xfId="0" applyFont="1"/>
    <xf numFmtId="0" fontId="14" fillId="3" borderId="0" xfId="0" applyFont="1" applyFill="1"/>
    <xf numFmtId="49" fontId="12" fillId="3" borderId="0" xfId="4" applyNumberFormat="1" applyFont="1" applyFill="1" applyBorder="1" applyAlignment="1">
      <alignment horizontal="left"/>
    </xf>
    <xf numFmtId="172" fontId="14" fillId="3" borderId="0" xfId="0" applyNumberFormat="1" applyFont="1" applyFill="1"/>
    <xf numFmtId="164" fontId="13" fillId="4" borderId="0" xfId="4" applyNumberFormat="1" applyFont="1" applyFill="1" applyBorder="1" applyAlignment="1" applyProtection="1">
      <protection locked="0"/>
    </xf>
    <xf numFmtId="172" fontId="12" fillId="3" borderId="1" xfId="6" applyNumberFormat="1" applyFont="1" applyFill="1" applyBorder="1" applyAlignment="1">
      <alignment horizontal="right"/>
    </xf>
    <xf numFmtId="164" fontId="13" fillId="4" borderId="1" xfId="4" applyNumberFormat="1" applyFont="1" applyFill="1" applyBorder="1" applyAlignment="1" applyProtection="1">
      <protection locked="0"/>
    </xf>
    <xf numFmtId="172" fontId="13" fillId="3" borderId="0" xfId="6" applyNumberFormat="1" applyFont="1" applyFill="1" applyBorder="1" applyAlignment="1">
      <alignment horizontal="right"/>
    </xf>
    <xf numFmtId="164" fontId="13" fillId="4" borderId="0" xfId="4" applyNumberFormat="1" applyFont="1" applyFill="1" applyBorder="1" applyAlignment="1" applyProtection="1">
      <alignment horizontal="right"/>
      <protection locked="0"/>
    </xf>
    <xf numFmtId="0" fontId="13" fillId="3" borderId="0" xfId="4" quotePrefix="1" applyNumberFormat="1" applyFont="1" applyFill="1" applyBorder="1" applyAlignment="1">
      <alignment horizontal="right"/>
    </xf>
    <xf numFmtId="172" fontId="13" fillId="3" borderId="3" xfId="6" applyNumberFormat="1" applyFont="1" applyFill="1" applyBorder="1" applyAlignment="1">
      <alignment horizontal="right"/>
    </xf>
    <xf numFmtId="0" fontId="19" fillId="3" borderId="0" xfId="8" applyFont="1" applyFill="1"/>
    <xf numFmtId="0" fontId="20" fillId="3" borderId="0" xfId="8" applyFont="1" applyFill="1" applyBorder="1"/>
    <xf numFmtId="0" fontId="0" fillId="3" borderId="0" xfId="0" applyFill="1"/>
    <xf numFmtId="0" fontId="11" fillId="3" borderId="0" xfId="0" applyFont="1" applyFill="1"/>
    <xf numFmtId="0" fontId="11" fillId="3" borderId="1" xfId="0" applyFont="1" applyFill="1" applyBorder="1"/>
    <xf numFmtId="0" fontId="11" fillId="3" borderId="1" xfId="0" applyFont="1" applyFill="1" applyBorder="1" applyAlignment="1">
      <alignment horizontal="right"/>
    </xf>
    <xf numFmtId="0" fontId="11" fillId="3" borderId="0" xfId="0" applyFont="1" applyFill="1" applyBorder="1"/>
    <xf numFmtId="0" fontId="14" fillId="3" borderId="0" xfId="0" applyFont="1" applyFill="1" applyBorder="1"/>
    <xf numFmtId="164" fontId="13" fillId="3" borderId="4" xfId="4" quotePrefix="1" applyNumberFormat="1" applyFont="1" applyFill="1" applyBorder="1" applyAlignment="1">
      <alignment horizontal="right"/>
    </xf>
    <xf numFmtId="0" fontId="11" fillId="3" borderId="5" xfId="3" applyFont="1" applyFill="1" applyBorder="1" applyAlignment="1">
      <alignment horizontal="right" vertical="top" wrapText="1"/>
    </xf>
    <xf numFmtId="0" fontId="11" fillId="3" borderId="4" xfId="3" applyFont="1" applyFill="1" applyBorder="1" applyAlignment="1">
      <alignment horizontal="right" vertical="top" wrapText="1"/>
    </xf>
    <xf numFmtId="0" fontId="11" fillId="4" borderId="0" xfId="3" applyFont="1" applyFill="1" applyBorder="1" applyAlignment="1">
      <alignment horizontal="right" vertical="top" wrapText="1"/>
    </xf>
    <xf numFmtId="0" fontId="14" fillId="3" borderId="0" xfId="3" applyFont="1" applyFill="1" applyBorder="1" applyAlignment="1">
      <alignment horizontal="left" vertical="top" wrapText="1"/>
    </xf>
    <xf numFmtId="171" fontId="14" fillId="3" borderId="4" xfId="0" applyNumberFormat="1" applyFont="1" applyFill="1" applyBorder="1"/>
    <xf numFmtId="171" fontId="14" fillId="3" borderId="0" xfId="0" applyNumberFormat="1" applyFont="1" applyFill="1" applyBorder="1"/>
    <xf numFmtId="171" fontId="11" fillId="4" borderId="0" xfId="0" applyNumberFormat="1" applyFont="1" applyFill="1" applyBorder="1"/>
    <xf numFmtId="171" fontId="14" fillId="3" borderId="5" xfId="0" applyNumberFormat="1" applyFont="1" applyFill="1" applyBorder="1"/>
    <xf numFmtId="171" fontId="14" fillId="3" borderId="1" xfId="0" applyNumberFormat="1" applyFont="1" applyFill="1" applyBorder="1"/>
    <xf numFmtId="171" fontId="11" fillId="4" borderId="1" xfId="0" applyNumberFormat="1" applyFont="1" applyFill="1" applyBorder="1"/>
    <xf numFmtId="171" fontId="11" fillId="3" borderId="4" xfId="0" applyNumberFormat="1" applyFont="1" applyFill="1" applyBorder="1"/>
    <xf numFmtId="171" fontId="11" fillId="3" borderId="0" xfId="0" applyNumberFormat="1" applyFont="1" applyFill="1"/>
    <xf numFmtId="171" fontId="14" fillId="3" borderId="0" xfId="0" applyNumberFormat="1" applyFont="1" applyFill="1"/>
    <xf numFmtId="171" fontId="11" fillId="3" borderId="0" xfId="0" applyNumberFormat="1" applyFont="1" applyFill="1" applyBorder="1"/>
    <xf numFmtId="171" fontId="11" fillId="4" borderId="0" xfId="0" applyNumberFormat="1" applyFont="1" applyFill="1"/>
    <xf numFmtId="0" fontId="14" fillId="3" borderId="1" xfId="0" applyFont="1" applyFill="1" applyBorder="1"/>
    <xf numFmtId="0" fontId="11" fillId="3" borderId="1" xfId="3" applyFont="1" applyFill="1" applyBorder="1" applyAlignment="1">
      <alignment horizontal="left" vertical="center" wrapText="1"/>
    </xf>
    <xf numFmtId="171" fontId="11" fillId="3" borderId="6" xfId="0" applyNumberFormat="1" applyFont="1" applyFill="1" applyBorder="1"/>
    <xf numFmtId="171" fontId="11" fillId="3" borderId="3" xfId="0" applyNumberFormat="1" applyFont="1" applyFill="1" applyBorder="1"/>
    <xf numFmtId="171" fontId="11" fillId="4" borderId="3" xfId="0" applyNumberFormat="1" applyFont="1" applyFill="1" applyBorder="1"/>
    <xf numFmtId="164" fontId="13" fillId="3" borderId="0" xfId="4" applyNumberFormat="1" applyFont="1" applyFill="1" applyBorder="1" applyAlignment="1">
      <alignment horizontal="left"/>
    </xf>
    <xf numFmtId="170" fontId="12" fillId="3" borderId="1" xfId="4" applyNumberFormat="1" applyFont="1" applyFill="1" applyBorder="1" applyAlignment="1" applyProtection="1">
      <protection locked="0"/>
    </xf>
    <xf numFmtId="170" fontId="12" fillId="4" borderId="1" xfId="4" applyNumberFormat="1" applyFont="1" applyFill="1" applyBorder="1" applyAlignment="1" applyProtection="1">
      <protection locked="0"/>
    </xf>
    <xf numFmtId="37" fontId="12" fillId="3" borderId="0" xfId="9" applyNumberFormat="1" applyFont="1" applyFill="1" applyBorder="1" applyAlignment="1">
      <alignment vertical="center"/>
    </xf>
    <xf numFmtId="37" fontId="12" fillId="3" borderId="0" xfId="9" applyNumberFormat="1" applyFill="1" applyBorder="1" applyAlignment="1">
      <alignment vertical="center"/>
    </xf>
    <xf numFmtId="170" fontId="12" fillId="4" borderId="0" xfId="4" applyNumberFormat="1" applyFont="1" applyFill="1" applyBorder="1" applyAlignment="1" applyProtection="1">
      <alignment horizontal="right"/>
      <protection locked="0"/>
    </xf>
    <xf numFmtId="37" fontId="12" fillId="3" borderId="0" xfId="9" applyNumberFormat="1" applyFont="1" applyFill="1" applyBorder="1" applyAlignment="1">
      <alignment vertical="center" wrapText="1"/>
    </xf>
    <xf numFmtId="170" fontId="13" fillId="4" borderId="1" xfId="4" applyNumberFormat="1" applyFont="1" applyFill="1" applyBorder="1" applyAlignment="1" applyProtection="1">
      <protection locked="0"/>
    </xf>
    <xf numFmtId="171" fontId="13" fillId="3" borderId="0" xfId="6" applyNumberFormat="1" applyFont="1" applyFill="1" applyBorder="1"/>
    <xf numFmtId="3" fontId="13" fillId="3" borderId="0" xfId="6" applyFont="1" applyFill="1"/>
    <xf numFmtId="171" fontId="12" fillId="3" borderId="0" xfId="6" applyNumberFormat="1" applyFont="1" applyFill="1"/>
    <xf numFmtId="171" fontId="12" fillId="0" borderId="0" xfId="6" applyNumberFormat="1" applyFont="1" applyFill="1" applyBorder="1" applyAlignment="1">
      <alignment horizontal="right"/>
    </xf>
    <xf numFmtId="49" fontId="13" fillId="0" borderId="0" xfId="4" applyNumberFormat="1" applyFont="1" applyFill="1" applyBorder="1" applyAlignment="1">
      <alignment horizontal="left"/>
    </xf>
    <xf numFmtId="164" fontId="13" fillId="3" borderId="7" xfId="4" applyNumberFormat="1" applyFont="1" applyFill="1" applyBorder="1" applyAlignment="1">
      <alignment horizontal="left"/>
    </xf>
    <xf numFmtId="37" fontId="13" fillId="3" borderId="7" xfId="4" quotePrefix="1" applyNumberFormat="1" applyFont="1" applyFill="1" applyBorder="1" applyAlignment="1">
      <alignment horizontal="right"/>
    </xf>
    <xf numFmtId="0" fontId="22" fillId="3" borderId="0" xfId="0" applyFont="1" applyFill="1"/>
    <xf numFmtId="170" fontId="12" fillId="3" borderId="8" xfId="4" applyNumberFormat="1" applyFont="1" applyFill="1" applyBorder="1" applyAlignment="1"/>
    <xf numFmtId="170" fontId="13" fillId="3" borderId="0" xfId="4" applyNumberFormat="1" applyFont="1" applyFill="1" applyAlignment="1" applyProtection="1">
      <protection locked="0"/>
    </xf>
    <xf numFmtId="164" fontId="23" fillId="3" borderId="0" xfId="4" applyNumberFormat="1" applyFont="1" applyFill="1" applyAlignment="1" applyProtection="1">
      <protection locked="0"/>
    </xf>
    <xf numFmtId="170" fontId="12" fillId="3" borderId="0" xfId="4" applyNumberFormat="1" applyFont="1" applyFill="1" applyBorder="1" applyAlignment="1"/>
    <xf numFmtId="164" fontId="24" fillId="3" borderId="8" xfId="4" applyNumberFormat="1" applyFont="1" applyFill="1" applyBorder="1" applyAlignment="1" applyProtection="1">
      <protection locked="0"/>
    </xf>
    <xf numFmtId="164" fontId="24" fillId="3" borderId="8" xfId="4" applyNumberFormat="1" applyFont="1" applyFill="1" applyBorder="1" applyAlignment="1">
      <alignment horizontal="left"/>
    </xf>
    <xf numFmtId="164" fontId="24" fillId="3" borderId="8" xfId="4" applyNumberFormat="1" applyFont="1" applyFill="1" applyBorder="1" applyAlignment="1"/>
    <xf numFmtId="164" fontId="25" fillId="3" borderId="8" xfId="4" applyNumberFormat="1" applyFont="1" applyFill="1" applyBorder="1" applyAlignment="1"/>
    <xf numFmtId="171" fontId="12" fillId="0" borderId="1" xfId="6" applyNumberFormat="1" applyFont="1" applyFill="1" applyBorder="1" applyAlignment="1">
      <alignment horizontal="right"/>
    </xf>
    <xf numFmtId="3" fontId="13" fillId="3" borderId="1" xfId="6" applyFont="1" applyFill="1" applyBorder="1"/>
    <xf numFmtId="169" fontId="13" fillId="0" borderId="1" xfId="2" applyNumberFormat="1" applyFont="1" applyFill="1" applyBorder="1" applyAlignment="1">
      <alignment horizontal="right"/>
    </xf>
    <xf numFmtId="3" fontId="12" fillId="3" borderId="1" xfId="6" applyFont="1" applyFill="1" applyBorder="1"/>
    <xf numFmtId="3" fontId="23" fillId="3" borderId="0" xfId="6" applyFont="1" applyFill="1"/>
    <xf numFmtId="0" fontId="6" fillId="3" borderId="0" xfId="0" applyFont="1" applyFill="1" applyAlignment="1"/>
    <xf numFmtId="168" fontId="17" fillId="3" borderId="0" xfId="6" applyNumberFormat="1" applyFill="1"/>
    <xf numFmtId="0" fontId="11" fillId="3" borderId="10" xfId="0" applyFont="1" applyFill="1" applyBorder="1" applyAlignment="1">
      <alignment horizontal="right" vertical="top" wrapText="1"/>
    </xf>
    <xf numFmtId="0" fontId="11" fillId="3" borderId="11" xfId="0" applyFont="1" applyFill="1" applyBorder="1" applyAlignment="1">
      <alignment horizontal="right" vertical="top" wrapText="1"/>
    </xf>
    <xf numFmtId="0" fontId="11" fillId="3" borderId="0" xfId="0" applyFont="1" applyFill="1" applyAlignment="1">
      <alignment horizontal="right" wrapText="1"/>
    </xf>
    <xf numFmtId="170" fontId="11" fillId="0" borderId="13" xfId="0" applyNumberFormat="1" applyFont="1" applyFill="1" applyBorder="1" applyAlignment="1">
      <alignment horizontal="right" vertical="top" wrapText="1"/>
    </xf>
    <xf numFmtId="0" fontId="11" fillId="3" borderId="12" xfId="0" applyFont="1" applyFill="1" applyBorder="1" applyAlignment="1">
      <alignment horizontal="justify" vertical="top" wrapText="1"/>
    </xf>
    <xf numFmtId="0" fontId="11" fillId="3" borderId="13" xfId="0" applyFont="1" applyFill="1" applyBorder="1" applyAlignment="1">
      <alignment horizontal="right" vertical="top" wrapText="1"/>
    </xf>
    <xf numFmtId="0" fontId="14" fillId="3" borderId="12" xfId="0" applyFont="1" applyFill="1" applyBorder="1" applyAlignment="1">
      <alignment horizontal="justify" vertical="top" wrapText="1"/>
    </xf>
    <xf numFmtId="167" fontId="14" fillId="0" borderId="0" xfId="0" applyNumberFormat="1" applyFont="1" applyFill="1"/>
    <xf numFmtId="170" fontId="14" fillId="0" borderId="13" xfId="0" applyNumberFormat="1" applyFont="1" applyFill="1" applyBorder="1" applyAlignment="1">
      <alignment horizontal="right" vertical="top" wrapText="1"/>
    </xf>
    <xf numFmtId="3" fontId="14" fillId="0" borderId="0" xfId="0" applyNumberFormat="1" applyFont="1" applyFill="1" applyAlignment="1">
      <alignment horizontal="right" vertical="top" wrapText="1"/>
    </xf>
    <xf numFmtId="164" fontId="14" fillId="0" borderId="13" xfId="0" applyNumberFormat="1" applyFont="1" applyFill="1" applyBorder="1" applyAlignment="1">
      <alignment horizontal="right" vertical="top" wrapText="1"/>
    </xf>
    <xf numFmtId="0" fontId="14" fillId="3" borderId="14" xfId="0" applyFont="1" applyFill="1" applyBorder="1" applyAlignment="1">
      <alignment horizontal="justify" vertical="top" wrapText="1"/>
    </xf>
    <xf numFmtId="0" fontId="14" fillId="3" borderId="15" xfId="0" applyFont="1" applyFill="1" applyBorder="1" applyAlignment="1">
      <alignment horizontal="justify" vertical="top" wrapText="1"/>
    </xf>
    <xf numFmtId="0" fontId="14" fillId="3" borderId="16" xfId="0" applyFont="1" applyFill="1" applyBorder="1" applyAlignment="1">
      <alignment horizontal="justify" vertical="top" wrapText="1"/>
    </xf>
    <xf numFmtId="0" fontId="14" fillId="3" borderId="0" xfId="0" applyFont="1" applyFill="1" applyAlignment="1">
      <alignment horizontal="left"/>
    </xf>
    <xf numFmtId="164" fontId="14" fillId="3" borderId="0" xfId="0" applyNumberFormat="1" applyFont="1" applyFill="1"/>
    <xf numFmtId="2" fontId="14" fillId="3" borderId="0" xfId="0" applyNumberFormat="1" applyFont="1" applyFill="1"/>
    <xf numFmtId="0" fontId="27" fillId="6" borderId="0" xfId="0" applyFont="1" applyFill="1" applyBorder="1"/>
    <xf numFmtId="0" fontId="20" fillId="6" borderId="0" xfId="0" applyFont="1" applyFill="1" applyBorder="1"/>
    <xf numFmtId="0" fontId="20" fillId="0" borderId="0" xfId="0" applyFont="1" applyFill="1" applyBorder="1"/>
    <xf numFmtId="0" fontId="19" fillId="6" borderId="0" xfId="0" applyFont="1" applyFill="1"/>
    <xf numFmtId="0" fontId="28" fillId="0" borderId="0" xfId="11" applyFont="1" applyFill="1" applyBorder="1" applyAlignment="1"/>
    <xf numFmtId="0" fontId="28" fillId="0" borderId="0" xfId="12" applyFont="1" applyFill="1"/>
    <xf numFmtId="0" fontId="28" fillId="0" borderId="0" xfId="12" applyFont="1"/>
    <xf numFmtId="49" fontId="7" fillId="0" borderId="0" xfId="0" applyNumberFormat="1" applyFont="1" applyFill="1" applyAlignment="1">
      <alignment horizontal="right"/>
    </xf>
    <xf numFmtId="172" fontId="7" fillId="0" borderId="0" xfId="1" applyNumberFormat="1" applyFont="1" applyFill="1"/>
    <xf numFmtId="167" fontId="7" fillId="0" borderId="0" xfId="0" applyNumberFormat="1" applyFont="1" applyFill="1"/>
    <xf numFmtId="0" fontId="7" fillId="0" borderId="0" xfId="0" applyNumberFormat="1" applyFont="1" applyFill="1" applyAlignment="1">
      <alignment horizontal="right"/>
    </xf>
    <xf numFmtId="0" fontId="7" fillId="0" borderId="0" xfId="0" quotePrefix="1" applyNumberFormat="1" applyFont="1" applyFill="1" applyAlignment="1">
      <alignment horizontal="right"/>
    </xf>
    <xf numFmtId="0" fontId="19" fillId="0" borderId="0" xfId="0" applyFont="1" applyFill="1"/>
    <xf numFmtId="0" fontId="0" fillId="0" borderId="0" xfId="0" applyFill="1"/>
    <xf numFmtId="167" fontId="7" fillId="0" borderId="0" xfId="2" applyNumberFormat="1" applyFont="1" applyFill="1"/>
    <xf numFmtId="0" fontId="0" fillId="0" borderId="0" xfId="0" applyAlignment="1">
      <alignment horizontal="right"/>
    </xf>
    <xf numFmtId="0" fontId="2" fillId="0" borderId="0" xfId="0" applyFont="1"/>
    <xf numFmtId="49" fontId="3" fillId="0" borderId="0" xfId="0" applyNumberFormat="1" applyFont="1" applyFill="1" applyAlignment="1">
      <alignment horizontal="right"/>
    </xf>
    <xf numFmtId="172" fontId="3" fillId="0" borderId="17" xfId="1" applyNumberFormat="1" applyFont="1" applyFill="1" applyBorder="1"/>
    <xf numFmtId="172" fontId="3" fillId="0" borderId="0" xfId="1" applyNumberFormat="1" applyFont="1" applyFill="1"/>
    <xf numFmtId="49" fontId="3" fillId="0" borderId="18" xfId="0" applyNumberFormat="1" applyFont="1" applyFill="1" applyBorder="1" applyAlignment="1">
      <alignment horizontal="right"/>
    </xf>
    <xf numFmtId="172" fontId="3" fillId="0" borderId="18" xfId="1" applyNumberFormat="1" applyFont="1" applyFill="1" applyBorder="1"/>
    <xf numFmtId="0" fontId="29" fillId="0" borderId="0" xfId="11" applyFont="1" applyFill="1" applyBorder="1" applyAlignment="1"/>
    <xf numFmtId="0" fontId="29" fillId="0" borderId="0" xfId="12" applyFont="1" applyAlignment="1">
      <alignment horizontal="right"/>
    </xf>
    <xf numFmtId="0" fontId="30" fillId="0" borderId="0" xfId="12" applyFont="1"/>
    <xf numFmtId="1" fontId="7" fillId="0" borderId="0" xfId="0" applyNumberFormat="1" applyFont="1" applyFill="1"/>
    <xf numFmtId="172" fontId="7" fillId="0" borderId="0" xfId="1" applyNumberFormat="1" applyFont="1" applyFill="1" applyAlignment="1">
      <alignment horizontal="right"/>
    </xf>
    <xf numFmtId="172" fontId="7" fillId="0" borderId="0" xfId="13" applyNumberFormat="1" applyFont="1" applyFill="1"/>
    <xf numFmtId="0" fontId="7" fillId="0" borderId="0" xfId="0" applyFont="1"/>
    <xf numFmtId="0" fontId="18" fillId="0" borderId="0" xfId="14" applyFont="1"/>
    <xf numFmtId="0" fontId="31" fillId="0" borderId="0" xfId="14" applyFont="1"/>
    <xf numFmtId="0" fontId="29" fillId="0" borderId="0" xfId="14" applyFont="1"/>
    <xf numFmtId="0" fontId="29" fillId="0" borderId="0" xfId="14" applyFont="1" applyAlignment="1">
      <alignment horizontal="center"/>
    </xf>
    <xf numFmtId="0" fontId="30" fillId="0" borderId="0" xfId="14" applyFont="1"/>
    <xf numFmtId="0" fontId="29" fillId="0" borderId="0" xfId="11" applyFont="1" applyFill="1" applyBorder="1" applyAlignment="1">
      <alignment horizontal="left"/>
    </xf>
    <xf numFmtId="3" fontId="30" fillId="0" borderId="0" xfId="14" applyNumberFormat="1" applyFont="1"/>
    <xf numFmtId="0" fontId="32" fillId="0" borderId="0" xfId="14" applyFont="1"/>
    <xf numFmtId="169" fontId="7" fillId="0" borderId="0" xfId="15" applyNumberFormat="1" applyFont="1"/>
    <xf numFmtId="2" fontId="30" fillId="0" borderId="0" xfId="14" applyNumberFormat="1" applyFont="1"/>
    <xf numFmtId="0" fontId="29" fillId="0" borderId="0" xfId="12" applyFont="1" applyFill="1" applyAlignment="1">
      <alignment horizontal="center"/>
    </xf>
    <xf numFmtId="0" fontId="29" fillId="0" borderId="0" xfId="12" applyFont="1" applyFill="1" applyAlignment="1">
      <alignment horizontal="right"/>
    </xf>
    <xf numFmtId="0" fontId="29" fillId="0" borderId="0" xfId="12" applyFont="1" applyFill="1" applyAlignment="1">
      <alignment horizontal="right" wrapText="1"/>
    </xf>
    <xf numFmtId="167" fontId="2" fillId="0" borderId="0" xfId="0" applyNumberFormat="1" applyFont="1" applyFill="1"/>
    <xf numFmtId="0" fontId="27" fillId="6" borderId="0" xfId="8" applyFont="1" applyFill="1" applyBorder="1"/>
    <xf numFmtId="0" fontId="20" fillId="6" borderId="0" xfId="8" applyFont="1" applyFill="1" applyBorder="1"/>
    <xf numFmtId="0" fontId="20" fillId="0" borderId="0" xfId="8" applyFont="1" applyFill="1" applyBorder="1"/>
    <xf numFmtId="0" fontId="1" fillId="0" borderId="0" xfId="8"/>
    <xf numFmtId="0" fontId="19" fillId="6" borderId="0" xfId="8" applyFont="1" applyFill="1"/>
    <xf numFmtId="0" fontId="1" fillId="0" borderId="0" xfId="8" applyFill="1"/>
    <xf numFmtId="0" fontId="28" fillId="0" borderId="0" xfId="16" applyFont="1" applyFill="1" applyAlignment="1">
      <alignment horizontal="center" wrapText="1"/>
    </xf>
    <xf numFmtId="0" fontId="28" fillId="0" borderId="0" xfId="11" applyFont="1" applyFill="1" applyBorder="1" applyAlignment="1">
      <alignment wrapText="1"/>
    </xf>
    <xf numFmtId="0" fontId="28" fillId="0" borderId="0" xfId="16" applyFont="1" applyFill="1" applyAlignment="1">
      <alignment horizontal="right" wrapText="1"/>
    </xf>
    <xf numFmtId="0" fontId="1" fillId="0" borderId="0" xfId="8" applyFill="1" applyAlignment="1">
      <alignment wrapText="1"/>
    </xf>
    <xf numFmtId="49" fontId="7" fillId="0" borderId="0" xfId="8" applyNumberFormat="1" applyFont="1" applyFill="1" applyAlignment="1">
      <alignment horizontal="right"/>
    </xf>
    <xf numFmtId="167" fontId="7" fillId="0" borderId="0" xfId="8" applyNumberFormat="1" applyFont="1" applyFill="1"/>
    <xf numFmtId="0" fontId="7" fillId="7" borderId="0" xfId="8" applyNumberFormat="1" applyFont="1" applyFill="1" applyAlignment="1">
      <alignment horizontal="right"/>
    </xf>
    <xf numFmtId="167" fontId="7" fillId="7" borderId="0" xfId="8" applyNumberFormat="1" applyFont="1" applyFill="1"/>
    <xf numFmtId="0" fontId="7" fillId="0" borderId="0" xfId="8" applyNumberFormat="1" applyFont="1" applyFill="1" applyAlignment="1">
      <alignment horizontal="right"/>
    </xf>
    <xf numFmtId="172" fontId="0" fillId="0" borderId="0" xfId="0" applyNumberFormat="1"/>
    <xf numFmtId="170" fontId="7" fillId="0" borderId="0" xfId="0" applyNumberFormat="1" applyFont="1" applyFill="1" applyAlignment="1" applyProtection="1">
      <protection locked="0"/>
    </xf>
    <xf numFmtId="164" fontId="0" fillId="0" borderId="0" xfId="0" applyNumberFormat="1" applyFont="1" applyFill="1" applyAlignment="1" applyProtection="1">
      <protection locked="0"/>
    </xf>
    <xf numFmtId="0" fontId="3" fillId="0" borderId="0" xfId="0" applyFont="1" applyAlignment="1">
      <alignment horizontal="center"/>
    </xf>
    <xf numFmtId="0" fontId="30" fillId="0" borderId="0" xfId="12" quotePrefix="1" applyFont="1" applyAlignment="1">
      <alignment horizontal="left"/>
    </xf>
    <xf numFmtId="167" fontId="0" fillId="0" borderId="0" xfId="0" applyNumberFormat="1"/>
    <xf numFmtId="0" fontId="30" fillId="0" borderId="0" xfId="12" applyFont="1" applyAlignment="1">
      <alignment horizontal="left"/>
    </xf>
    <xf numFmtId="49" fontId="7" fillId="0" borderId="0" xfId="0" applyNumberFormat="1" applyFont="1" applyFill="1" applyAlignment="1">
      <alignment horizontal="left"/>
    </xf>
    <xf numFmtId="49" fontId="3" fillId="0" borderId="0" xfId="0" applyNumberFormat="1" applyFont="1" applyFill="1" applyAlignment="1">
      <alignment horizontal="left"/>
    </xf>
    <xf numFmtId="37" fontId="0" fillId="0" borderId="0" xfId="0" applyNumberFormat="1" applyFont="1" applyBorder="1" applyAlignment="1">
      <alignment wrapText="1"/>
    </xf>
    <xf numFmtId="0" fontId="3" fillId="0" borderId="0" xfId="1" applyNumberFormat="1" applyFont="1"/>
    <xf numFmtId="0" fontId="28" fillId="0" borderId="0" xfId="12" applyFont="1" applyFill="1" applyAlignment="1">
      <alignment horizontal="right"/>
    </xf>
    <xf numFmtId="166" fontId="7" fillId="0" borderId="0" xfId="1" applyNumberFormat="1" applyFont="1" applyFill="1"/>
    <xf numFmtId="173" fontId="9" fillId="0" borderId="0" xfId="0" applyNumberFormat="1" applyFont="1" applyAlignment="1">
      <alignment wrapText="1"/>
    </xf>
    <xf numFmtId="0" fontId="34" fillId="0" borderId="0" xfId="17" applyFont="1" applyFill="1" applyAlignment="1">
      <alignment horizontal="right"/>
    </xf>
    <xf numFmtId="0" fontId="34" fillId="0" borderId="0" xfId="17" applyFont="1" applyAlignment="1">
      <alignment horizontal="right"/>
    </xf>
    <xf numFmtId="0" fontId="29" fillId="0" borderId="0" xfId="12" applyFont="1" applyFill="1" applyAlignment="1">
      <alignment wrapText="1"/>
    </xf>
    <xf numFmtId="0" fontId="29" fillId="0" borderId="0" xfId="17" applyFont="1"/>
    <xf numFmtId="0" fontId="32" fillId="0" borderId="0" xfId="17" applyFont="1" applyAlignment="1">
      <alignment vertical="center"/>
    </xf>
    <xf numFmtId="0" fontId="34" fillId="0" borderId="0" xfId="17" applyFont="1"/>
    <xf numFmtId="0" fontId="30" fillId="0" borderId="0" xfId="17" applyFont="1"/>
    <xf numFmtId="0" fontId="32" fillId="0" borderId="0" xfId="17" applyFont="1" applyBorder="1" applyAlignment="1">
      <alignment vertical="center"/>
    </xf>
    <xf numFmtId="167" fontId="7" fillId="0" borderId="19" xfId="0" applyNumberFormat="1" applyFont="1" applyFill="1" applyBorder="1"/>
    <xf numFmtId="0" fontId="35" fillId="0" borderId="0" xfId="18" applyFont="1"/>
    <xf numFmtId="0" fontId="18" fillId="0" borderId="0" xfId="18" applyFont="1"/>
    <xf numFmtId="0" fontId="37" fillId="0" borderId="0" xfId="19" applyFont="1" applyAlignment="1" applyProtection="1"/>
    <xf numFmtId="0" fontId="18" fillId="0" borderId="0" xfId="18" applyFont="1" applyAlignment="1">
      <alignment wrapText="1"/>
    </xf>
    <xf numFmtId="0" fontId="20" fillId="0" borderId="0" xfId="0" applyFont="1"/>
    <xf numFmtId="0" fontId="38" fillId="0" borderId="0" xfId="0" applyFont="1"/>
    <xf numFmtId="0" fontId="20" fillId="0" borderId="0" xfId="0" applyFont="1" applyAlignment="1">
      <alignment wrapText="1"/>
    </xf>
    <xf numFmtId="0" fontId="29" fillId="2" borderId="0" xfId="12" applyFont="1" applyFill="1"/>
    <xf numFmtId="0" fontId="30" fillId="2" borderId="0" xfId="12" applyFont="1" applyFill="1"/>
    <xf numFmtId="0" fontId="7" fillId="0" borderId="0" xfId="0" applyFont="1" applyAlignment="1">
      <alignment horizontal="left"/>
    </xf>
    <xf numFmtId="0" fontId="39" fillId="2" borderId="0" xfId="12" applyFont="1" applyFill="1"/>
    <xf numFmtId="0" fontId="39" fillId="0" borderId="0" xfId="12" applyFont="1" applyFill="1"/>
    <xf numFmtId="0" fontId="30" fillId="0" borderId="0" xfId="12" applyFont="1" applyFill="1"/>
    <xf numFmtId="0" fontId="7" fillId="0" borderId="0" xfId="0" applyFont="1" applyBorder="1"/>
    <xf numFmtId="0" fontId="29" fillId="3" borderId="0" xfId="20" applyFont="1" applyFill="1" applyAlignment="1">
      <alignment horizontal="left"/>
    </xf>
    <xf numFmtId="0" fontId="29" fillId="3" borderId="0" xfId="20" applyFont="1" applyFill="1" applyAlignment="1">
      <alignment horizontal="right"/>
    </xf>
    <xf numFmtId="0" fontId="29" fillId="3" borderId="20" xfId="20" applyFont="1" applyFill="1" applyBorder="1" applyAlignment="1">
      <alignment horizontal="left"/>
    </xf>
    <xf numFmtId="0" fontId="29" fillId="3" borderId="20" xfId="20" applyFont="1" applyFill="1" applyBorder="1" applyAlignment="1">
      <alignment horizontal="right"/>
    </xf>
    <xf numFmtId="0" fontId="30" fillId="3" borderId="0" xfId="20" applyFont="1" applyFill="1" applyBorder="1" applyAlignment="1">
      <alignment horizontal="left"/>
    </xf>
    <xf numFmtId="167" fontId="30" fillId="3" borderId="0" xfId="20" applyNumberFormat="1" applyFont="1" applyFill="1" applyBorder="1" applyAlignment="1">
      <alignment horizontal="right"/>
    </xf>
    <xf numFmtId="167" fontId="30" fillId="3" borderId="0" xfId="20" applyNumberFormat="1" applyFont="1" applyFill="1" applyBorder="1" applyAlignment="1">
      <alignment horizontal="left"/>
    </xf>
    <xf numFmtId="0" fontId="30" fillId="3" borderId="0" xfId="20" applyFont="1" applyFill="1" applyAlignment="1">
      <alignment horizontal="left"/>
    </xf>
    <xf numFmtId="167" fontId="29" fillId="3" borderId="0" xfId="20" applyNumberFormat="1" applyFont="1" applyFill="1" applyBorder="1" applyAlignment="1">
      <alignment horizontal="right"/>
    </xf>
    <xf numFmtId="167" fontId="29" fillId="3" borderId="20" xfId="20" applyNumberFormat="1" applyFont="1" applyFill="1" applyBorder="1" applyAlignment="1">
      <alignment horizontal="right"/>
    </xf>
    <xf numFmtId="3" fontId="7" fillId="0" borderId="0" xfId="0" applyNumberFormat="1" applyFont="1"/>
    <xf numFmtId="0" fontId="30" fillId="3" borderId="0" xfId="20" applyFont="1" applyFill="1"/>
    <xf numFmtId="0" fontId="7" fillId="3" borderId="0" xfId="0" applyFont="1" applyFill="1"/>
    <xf numFmtId="0" fontId="30" fillId="3" borderId="20" xfId="20" applyFont="1" applyFill="1" applyBorder="1" applyAlignment="1">
      <alignment horizontal="left"/>
    </xf>
    <xf numFmtId="167" fontId="30" fillId="3" borderId="20" xfId="20" applyNumberFormat="1" applyFont="1" applyFill="1" applyBorder="1" applyAlignment="1">
      <alignment horizontal="right"/>
    </xf>
    <xf numFmtId="0" fontId="14" fillId="0" borderId="0" xfId="0" applyFont="1" applyAlignment="1">
      <alignment horizontal="left" vertical="center"/>
    </xf>
    <xf numFmtId="0" fontId="7" fillId="3" borderId="0" xfId="0" applyFont="1" applyFill="1" applyAlignment="1">
      <alignment horizontal="left" indent="6"/>
    </xf>
    <xf numFmtId="0" fontId="41" fillId="0" borderId="18" xfId="0" applyFont="1" applyBorder="1" applyAlignment="1">
      <alignment vertical="center" wrapText="1"/>
    </xf>
    <xf numFmtId="0" fontId="42" fillId="0" borderId="18" xfId="0" applyFont="1" applyBorder="1" applyAlignment="1">
      <alignment horizontal="right" vertical="center" wrapText="1"/>
    </xf>
    <xf numFmtId="0" fontId="41" fillId="0" borderId="0" xfId="0" applyFont="1" applyBorder="1" applyAlignment="1">
      <alignment vertical="center" wrapText="1"/>
    </xf>
    <xf numFmtId="0" fontId="41" fillId="0" borderId="0" xfId="0" applyFont="1" applyBorder="1" applyAlignment="1">
      <alignment horizontal="right" vertical="center" wrapText="1"/>
    </xf>
    <xf numFmtId="3" fontId="41" fillId="0" borderId="0" xfId="0" applyNumberFormat="1" applyFont="1" applyBorder="1" applyAlignment="1">
      <alignment horizontal="right" vertical="center" wrapText="1"/>
    </xf>
    <xf numFmtId="1" fontId="41" fillId="0" borderId="0" xfId="0" applyNumberFormat="1" applyFont="1" applyBorder="1" applyAlignment="1">
      <alignment horizontal="right" vertical="center" wrapText="1"/>
    </xf>
    <xf numFmtId="167" fontId="41" fillId="0" borderId="0" xfId="0" applyNumberFormat="1" applyFont="1" applyBorder="1" applyAlignment="1">
      <alignment horizontal="right" vertical="center" wrapText="1"/>
    </xf>
    <xf numFmtId="0" fontId="42" fillId="0" borderId="2" xfId="0" applyFont="1" applyBorder="1" applyAlignment="1">
      <alignment vertical="center" wrapText="1"/>
    </xf>
    <xf numFmtId="167" fontId="42" fillId="0" borderId="2" xfId="0" applyNumberFormat="1" applyFont="1" applyBorder="1" applyAlignment="1">
      <alignment horizontal="right" vertical="center" wrapText="1"/>
    </xf>
    <xf numFmtId="0" fontId="7" fillId="2" borderId="0" xfId="0" applyFont="1" applyFill="1"/>
    <xf numFmtId="0" fontId="7" fillId="0" borderId="0" xfId="0" applyFont="1" applyFill="1" applyBorder="1"/>
    <xf numFmtId="0" fontId="7" fillId="0" borderId="0" xfId="0" applyFont="1" applyBorder="1" applyAlignment="1"/>
    <xf numFmtId="0" fontId="7" fillId="0" borderId="0" xfId="0" applyFont="1" applyAlignment="1">
      <alignment wrapText="1"/>
    </xf>
    <xf numFmtId="0" fontId="3" fillId="0" borderId="0" xfId="0" applyFont="1"/>
    <xf numFmtId="17" fontId="7" fillId="0" borderId="0" xfId="0" applyNumberFormat="1" applyFont="1"/>
    <xf numFmtId="1" fontId="7" fillId="0" borderId="0" xfId="0" applyNumberFormat="1" applyFont="1"/>
    <xf numFmtId="167" fontId="7" fillId="0" borderId="0" xfId="0" applyNumberFormat="1" applyFont="1"/>
    <xf numFmtId="1" fontId="7" fillId="0" borderId="0" xfId="0" applyNumberFormat="1" applyFont="1" applyFill="1" applyBorder="1"/>
    <xf numFmtId="1" fontId="7" fillId="0" borderId="0" xfId="0" applyNumberFormat="1" applyFont="1" applyBorder="1"/>
    <xf numFmtId="2" fontId="7" fillId="0" borderId="0" xfId="0" applyNumberFormat="1" applyFont="1" applyBorder="1"/>
    <xf numFmtId="2" fontId="7" fillId="0" borderId="0" xfId="0" applyNumberFormat="1" applyFont="1"/>
    <xf numFmtId="0" fontId="7" fillId="0" borderId="0" xfId="0" applyFont="1" applyAlignment="1">
      <alignment horizontal="right"/>
    </xf>
    <xf numFmtId="0" fontId="18" fillId="0" borderId="0" xfId="12" applyFont="1" applyFill="1"/>
    <xf numFmtId="0" fontId="44" fillId="2" borderId="0" xfId="12" applyFont="1" applyFill="1"/>
    <xf numFmtId="0" fontId="7" fillId="0" borderId="0" xfId="0" applyFont="1" applyFill="1"/>
    <xf numFmtId="167" fontId="7" fillId="0" borderId="0" xfId="0" applyNumberFormat="1" applyFont="1" applyBorder="1"/>
    <xf numFmtId="169" fontId="7" fillId="0" borderId="0" xfId="2" applyNumberFormat="1" applyFont="1"/>
    <xf numFmtId="169" fontId="7" fillId="0" borderId="0" xfId="2" applyNumberFormat="1" applyFont="1" applyBorder="1"/>
    <xf numFmtId="14" fontId="7" fillId="0" borderId="0" xfId="0" applyNumberFormat="1" applyFont="1"/>
    <xf numFmtId="0" fontId="18" fillId="2" borderId="0" xfId="12" applyFont="1" applyFill="1"/>
    <xf numFmtId="14" fontId="7" fillId="0" borderId="0" xfId="0" applyNumberFormat="1" applyFont="1" applyBorder="1"/>
    <xf numFmtId="169" fontId="7" fillId="0" borderId="0" xfId="0" applyNumberFormat="1" applyFont="1"/>
    <xf numFmtId="0" fontId="18" fillId="0" borderId="0" xfId="21" applyFont="1"/>
    <xf numFmtId="167" fontId="7" fillId="0" borderId="0" xfId="2" applyNumberFormat="1" applyFont="1"/>
    <xf numFmtId="174" fontId="7" fillId="0" borderId="0" xfId="0" applyNumberFormat="1" applyFont="1"/>
    <xf numFmtId="0" fontId="7" fillId="0" borderId="0" xfId="0" applyFont="1" applyAlignment="1">
      <alignment horizontal="left" wrapText="1"/>
    </xf>
    <xf numFmtId="0" fontId="7" fillId="0" borderId="0" xfId="0" applyFont="1" applyAlignment="1">
      <alignment horizontal="center" wrapText="1"/>
    </xf>
    <xf numFmtId="17" fontId="7" fillId="0" borderId="0" xfId="0" applyNumberFormat="1" applyFont="1" applyFill="1" applyBorder="1"/>
    <xf numFmtId="17" fontId="7" fillId="0" borderId="0" xfId="0" applyNumberFormat="1" applyFont="1" applyBorder="1"/>
    <xf numFmtId="0" fontId="7" fillId="2" borderId="0" xfId="22" applyFont="1" applyFill="1"/>
    <xf numFmtId="0" fontId="7" fillId="0" borderId="0" xfId="22" applyFont="1"/>
    <xf numFmtId="0" fontId="7" fillId="0" borderId="0" xfId="22" applyNumberFormat="1" applyFont="1"/>
    <xf numFmtId="0" fontId="45" fillId="0" borderId="0" xfId="22"/>
    <xf numFmtId="0" fontId="45" fillId="0" borderId="0" xfId="22" applyFill="1"/>
    <xf numFmtId="0" fontId="45" fillId="0" borderId="0" xfId="22" applyNumberFormat="1" applyFill="1"/>
    <xf numFmtId="0" fontId="46" fillId="0" borderId="0" xfId="22" applyFont="1" applyFill="1" applyBorder="1" applyAlignment="1">
      <alignment horizontal="right" vertical="top" wrapText="1"/>
    </xf>
    <xf numFmtId="0" fontId="29" fillId="0" borderId="0" xfId="12" applyNumberFormat="1" applyFont="1" applyFill="1"/>
    <xf numFmtId="0" fontId="29" fillId="0" borderId="0" xfId="12" applyFont="1" applyFill="1"/>
    <xf numFmtId="0" fontId="46" fillId="0" borderId="18" xfId="22" applyFont="1" applyFill="1" applyBorder="1" applyAlignment="1">
      <alignment horizontal="right" vertical="top" wrapText="1"/>
    </xf>
    <xf numFmtId="0" fontId="44" fillId="0" borderId="0" xfId="12" applyNumberFormat="1" applyFont="1" applyFill="1"/>
    <xf numFmtId="0" fontId="44" fillId="0" borderId="0" xfId="12" applyFont="1" applyFill="1"/>
    <xf numFmtId="0" fontId="39" fillId="0" borderId="0" xfId="12" applyNumberFormat="1" applyFont="1" applyFill="1"/>
    <xf numFmtId="167" fontId="46" fillId="2" borderId="0" xfId="22" applyNumberFormat="1" applyFont="1" applyFill="1" applyAlignment="1">
      <alignment horizontal="left" vertical="top" wrapText="1" indent="1"/>
    </xf>
    <xf numFmtId="167" fontId="47" fillId="2" borderId="0" xfId="22" applyNumberFormat="1" applyFont="1" applyFill="1" applyAlignment="1">
      <alignment horizontal="right" vertical="top"/>
    </xf>
    <xf numFmtId="167" fontId="47" fillId="0" borderId="0" xfId="22" applyNumberFormat="1" applyFont="1" applyFill="1" applyAlignment="1">
      <alignment horizontal="right" vertical="top" wrapText="1"/>
    </xf>
    <xf numFmtId="167" fontId="45" fillId="0" borderId="0" xfId="22" applyNumberFormat="1"/>
    <xf numFmtId="167" fontId="45" fillId="0" borderId="0" xfId="22" applyNumberFormat="1" applyFill="1"/>
    <xf numFmtId="0" fontId="7" fillId="0" borderId="0" xfId="22" applyNumberFormat="1" applyFont="1" applyFill="1"/>
    <xf numFmtId="0" fontId="7" fillId="0" borderId="0" xfId="22" applyFont="1" applyFill="1"/>
    <xf numFmtId="167" fontId="48" fillId="0" borderId="0" xfId="22" applyNumberFormat="1" applyFont="1" applyFill="1" applyAlignment="1">
      <alignment horizontal="left" vertical="top" wrapText="1" indent="1"/>
    </xf>
    <xf numFmtId="167" fontId="49" fillId="0" borderId="0" xfId="22" applyNumberFormat="1" applyFont="1" applyFill="1" applyAlignment="1">
      <alignment horizontal="right" vertical="top"/>
    </xf>
    <xf numFmtId="167" fontId="49" fillId="0" borderId="0" xfId="22" applyNumberFormat="1" applyFont="1" applyFill="1" applyAlignment="1">
      <alignment horizontal="right" vertical="top" wrapText="1"/>
    </xf>
    <xf numFmtId="0" fontId="3" fillId="0" borderId="0" xfId="22" applyFont="1" applyFill="1"/>
    <xf numFmtId="167" fontId="48" fillId="2" borderId="18" xfId="22" applyNumberFormat="1" applyFont="1" applyFill="1" applyBorder="1" applyAlignment="1">
      <alignment horizontal="left" vertical="top" wrapText="1" indent="1"/>
    </xf>
    <xf numFmtId="167" fontId="49" fillId="2" borderId="18" xfId="22" applyNumberFormat="1" applyFont="1" applyFill="1" applyBorder="1" applyAlignment="1">
      <alignment horizontal="right" vertical="top" wrapText="1"/>
    </xf>
    <xf numFmtId="167" fontId="49" fillId="0" borderId="0" xfId="22" applyNumberFormat="1" applyFont="1" applyFill="1" applyBorder="1" applyAlignment="1">
      <alignment horizontal="right" vertical="top" wrapText="1"/>
    </xf>
    <xf numFmtId="167" fontId="7" fillId="0" borderId="0" xfId="22" applyNumberFormat="1" applyFont="1" applyFill="1"/>
    <xf numFmtId="17" fontId="7" fillId="0" borderId="0" xfId="22" applyNumberFormat="1" applyFont="1" applyFill="1"/>
    <xf numFmtId="167" fontId="46" fillId="0" borderId="0" xfId="22" applyNumberFormat="1" applyFont="1" applyFill="1" applyAlignment="1">
      <alignment horizontal="left" vertical="top" wrapText="1" indent="9"/>
    </xf>
    <xf numFmtId="167" fontId="47" fillId="0" borderId="0" xfId="22" applyNumberFormat="1" applyFont="1" applyFill="1" applyAlignment="1">
      <alignment horizontal="right" vertical="top"/>
    </xf>
    <xf numFmtId="167" fontId="48" fillId="2" borderId="0" xfId="22" applyNumberFormat="1" applyFont="1" applyFill="1" applyAlignment="1">
      <alignment horizontal="left" vertical="top" wrapText="1" indent="1"/>
    </xf>
    <xf numFmtId="167" fontId="49" fillId="2" borderId="0" xfId="22" applyNumberFormat="1" applyFont="1" applyFill="1" applyAlignment="1">
      <alignment horizontal="right" vertical="top"/>
    </xf>
    <xf numFmtId="167" fontId="48" fillId="0" borderId="0" xfId="22" applyNumberFormat="1" applyFont="1" applyFill="1" applyAlignment="1">
      <alignment horizontal="left" vertical="top" wrapText="1" indent="9"/>
    </xf>
    <xf numFmtId="167" fontId="48" fillId="2" borderId="0" xfId="22" applyNumberFormat="1" applyFont="1" applyFill="1" applyBorder="1" applyAlignment="1">
      <alignment horizontal="left" vertical="top" wrapText="1" indent="1"/>
    </xf>
    <xf numFmtId="167" fontId="49" fillId="2" borderId="0" xfId="22" applyNumberFormat="1" applyFont="1" applyFill="1" applyBorder="1" applyAlignment="1">
      <alignment horizontal="right" vertical="top"/>
    </xf>
    <xf numFmtId="167" fontId="48" fillId="0" borderId="18" xfId="22" applyNumberFormat="1" applyFont="1" applyFill="1" applyBorder="1" applyAlignment="1">
      <alignment horizontal="left" vertical="top" wrapText="1" indent="9"/>
    </xf>
    <xf numFmtId="167" fontId="49" fillId="3" borderId="18" xfId="22" applyNumberFormat="1" applyFont="1" applyFill="1" applyBorder="1" applyAlignment="1">
      <alignment horizontal="right" vertical="top" wrapText="1"/>
    </xf>
    <xf numFmtId="167" fontId="46" fillId="0" borderId="0" xfId="22" applyNumberFormat="1" applyFont="1" applyFill="1" applyBorder="1" applyAlignment="1">
      <alignment vertical="top" wrapText="1"/>
    </xf>
    <xf numFmtId="167" fontId="49" fillId="3" borderId="18" xfId="22" applyNumberFormat="1" applyFont="1" applyFill="1" applyBorder="1" applyAlignment="1">
      <alignment horizontal="right" vertical="top"/>
    </xf>
    <xf numFmtId="167" fontId="49" fillId="0" borderId="18" xfId="22" applyNumberFormat="1" applyFont="1" applyFill="1" applyBorder="1" applyAlignment="1">
      <alignment horizontal="right" vertical="top"/>
    </xf>
    <xf numFmtId="0" fontId="45" fillId="0" borderId="0" xfId="22" applyNumberFormat="1"/>
    <xf numFmtId="0" fontId="7" fillId="0" borderId="0" xfId="22" applyNumberFormat="1" applyFont="1" applyFill="1" applyBorder="1"/>
    <xf numFmtId="169" fontId="7" fillId="0" borderId="0" xfId="22" applyNumberFormat="1" applyFont="1" applyFill="1"/>
    <xf numFmtId="167" fontId="49" fillId="3" borderId="0" xfId="22" applyNumberFormat="1" applyFont="1" applyFill="1" applyAlignment="1">
      <alignment horizontal="right" vertical="top"/>
    </xf>
    <xf numFmtId="167" fontId="49" fillId="2" borderId="18" xfId="22" applyNumberFormat="1" applyFont="1" applyFill="1" applyBorder="1" applyAlignment="1">
      <alignment horizontal="right" vertical="top"/>
    </xf>
    <xf numFmtId="0" fontId="14" fillId="0" borderId="0" xfId="0" applyFont="1" applyAlignment="1"/>
    <xf numFmtId="0" fontId="14" fillId="0" borderId="0" xfId="0" applyFont="1" applyAlignment="1">
      <alignment horizontal="left" indent="6"/>
    </xf>
    <xf numFmtId="0" fontId="50" fillId="3" borderId="0" xfId="22" applyFont="1" applyFill="1"/>
    <xf numFmtId="0" fontId="51" fillId="0" borderId="0" xfId="22" applyFont="1" applyFill="1"/>
    <xf numFmtId="0" fontId="51" fillId="0" borderId="0" xfId="22" applyFont="1" applyFill="1" applyAlignment="1">
      <alignment horizontal="right"/>
    </xf>
    <xf numFmtId="0" fontId="51" fillId="0" borderId="20" xfId="22" applyFont="1" applyFill="1" applyBorder="1"/>
    <xf numFmtId="0" fontId="51" fillId="0" borderId="20" xfId="22" applyFont="1" applyFill="1" applyBorder="1" applyAlignment="1">
      <alignment horizontal="right"/>
    </xf>
    <xf numFmtId="0" fontId="6" fillId="0" borderId="0" xfId="22" applyFont="1" applyFill="1" applyBorder="1"/>
    <xf numFmtId="3" fontId="9" fillId="0" borderId="0" xfId="23" applyNumberFormat="1" applyFill="1" applyBorder="1"/>
    <xf numFmtId="3" fontId="9" fillId="0" borderId="0" xfId="24" applyNumberFormat="1" applyFill="1" applyBorder="1"/>
    <xf numFmtId="0" fontId="51" fillId="0" borderId="0" xfId="22" applyFont="1" applyFill="1" applyBorder="1"/>
    <xf numFmtId="1" fontId="9" fillId="0" borderId="0" xfId="24" applyNumberFormat="1" applyFont="1" applyFill="1" applyBorder="1"/>
    <xf numFmtId="0" fontId="6" fillId="0" borderId="20" xfId="22" applyFont="1" applyFill="1" applyBorder="1"/>
    <xf numFmtId="1" fontId="9" fillId="0" borderId="20" xfId="24" applyNumberFormat="1" applyFont="1" applyFill="1" applyBorder="1"/>
    <xf numFmtId="0" fontId="6" fillId="0" borderId="0" xfId="22" applyFont="1" applyFill="1"/>
    <xf numFmtId="172" fontId="45" fillId="0" borderId="0" xfId="22" applyNumberFormat="1" applyFill="1"/>
    <xf numFmtId="0" fontId="42" fillId="0" borderId="0" xfId="22" applyFont="1" applyBorder="1"/>
    <xf numFmtId="0" fontId="42" fillId="0" borderId="0" xfId="22" applyFont="1" applyBorder="1" applyAlignment="1">
      <alignment horizontal="right"/>
    </xf>
    <xf numFmtId="0" fontId="42" fillId="0" borderId="0" xfId="22" applyFont="1" applyBorder="1" applyAlignment="1">
      <alignment horizontal="right" vertical="top" wrapText="1"/>
    </xf>
    <xf numFmtId="0" fontId="45" fillId="0" borderId="0" xfId="22" applyBorder="1"/>
    <xf numFmtId="0" fontId="41" fillId="0" borderId="0" xfId="22" applyFont="1" applyAlignment="1"/>
    <xf numFmtId="0" fontId="41" fillId="0" borderId="0" xfId="22" applyFont="1" applyAlignment="1">
      <alignment horizontal="right" vertical="top" wrapText="1"/>
    </xf>
    <xf numFmtId="0" fontId="41" fillId="0" borderId="0" xfId="22" applyFont="1" applyAlignment="1">
      <alignment wrapText="1"/>
    </xf>
    <xf numFmtId="0" fontId="41" fillId="0" borderId="0" xfId="22" applyFont="1" applyBorder="1" applyAlignment="1"/>
    <xf numFmtId="0" fontId="6" fillId="0" borderId="0" xfId="22" applyFont="1" applyBorder="1" applyAlignment="1">
      <alignment wrapText="1"/>
    </xf>
    <xf numFmtId="0" fontId="7" fillId="0" borderId="0" xfId="22" applyFont="1" applyFill="1" applyAlignment="1">
      <alignment wrapText="1"/>
    </xf>
    <xf numFmtId="0" fontId="3" fillId="0" borderId="0" xfId="22" applyFont="1" applyFill="1" applyAlignment="1">
      <alignment wrapText="1"/>
    </xf>
    <xf numFmtId="0" fontId="3" fillId="0" borderId="0" xfId="22" applyFont="1" applyAlignment="1">
      <alignment wrapText="1"/>
    </xf>
    <xf numFmtId="0" fontId="7" fillId="0" borderId="0" xfId="22" applyFont="1" applyAlignment="1">
      <alignment wrapText="1"/>
    </xf>
    <xf numFmtId="167" fontId="7" fillId="0" borderId="0" xfId="22" applyNumberFormat="1" applyFont="1"/>
    <xf numFmtId="17" fontId="7" fillId="0" borderId="18" xfId="22" applyNumberFormat="1" applyFont="1" applyFill="1" applyBorder="1"/>
    <xf numFmtId="167" fontId="7" fillId="0" borderId="18" xfId="22" applyNumberFormat="1" applyFont="1" applyFill="1" applyBorder="1"/>
    <xf numFmtId="0" fontId="7" fillId="0" borderId="18" xfId="22" applyFont="1" applyBorder="1"/>
    <xf numFmtId="167" fontId="7" fillId="0" borderId="0" xfId="22" applyNumberFormat="1" applyFont="1" applyBorder="1"/>
    <xf numFmtId="0" fontId="7" fillId="3" borderId="0" xfId="22" applyFont="1" applyFill="1"/>
    <xf numFmtId="0" fontId="29" fillId="8" borderId="0" xfId="25" applyFont="1" applyFill="1"/>
    <xf numFmtId="0" fontId="7" fillId="8" borderId="0" xfId="22" applyFont="1" applyFill="1"/>
    <xf numFmtId="0" fontId="7" fillId="9" borderId="0" xfId="22" applyFont="1" applyFill="1"/>
    <xf numFmtId="0" fontId="44" fillId="8" borderId="0" xfId="25" applyFont="1" applyFill="1"/>
    <xf numFmtId="0" fontId="39" fillId="9" borderId="0" xfId="25" applyFont="1" applyFill="1"/>
    <xf numFmtId="0" fontId="7" fillId="3" borderId="0" xfId="22" applyFont="1" applyFill="1" applyAlignment="1">
      <alignment wrapText="1"/>
    </xf>
    <xf numFmtId="0" fontId="3" fillId="3" borderId="0" xfId="22" applyFont="1" applyFill="1" applyAlignment="1">
      <alignment wrapText="1"/>
    </xf>
    <xf numFmtId="17" fontId="7" fillId="3" borderId="0" xfId="22" applyNumberFormat="1" applyFont="1" applyFill="1"/>
    <xf numFmtId="167" fontId="7" fillId="3" borderId="0" xfId="22" applyNumberFormat="1" applyFont="1" applyFill="1"/>
    <xf numFmtId="0" fontId="7" fillId="3" borderId="18" xfId="22" applyFont="1" applyFill="1" applyBorder="1"/>
    <xf numFmtId="17" fontId="7" fillId="3" borderId="18" xfId="22" applyNumberFormat="1" applyFont="1" applyFill="1" applyBorder="1"/>
    <xf numFmtId="167" fontId="7" fillId="3" borderId="18" xfId="22" applyNumberFormat="1" applyFont="1" applyFill="1" applyBorder="1"/>
    <xf numFmtId="0" fontId="45" fillId="3" borderId="0" xfId="22" applyFill="1"/>
    <xf numFmtId="0" fontId="29" fillId="10" borderId="0" xfId="25" applyFont="1" applyFill="1"/>
    <xf numFmtId="0" fontId="7" fillId="11" borderId="0" xfId="0" applyFont="1" applyFill="1"/>
    <xf numFmtId="0" fontId="44" fillId="10" borderId="0" xfId="25" applyFont="1" applyFill="1"/>
    <xf numFmtId="0" fontId="3" fillId="3" borderId="0" xfId="0" applyFont="1" applyFill="1"/>
    <xf numFmtId="14" fontId="7" fillId="3" borderId="0" xfId="0" applyNumberFormat="1" applyFont="1" applyFill="1"/>
    <xf numFmtId="1" fontId="7" fillId="3" borderId="0" xfId="0" applyNumberFormat="1" applyFont="1" applyFill="1"/>
    <xf numFmtId="17" fontId="0" fillId="3" borderId="0" xfId="0" applyNumberFormat="1" applyFill="1"/>
    <xf numFmtId="1" fontId="6" fillId="3" borderId="0" xfId="0" applyNumberFormat="1" applyFont="1" applyFill="1"/>
    <xf numFmtId="17" fontId="0" fillId="3" borderId="18" xfId="0" applyNumberFormat="1" applyFill="1" applyBorder="1"/>
    <xf numFmtId="1" fontId="6" fillId="3" borderId="18" xfId="0" applyNumberFormat="1" applyFont="1" applyFill="1" applyBorder="1"/>
    <xf numFmtId="0" fontId="7" fillId="3" borderId="18" xfId="0" applyFont="1" applyFill="1" applyBorder="1"/>
    <xf numFmtId="1" fontId="7" fillId="3" borderId="18" xfId="0" applyNumberFormat="1" applyFont="1" applyFill="1" applyBorder="1"/>
    <xf numFmtId="0" fontId="7" fillId="3" borderId="0" xfId="0" applyFont="1" applyFill="1" applyAlignment="1">
      <alignment horizontal="right"/>
    </xf>
    <xf numFmtId="0" fontId="3" fillId="0" borderId="0" xfId="22" applyFont="1" applyFill="1" applyAlignment="1">
      <alignment horizontal="right"/>
    </xf>
    <xf numFmtId="0" fontId="3" fillId="0" borderId="0" xfId="22" applyFont="1"/>
    <xf numFmtId="1" fontId="7" fillId="0" borderId="0" xfId="22" applyNumberFormat="1" applyFont="1"/>
    <xf numFmtId="172" fontId="3" fillId="0" borderId="0" xfId="26" applyNumberFormat="1" applyFont="1" applyFill="1"/>
    <xf numFmtId="0" fontId="3" fillId="3" borderId="0" xfId="22" applyFont="1" applyFill="1"/>
    <xf numFmtId="1" fontId="7" fillId="0" borderId="0" xfId="22" applyNumberFormat="1" applyFont="1" applyFill="1"/>
    <xf numFmtId="0" fontId="29" fillId="3" borderId="0" xfId="12" applyFont="1" applyFill="1"/>
    <xf numFmtId="0" fontId="44" fillId="3" borderId="0" xfId="12" applyFont="1" applyFill="1"/>
    <xf numFmtId="3" fontId="13" fillId="3" borderId="0" xfId="6" applyFont="1" applyFill="1" applyBorder="1"/>
    <xf numFmtId="3" fontId="13" fillId="3" borderId="0" xfId="6" applyFont="1" applyFill="1"/>
    <xf numFmtId="3" fontId="12" fillId="3" borderId="0" xfId="6" applyFont="1" applyFill="1"/>
    <xf numFmtId="0" fontId="3" fillId="0" borderId="0" xfId="0" applyFont="1" applyAlignment="1">
      <alignment horizontal="center"/>
    </xf>
    <xf numFmtId="0" fontId="29" fillId="0" borderId="0" xfId="12" applyFont="1" applyFill="1" applyAlignment="1">
      <alignment horizontal="center"/>
    </xf>
    <xf numFmtId="3" fontId="12" fillId="3" borderId="0" xfId="6" applyFont="1" applyFill="1" applyAlignment="1">
      <alignment wrapText="1"/>
    </xf>
    <xf numFmtId="3" fontId="12" fillId="3" borderId="0" xfId="6" applyFont="1" applyFill="1" applyBorder="1"/>
    <xf numFmtId="0" fontId="28" fillId="0" borderId="0" xfId="12" applyFont="1" applyFill="1" applyAlignment="1">
      <alignment horizontal="center" wrapText="1"/>
    </xf>
    <xf numFmtId="0" fontId="13" fillId="3" borderId="0" xfId="10" applyFont="1" applyFill="1" applyAlignment="1">
      <alignment horizontal="center"/>
    </xf>
    <xf numFmtId="0" fontId="11" fillId="3" borderId="9" xfId="0" applyFont="1" applyFill="1" applyBorder="1" applyAlignment="1">
      <alignment horizontal="justify" vertical="top" wrapText="1"/>
    </xf>
    <xf numFmtId="0" fontId="11" fillId="3" borderId="12" xfId="0" applyFont="1" applyFill="1" applyBorder="1" applyAlignment="1">
      <alignment horizontal="justify" vertical="top" wrapText="1"/>
    </xf>
    <xf numFmtId="0" fontId="46" fillId="0" borderId="0" xfId="22" applyFont="1" applyFill="1" applyBorder="1" applyAlignment="1">
      <alignment vertical="top" wrapText="1"/>
    </xf>
    <xf numFmtId="0" fontId="46" fillId="0" borderId="18" xfId="22" applyFont="1" applyFill="1" applyBorder="1" applyAlignment="1">
      <alignment vertical="top" wrapText="1"/>
    </xf>
    <xf numFmtId="167" fontId="46" fillId="0" borderId="0" xfId="22" applyNumberFormat="1" applyFont="1" applyFill="1" applyBorder="1" applyAlignment="1">
      <alignment vertical="top" wrapText="1"/>
    </xf>
    <xf numFmtId="0" fontId="6" fillId="0" borderId="0" xfId="22" applyFont="1" applyAlignment="1">
      <alignment wrapText="1"/>
    </xf>
    <xf numFmtId="0" fontId="51" fillId="0" borderId="21" xfId="22" applyFont="1" applyFill="1" applyBorder="1" applyAlignment="1">
      <alignment horizontal="left"/>
    </xf>
    <xf numFmtId="0" fontId="6" fillId="0" borderId="0" xfId="22" applyFont="1" applyBorder="1" applyAlignment="1">
      <alignment wrapText="1"/>
    </xf>
    <xf numFmtId="0" fontId="3" fillId="0" borderId="0" xfId="22" applyFont="1" applyAlignment="1">
      <alignment horizontal="center"/>
    </xf>
    <xf numFmtId="0" fontId="7" fillId="3" borderId="0" xfId="0" applyFont="1" applyFill="1" applyAlignment="1">
      <alignment horizontal="center"/>
    </xf>
  </cellXfs>
  <cellStyles count="27">
    <cellStyle name="Comma" xfId="1" builtinId="3"/>
    <cellStyle name="Comma 6 2" xfId="26"/>
    <cellStyle name="Comma 7" xfId="13"/>
    <cellStyle name="Hyperlink" xfId="19" builtinId="8"/>
    <cellStyle name="Normal" xfId="0" builtinId="0"/>
    <cellStyle name="Normal 10" xfId="17"/>
    <cellStyle name="Normal 12" xfId="8"/>
    <cellStyle name="Normal 18" xfId="11"/>
    <cellStyle name="Normal 2" xfId="21"/>
    <cellStyle name="Normal 2 2" xfId="3"/>
    <cellStyle name="Normal 24 2" xfId="23"/>
    <cellStyle name="Normal 25 2" xfId="24"/>
    <cellStyle name="Normal 3" xfId="12"/>
    <cellStyle name="Normal 3 10" xfId="25"/>
    <cellStyle name="Normal 3 2" xfId="6"/>
    <cellStyle name="Normal 3 2 13" xfId="16"/>
    <cellStyle name="Normal 3 2 2" xfId="7"/>
    <cellStyle name="Normal 3 3" xfId="5"/>
    <cellStyle name="Normal 32" xfId="18"/>
    <cellStyle name="Normal 32 2" xfId="22"/>
    <cellStyle name="Normal 33" xfId="14"/>
    <cellStyle name="Normal 4" xfId="20"/>
    <cellStyle name="Normal 5" xfId="9"/>
    <cellStyle name="Normal_1105614_1" xfId="10"/>
    <cellStyle name="Normal_New fiscal indicator table" xfId="4"/>
    <cellStyle name="Percent" xfId="2" builtinId="5"/>
    <cellStyle name="Percent 10"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12.xml"/><Relationship Id="rId117" Type="http://schemas.openxmlformats.org/officeDocument/2006/relationships/worksheet" Target="worksheets/sheet69.xml"/><Relationship Id="rId21" Type="http://schemas.openxmlformats.org/officeDocument/2006/relationships/worksheet" Target="worksheets/sheet12.xml"/><Relationship Id="rId42" Type="http://schemas.openxmlformats.org/officeDocument/2006/relationships/chartsheet" Target="chartsheets/sheet20.xml"/><Relationship Id="rId47" Type="http://schemas.openxmlformats.org/officeDocument/2006/relationships/worksheet" Target="worksheets/sheet26.xml"/><Relationship Id="rId63" Type="http://schemas.openxmlformats.org/officeDocument/2006/relationships/worksheet" Target="worksheets/sheet36.xml"/><Relationship Id="rId68" Type="http://schemas.openxmlformats.org/officeDocument/2006/relationships/worksheet" Target="worksheets/sheet39.xml"/><Relationship Id="rId84" Type="http://schemas.openxmlformats.org/officeDocument/2006/relationships/worksheet" Target="worksheets/sheet48.xml"/><Relationship Id="rId89" Type="http://schemas.openxmlformats.org/officeDocument/2006/relationships/worksheet" Target="worksheets/sheet51.xml"/><Relationship Id="rId112" Type="http://schemas.openxmlformats.org/officeDocument/2006/relationships/chartsheet" Target="chartsheets/sheet46.xml"/><Relationship Id="rId16" Type="http://schemas.openxmlformats.org/officeDocument/2006/relationships/chartsheet" Target="chartsheets/sheet7.xml"/><Relationship Id="rId107" Type="http://schemas.openxmlformats.org/officeDocument/2006/relationships/worksheet" Target="worksheets/sheet63.xml"/><Relationship Id="rId11" Type="http://schemas.openxmlformats.org/officeDocument/2006/relationships/worksheet" Target="worksheets/sheet7.xml"/><Relationship Id="rId32" Type="http://schemas.openxmlformats.org/officeDocument/2006/relationships/chartsheet" Target="chartsheets/sheet15.xml"/><Relationship Id="rId37" Type="http://schemas.openxmlformats.org/officeDocument/2006/relationships/worksheet" Target="worksheets/sheet20.xml"/><Relationship Id="rId53" Type="http://schemas.openxmlformats.org/officeDocument/2006/relationships/worksheet" Target="worksheets/sheet30.xml"/><Relationship Id="rId58" Type="http://schemas.openxmlformats.org/officeDocument/2006/relationships/chartsheet" Target="chartsheets/sheet26.xml"/><Relationship Id="rId74" Type="http://schemas.openxmlformats.org/officeDocument/2006/relationships/worksheet" Target="worksheets/sheet43.xml"/><Relationship Id="rId79" Type="http://schemas.openxmlformats.org/officeDocument/2006/relationships/chartsheet" Target="chartsheets/sheet34.xml"/><Relationship Id="rId102" Type="http://schemas.openxmlformats.org/officeDocument/2006/relationships/chartsheet" Target="chartsheets/sheet44.xml"/><Relationship Id="rId123" Type="http://schemas.openxmlformats.org/officeDocument/2006/relationships/worksheet" Target="worksheets/sheet72.xml"/><Relationship Id="rId128" Type="http://schemas.openxmlformats.org/officeDocument/2006/relationships/sharedStrings" Target="sharedStrings.xml"/><Relationship Id="rId5" Type="http://schemas.openxmlformats.org/officeDocument/2006/relationships/worksheet" Target="worksheets/sheet4.xml"/><Relationship Id="rId90" Type="http://schemas.openxmlformats.org/officeDocument/2006/relationships/worksheet" Target="worksheets/sheet52.xml"/><Relationship Id="rId95" Type="http://schemas.openxmlformats.org/officeDocument/2006/relationships/chartsheet" Target="chartsheets/sheet41.xml"/><Relationship Id="rId19" Type="http://schemas.openxmlformats.org/officeDocument/2006/relationships/worksheet" Target="worksheets/sheet11.xml"/><Relationship Id="rId14" Type="http://schemas.openxmlformats.org/officeDocument/2006/relationships/chartsheet" Target="chartsheets/sheet6.xml"/><Relationship Id="rId22" Type="http://schemas.openxmlformats.org/officeDocument/2006/relationships/chartsheet" Target="chartsheets/sheet10.xml"/><Relationship Id="rId27" Type="http://schemas.openxmlformats.org/officeDocument/2006/relationships/worksheet" Target="worksheets/sheet15.xml"/><Relationship Id="rId30" Type="http://schemas.openxmlformats.org/officeDocument/2006/relationships/chartsheet" Target="chartsheets/sheet14.xml"/><Relationship Id="rId35" Type="http://schemas.openxmlformats.org/officeDocument/2006/relationships/worksheet" Target="worksheets/sheet19.xml"/><Relationship Id="rId43" Type="http://schemas.openxmlformats.org/officeDocument/2006/relationships/worksheet" Target="worksheets/sheet23.xml"/><Relationship Id="rId48" Type="http://schemas.openxmlformats.org/officeDocument/2006/relationships/chartsheet" Target="chartsheets/sheet22.xml"/><Relationship Id="rId56" Type="http://schemas.openxmlformats.org/officeDocument/2006/relationships/chartsheet" Target="chartsheets/sheet25.xml"/><Relationship Id="rId64" Type="http://schemas.openxmlformats.org/officeDocument/2006/relationships/worksheet" Target="worksheets/sheet37.xml"/><Relationship Id="rId69" Type="http://schemas.openxmlformats.org/officeDocument/2006/relationships/worksheet" Target="worksheets/sheet40.xml"/><Relationship Id="rId77" Type="http://schemas.openxmlformats.org/officeDocument/2006/relationships/chartsheet" Target="chartsheets/sheet33.xml"/><Relationship Id="rId100" Type="http://schemas.openxmlformats.org/officeDocument/2006/relationships/worksheet" Target="worksheets/sheet57.xml"/><Relationship Id="rId105" Type="http://schemas.openxmlformats.org/officeDocument/2006/relationships/worksheet" Target="worksheets/sheet61.xml"/><Relationship Id="rId113" Type="http://schemas.openxmlformats.org/officeDocument/2006/relationships/worksheet" Target="worksheets/sheet67.xml"/><Relationship Id="rId118" Type="http://schemas.openxmlformats.org/officeDocument/2006/relationships/chartsheet" Target="chartsheets/sheet49.xml"/><Relationship Id="rId126" Type="http://schemas.openxmlformats.org/officeDocument/2006/relationships/theme" Target="theme/theme1.xml"/><Relationship Id="rId8" Type="http://schemas.openxmlformats.org/officeDocument/2006/relationships/chartsheet" Target="chartsheets/sheet3.xml"/><Relationship Id="rId51" Type="http://schemas.openxmlformats.org/officeDocument/2006/relationships/worksheet" Target="worksheets/sheet29.xml"/><Relationship Id="rId72" Type="http://schemas.openxmlformats.org/officeDocument/2006/relationships/worksheet" Target="worksheets/sheet42.xml"/><Relationship Id="rId80" Type="http://schemas.openxmlformats.org/officeDocument/2006/relationships/worksheet" Target="worksheets/sheet46.xml"/><Relationship Id="rId85" Type="http://schemas.openxmlformats.org/officeDocument/2006/relationships/chartsheet" Target="chartsheets/sheet37.xml"/><Relationship Id="rId93" Type="http://schemas.openxmlformats.org/officeDocument/2006/relationships/chartsheet" Target="chartsheets/sheet40.xml"/><Relationship Id="rId98" Type="http://schemas.openxmlformats.org/officeDocument/2006/relationships/worksheet" Target="worksheets/sheet56.xml"/><Relationship Id="rId121" Type="http://schemas.openxmlformats.org/officeDocument/2006/relationships/worksheet" Target="worksheets/sheet71.xml"/><Relationship Id="rId3" Type="http://schemas.openxmlformats.org/officeDocument/2006/relationships/worksheet" Target="worksheets/sheet3.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4.xml"/><Relationship Id="rId33" Type="http://schemas.openxmlformats.org/officeDocument/2006/relationships/worksheet" Target="worksheets/sheet18.xml"/><Relationship Id="rId38" Type="http://schemas.openxmlformats.org/officeDocument/2006/relationships/chartsheet" Target="chartsheets/sheet18.xml"/><Relationship Id="rId46" Type="http://schemas.openxmlformats.org/officeDocument/2006/relationships/chartsheet" Target="chartsheets/sheet21.xml"/><Relationship Id="rId59" Type="http://schemas.openxmlformats.org/officeDocument/2006/relationships/worksheet" Target="worksheets/sheet33.xml"/><Relationship Id="rId67" Type="http://schemas.openxmlformats.org/officeDocument/2006/relationships/chartsheet" Target="chartsheets/sheet29.xml"/><Relationship Id="rId103" Type="http://schemas.openxmlformats.org/officeDocument/2006/relationships/worksheet" Target="worksheets/sheet59.xml"/><Relationship Id="rId108" Type="http://schemas.openxmlformats.org/officeDocument/2006/relationships/worksheet" Target="worksheets/sheet64.xml"/><Relationship Id="rId116" Type="http://schemas.openxmlformats.org/officeDocument/2006/relationships/chartsheet" Target="chartsheets/sheet48.xml"/><Relationship Id="rId124" Type="http://schemas.openxmlformats.org/officeDocument/2006/relationships/chartsheet" Target="chartsheets/sheet52.xml"/><Relationship Id="rId129" Type="http://schemas.openxmlformats.org/officeDocument/2006/relationships/calcChain" Target="calcChain.xml"/><Relationship Id="rId20" Type="http://schemas.openxmlformats.org/officeDocument/2006/relationships/chartsheet" Target="chartsheets/sheet9.xml"/><Relationship Id="rId41" Type="http://schemas.openxmlformats.org/officeDocument/2006/relationships/worksheet" Target="worksheets/sheet22.xml"/><Relationship Id="rId54" Type="http://schemas.openxmlformats.org/officeDocument/2006/relationships/chartsheet" Target="chartsheets/sheet24.xml"/><Relationship Id="rId62" Type="http://schemas.openxmlformats.org/officeDocument/2006/relationships/worksheet" Target="worksheets/sheet35.xml"/><Relationship Id="rId70" Type="http://schemas.openxmlformats.org/officeDocument/2006/relationships/chartsheet" Target="chartsheets/sheet30.xml"/><Relationship Id="rId75" Type="http://schemas.openxmlformats.org/officeDocument/2006/relationships/chartsheet" Target="chartsheets/sheet32.xml"/><Relationship Id="rId83" Type="http://schemas.openxmlformats.org/officeDocument/2006/relationships/chartsheet" Target="chartsheets/sheet36.xml"/><Relationship Id="rId88" Type="http://schemas.openxmlformats.org/officeDocument/2006/relationships/worksheet" Target="worksheets/sheet50.xml"/><Relationship Id="rId91" Type="http://schemas.openxmlformats.org/officeDocument/2006/relationships/chartsheet" Target="chartsheets/sheet39.xml"/><Relationship Id="rId96" Type="http://schemas.openxmlformats.org/officeDocument/2006/relationships/worksheet" Target="worksheets/sheet55.xml"/><Relationship Id="rId111" Type="http://schemas.openxmlformats.org/officeDocument/2006/relationships/worksheet" Target="worksheets/sheet66.xml"/><Relationship Id="rId1" Type="http://schemas.openxmlformats.org/officeDocument/2006/relationships/worksheet" Target="worksheets/sheet1.xml"/><Relationship Id="rId6" Type="http://schemas.openxmlformats.org/officeDocument/2006/relationships/chartsheet" Target="chartsheets/sheet2.xml"/><Relationship Id="rId15" Type="http://schemas.openxmlformats.org/officeDocument/2006/relationships/worksheet" Target="worksheets/sheet9.xml"/><Relationship Id="rId23" Type="http://schemas.openxmlformats.org/officeDocument/2006/relationships/worksheet" Target="worksheets/sheet13.xml"/><Relationship Id="rId28" Type="http://schemas.openxmlformats.org/officeDocument/2006/relationships/chartsheet" Target="chartsheets/sheet13.xml"/><Relationship Id="rId36" Type="http://schemas.openxmlformats.org/officeDocument/2006/relationships/chartsheet" Target="chartsheets/sheet17.xml"/><Relationship Id="rId49" Type="http://schemas.openxmlformats.org/officeDocument/2006/relationships/worksheet" Target="worksheets/sheet27.xml"/><Relationship Id="rId57" Type="http://schemas.openxmlformats.org/officeDocument/2006/relationships/worksheet" Target="worksheets/sheet32.xml"/><Relationship Id="rId106" Type="http://schemas.openxmlformats.org/officeDocument/2006/relationships/worksheet" Target="worksheets/sheet62.xml"/><Relationship Id="rId114" Type="http://schemas.openxmlformats.org/officeDocument/2006/relationships/chartsheet" Target="chartsheets/sheet47.xml"/><Relationship Id="rId119" Type="http://schemas.openxmlformats.org/officeDocument/2006/relationships/worksheet" Target="worksheets/sheet70.xml"/><Relationship Id="rId127" Type="http://schemas.openxmlformats.org/officeDocument/2006/relationships/styles" Target="styles.xml"/><Relationship Id="rId10" Type="http://schemas.openxmlformats.org/officeDocument/2006/relationships/chartsheet" Target="chartsheets/sheet4.xml"/><Relationship Id="rId31" Type="http://schemas.openxmlformats.org/officeDocument/2006/relationships/worksheet" Target="worksheets/sheet17.xml"/><Relationship Id="rId44" Type="http://schemas.openxmlformats.org/officeDocument/2006/relationships/worksheet" Target="worksheets/sheet24.xml"/><Relationship Id="rId52" Type="http://schemas.openxmlformats.org/officeDocument/2006/relationships/chartsheet" Target="chartsheets/sheet23.xml"/><Relationship Id="rId60" Type="http://schemas.openxmlformats.org/officeDocument/2006/relationships/chartsheet" Target="chartsheets/sheet27.xml"/><Relationship Id="rId65" Type="http://schemas.openxmlformats.org/officeDocument/2006/relationships/chartsheet" Target="chartsheets/sheet28.xml"/><Relationship Id="rId73" Type="http://schemas.openxmlformats.org/officeDocument/2006/relationships/chartsheet" Target="chartsheets/sheet31.xml"/><Relationship Id="rId78" Type="http://schemas.openxmlformats.org/officeDocument/2006/relationships/worksheet" Target="worksheets/sheet45.xml"/><Relationship Id="rId81" Type="http://schemas.openxmlformats.org/officeDocument/2006/relationships/chartsheet" Target="chartsheets/sheet35.xml"/><Relationship Id="rId86" Type="http://schemas.openxmlformats.org/officeDocument/2006/relationships/worksheet" Target="worksheets/sheet49.xml"/><Relationship Id="rId94" Type="http://schemas.openxmlformats.org/officeDocument/2006/relationships/worksheet" Target="worksheets/sheet54.xml"/><Relationship Id="rId99" Type="http://schemas.openxmlformats.org/officeDocument/2006/relationships/chartsheet" Target="chartsheets/sheet43.xml"/><Relationship Id="rId101" Type="http://schemas.openxmlformats.org/officeDocument/2006/relationships/worksheet" Target="worksheets/sheet58.xml"/><Relationship Id="rId122" Type="http://schemas.openxmlformats.org/officeDocument/2006/relationships/chartsheet" Target="chartsheets/sheet51.xml"/><Relationship Id="rId130" Type="http://schemas.openxmlformats.org/officeDocument/2006/relationships/customXml" Target="../customXml/item1.xml"/><Relationship Id="rId4" Type="http://schemas.openxmlformats.org/officeDocument/2006/relationships/chartsheet" Target="chartsheets/sheet1.xml"/><Relationship Id="rId9" Type="http://schemas.openxmlformats.org/officeDocument/2006/relationships/worksheet" Target="worksheets/sheet6.xml"/><Relationship Id="rId13" Type="http://schemas.openxmlformats.org/officeDocument/2006/relationships/worksheet" Target="worksheets/sheet8.xml"/><Relationship Id="rId18" Type="http://schemas.openxmlformats.org/officeDocument/2006/relationships/chartsheet" Target="chartsheets/sheet8.xml"/><Relationship Id="rId39" Type="http://schemas.openxmlformats.org/officeDocument/2006/relationships/worksheet" Target="worksheets/sheet21.xml"/><Relationship Id="rId109" Type="http://schemas.openxmlformats.org/officeDocument/2006/relationships/worksheet" Target="worksheets/sheet65.xml"/><Relationship Id="rId34" Type="http://schemas.openxmlformats.org/officeDocument/2006/relationships/chartsheet" Target="chartsheets/sheet16.xml"/><Relationship Id="rId50" Type="http://schemas.openxmlformats.org/officeDocument/2006/relationships/worksheet" Target="worksheets/sheet28.xml"/><Relationship Id="rId55" Type="http://schemas.openxmlformats.org/officeDocument/2006/relationships/worksheet" Target="worksheets/sheet31.xml"/><Relationship Id="rId76" Type="http://schemas.openxmlformats.org/officeDocument/2006/relationships/worksheet" Target="worksheets/sheet44.xml"/><Relationship Id="rId97" Type="http://schemas.openxmlformats.org/officeDocument/2006/relationships/chartsheet" Target="chartsheets/sheet42.xml"/><Relationship Id="rId104" Type="http://schemas.openxmlformats.org/officeDocument/2006/relationships/worksheet" Target="worksheets/sheet60.xml"/><Relationship Id="rId120" Type="http://schemas.openxmlformats.org/officeDocument/2006/relationships/chartsheet" Target="chartsheets/sheet50.xml"/><Relationship Id="rId125" Type="http://schemas.openxmlformats.org/officeDocument/2006/relationships/worksheet" Target="worksheets/sheet73.xml"/><Relationship Id="rId7" Type="http://schemas.openxmlformats.org/officeDocument/2006/relationships/worksheet" Target="worksheets/sheet5.xml"/><Relationship Id="rId71" Type="http://schemas.openxmlformats.org/officeDocument/2006/relationships/worksheet" Target="worksheets/sheet41.xml"/><Relationship Id="rId92" Type="http://schemas.openxmlformats.org/officeDocument/2006/relationships/worksheet" Target="worksheets/sheet53.xml"/><Relationship Id="rId2" Type="http://schemas.openxmlformats.org/officeDocument/2006/relationships/worksheet" Target="worksheets/sheet2.xml"/><Relationship Id="rId29" Type="http://schemas.openxmlformats.org/officeDocument/2006/relationships/worksheet" Target="worksheets/sheet16.xml"/><Relationship Id="rId24" Type="http://schemas.openxmlformats.org/officeDocument/2006/relationships/chartsheet" Target="chartsheets/sheet11.xml"/><Relationship Id="rId40" Type="http://schemas.openxmlformats.org/officeDocument/2006/relationships/chartsheet" Target="chartsheets/sheet19.xml"/><Relationship Id="rId45" Type="http://schemas.openxmlformats.org/officeDocument/2006/relationships/worksheet" Target="worksheets/sheet25.xml"/><Relationship Id="rId66" Type="http://schemas.openxmlformats.org/officeDocument/2006/relationships/worksheet" Target="worksheets/sheet38.xml"/><Relationship Id="rId87" Type="http://schemas.openxmlformats.org/officeDocument/2006/relationships/chartsheet" Target="chartsheets/sheet38.xml"/><Relationship Id="rId110" Type="http://schemas.openxmlformats.org/officeDocument/2006/relationships/chartsheet" Target="chartsheets/sheet45.xml"/><Relationship Id="rId115" Type="http://schemas.openxmlformats.org/officeDocument/2006/relationships/worksheet" Target="worksheets/sheet68.xml"/><Relationship Id="rId61" Type="http://schemas.openxmlformats.org/officeDocument/2006/relationships/worksheet" Target="worksheets/sheet34.xml"/><Relationship Id="rId82" Type="http://schemas.openxmlformats.org/officeDocument/2006/relationships/worksheet" Target="worksheets/sheet4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5.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7.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themeOverride" Target="../theme/themeOverride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95.xml"/><Relationship Id="rId1" Type="http://schemas.openxmlformats.org/officeDocument/2006/relationships/themeOverride" Target="../theme/themeOverride10.xml"/></Relationships>
</file>

<file path=xl/charts/_rels/chart49.xml.rels><?xml version="1.0" encoding="UTF-8" standalone="yes"?>
<Relationships xmlns="http://schemas.openxmlformats.org/package/2006/relationships"><Relationship Id="rId2" Type="http://schemas.openxmlformats.org/officeDocument/2006/relationships/chartUserShapes" Target="../drawings/drawing97.xml"/><Relationship Id="rId1" Type="http://schemas.openxmlformats.org/officeDocument/2006/relationships/themeOverride" Target="../theme/themeOverride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19950279984199E-2"/>
          <c:y val="9.8165209648616691E-2"/>
          <c:w val="0.89727680110306796"/>
          <c:h val="0.68360812041354435"/>
        </c:manualLayout>
      </c:layout>
      <c:barChart>
        <c:barDir val="col"/>
        <c:grouping val="clustered"/>
        <c:varyColors val="0"/>
        <c:ser>
          <c:idx val="2"/>
          <c:order val="0"/>
          <c:tx>
            <c:strRef>
              <c:f>'Data 1.1'!$D$5</c:f>
              <c:strCache>
                <c:ptCount val="1"/>
                <c:pt idx="0">
                  <c:v>Budget Update less Half Year Update (RHS)</c:v>
                </c:pt>
              </c:strCache>
            </c:strRef>
          </c:tx>
          <c:spPr>
            <a:solidFill>
              <a:srgbClr val="003399"/>
            </a:solidFill>
          </c:spPr>
          <c:invertIfNegative val="0"/>
          <c:cat>
            <c:numRef>
              <c:f>'Data 1.1'!$A$6:$A$33</c:f>
              <c:numCache>
                <c:formatCode>mmm\-yy</c:formatCode>
                <c:ptCount val="28"/>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numCache>
            </c:numRef>
          </c:cat>
          <c:val>
            <c:numRef>
              <c:f>'Data 1.1'!$D$6:$D$33</c:f>
              <c:numCache>
                <c:formatCode>0.0</c:formatCode>
                <c:ptCount val="28"/>
                <c:pt idx="0">
                  <c:v>-4.0000000000190994E-3</c:v>
                </c:pt>
                <c:pt idx="1">
                  <c:v>3.8999999999987267E-2</c:v>
                </c:pt>
                <c:pt idx="2">
                  <c:v>5.4000000000002046E-2</c:v>
                </c:pt>
                <c:pt idx="3">
                  <c:v>-7.00000000000216E-2</c:v>
                </c:pt>
                <c:pt idx="4">
                  <c:v>-2.0000000000095497E-3</c:v>
                </c:pt>
                <c:pt idx="5">
                  <c:v>-1.3999999999981583E-2</c:v>
                </c:pt>
                <c:pt idx="6">
                  <c:v>-5.5000000000006821E-2</c:v>
                </c:pt>
                <c:pt idx="7">
                  <c:v>1.5999999999991132E-2</c:v>
                </c:pt>
                <c:pt idx="8">
                  <c:v>-8.0000000000097771E-3</c:v>
                </c:pt>
                <c:pt idx="9">
                  <c:v>-0.24799999999999045</c:v>
                </c:pt>
                <c:pt idx="10">
                  <c:v>-0.55099999999998772</c:v>
                </c:pt>
                <c:pt idx="11">
                  <c:v>-0.63499999999999091</c:v>
                </c:pt>
                <c:pt idx="12">
                  <c:v>-0.54500000000001592</c:v>
                </c:pt>
                <c:pt idx="13">
                  <c:v>-0.10699999999999932</c:v>
                </c:pt>
                <c:pt idx="14">
                  <c:v>0.44499999999999318</c:v>
                </c:pt>
                <c:pt idx="15">
                  <c:v>0.9959999999999809</c:v>
                </c:pt>
                <c:pt idx="16">
                  <c:v>1.1740000000000066</c:v>
                </c:pt>
                <c:pt idx="17">
                  <c:v>1.22199999999998</c:v>
                </c:pt>
                <c:pt idx="18">
                  <c:v>1.3480000000000132</c:v>
                </c:pt>
                <c:pt idx="19">
                  <c:v>1.2420000000000186</c:v>
                </c:pt>
                <c:pt idx="20">
                  <c:v>1.2690000000000055</c:v>
                </c:pt>
                <c:pt idx="21">
                  <c:v>1.3949999999999818</c:v>
                </c:pt>
                <c:pt idx="22">
                  <c:v>1.3909999999999911</c:v>
                </c:pt>
                <c:pt idx="23">
                  <c:v>1.4930000000000234</c:v>
                </c:pt>
                <c:pt idx="24">
                  <c:v>1.688999999999993</c:v>
                </c:pt>
                <c:pt idx="25">
                  <c:v>1.304000000000002</c:v>
                </c:pt>
              </c:numCache>
            </c:numRef>
          </c:val>
          <c:extLst xmlns:c16r2="http://schemas.microsoft.com/office/drawing/2015/06/chart">
            <c:ext xmlns:c16="http://schemas.microsoft.com/office/drawing/2014/chart" uri="{C3380CC4-5D6E-409C-BE32-E72D297353CC}">
              <c16:uniqueId val="{00000000-1AFC-4B31-8BFA-E186DDB85DEC}"/>
            </c:ext>
          </c:extLst>
        </c:ser>
        <c:dLbls>
          <c:showLegendKey val="0"/>
          <c:showVal val="0"/>
          <c:showCatName val="0"/>
          <c:showSerName val="0"/>
          <c:showPercent val="0"/>
          <c:showBubbleSize val="0"/>
        </c:dLbls>
        <c:gapWidth val="0"/>
        <c:axId val="304264544"/>
        <c:axId val="304260624"/>
      </c:barChart>
      <c:lineChart>
        <c:grouping val="standard"/>
        <c:varyColors val="0"/>
        <c:ser>
          <c:idx val="1"/>
          <c:order val="1"/>
          <c:tx>
            <c:strRef>
              <c:f>'Data 1.1'!$C$5</c:f>
              <c:strCache>
                <c:ptCount val="1"/>
                <c:pt idx="0">
                  <c:v>Budget Update</c:v>
                </c:pt>
              </c:strCache>
            </c:strRef>
          </c:tx>
          <c:spPr>
            <a:ln w="38100">
              <a:solidFill>
                <a:srgbClr val="99CCFF"/>
              </a:solidFill>
            </a:ln>
          </c:spPr>
          <c:marker>
            <c:symbol val="none"/>
          </c:marker>
          <c:cat>
            <c:numRef>
              <c:f>'Data 1.1'!$A$6:$A$33</c:f>
              <c:numCache>
                <c:formatCode>mmm\-yy</c:formatCode>
                <c:ptCount val="28"/>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numCache>
            </c:numRef>
          </c:cat>
          <c:val>
            <c:numRef>
              <c:f>'Data 1.1'!$C$6:$C$33</c:f>
              <c:numCache>
                <c:formatCode>0</c:formatCode>
                <c:ptCount val="28"/>
                <c:pt idx="0">
                  <c:v>194.18199999999999</c:v>
                </c:pt>
                <c:pt idx="1">
                  <c:v>196.73599999999999</c:v>
                </c:pt>
                <c:pt idx="2">
                  <c:v>198.87899999999999</c:v>
                </c:pt>
                <c:pt idx="3">
                  <c:v>201.45599999999999</c:v>
                </c:pt>
                <c:pt idx="4">
                  <c:v>203.358</c:v>
                </c:pt>
                <c:pt idx="5">
                  <c:v>205.81700000000001</c:v>
                </c:pt>
                <c:pt idx="6">
                  <c:v>208.77799999999999</c:v>
                </c:pt>
                <c:pt idx="7">
                  <c:v>211.24199999999999</c:v>
                </c:pt>
                <c:pt idx="8">
                  <c:v>213.202</c:v>
                </c:pt>
                <c:pt idx="9">
                  <c:v>215.10900000000001</c:v>
                </c:pt>
                <c:pt idx="10">
                  <c:v>215.631</c:v>
                </c:pt>
                <c:pt idx="11">
                  <c:v>215.97200000000001</c:v>
                </c:pt>
                <c:pt idx="12">
                  <c:v>217.46199999999999</c:v>
                </c:pt>
                <c:pt idx="13">
                  <c:v>218.715</c:v>
                </c:pt>
                <c:pt idx="14">
                  <c:v>222.23699999999999</c:v>
                </c:pt>
                <c:pt idx="15">
                  <c:v>227.67</c:v>
                </c:pt>
                <c:pt idx="16">
                  <c:v>232.16900000000001</c:v>
                </c:pt>
                <c:pt idx="17">
                  <c:v>236.17699999999999</c:v>
                </c:pt>
                <c:pt idx="18">
                  <c:v>238.66800000000001</c:v>
                </c:pt>
                <c:pt idx="19">
                  <c:v>239.55</c:v>
                </c:pt>
                <c:pt idx="20">
                  <c:v>240.791</c:v>
                </c:pt>
                <c:pt idx="21">
                  <c:v>242.98</c:v>
                </c:pt>
                <c:pt idx="22">
                  <c:v>245.399</c:v>
                </c:pt>
                <c:pt idx="23">
                  <c:v>247.41300000000001</c:v>
                </c:pt>
                <c:pt idx="24">
                  <c:v>250.34399999999999</c:v>
                </c:pt>
                <c:pt idx="25">
                  <c:v>253.089</c:v>
                </c:pt>
              </c:numCache>
            </c:numRef>
          </c:val>
          <c:smooth val="0"/>
          <c:extLst xmlns:c16r2="http://schemas.microsoft.com/office/drawing/2015/06/chart">
            <c:ext xmlns:c16="http://schemas.microsoft.com/office/drawing/2014/chart" uri="{C3380CC4-5D6E-409C-BE32-E72D297353CC}">
              <c16:uniqueId val="{00000002-1AFC-4B31-8BFA-E186DDB85DEC}"/>
            </c:ext>
          </c:extLst>
        </c:ser>
        <c:ser>
          <c:idx val="0"/>
          <c:order val="2"/>
          <c:tx>
            <c:strRef>
              <c:f>'Data 1.1'!$B$5</c:f>
              <c:strCache>
                <c:ptCount val="1"/>
                <c:pt idx="0">
                  <c:v>Half Year Update</c:v>
                </c:pt>
              </c:strCache>
            </c:strRef>
          </c:tx>
          <c:spPr>
            <a:ln w="38100">
              <a:solidFill>
                <a:sysClr val="windowText" lastClr="000000">
                  <a:lumMod val="85000"/>
                  <a:lumOff val="15000"/>
                </a:sysClr>
              </a:solidFill>
            </a:ln>
          </c:spPr>
          <c:marker>
            <c:symbol val="none"/>
          </c:marker>
          <c:cat>
            <c:numRef>
              <c:f>'Data 1.1'!$A$6:$A$33</c:f>
              <c:numCache>
                <c:formatCode>mmm\-yy</c:formatCode>
                <c:ptCount val="28"/>
                <c:pt idx="0">
                  <c:v>40238</c:v>
                </c:pt>
                <c:pt idx="1">
                  <c:v>40330</c:v>
                </c:pt>
                <c:pt idx="2">
                  <c:v>40422</c:v>
                </c:pt>
                <c:pt idx="3">
                  <c:v>40513</c:v>
                </c:pt>
                <c:pt idx="4">
                  <c:v>40603</c:v>
                </c:pt>
                <c:pt idx="5">
                  <c:v>40695</c:v>
                </c:pt>
                <c:pt idx="6">
                  <c:v>40787</c:v>
                </c:pt>
                <c:pt idx="7">
                  <c:v>40878</c:v>
                </c:pt>
                <c:pt idx="8">
                  <c:v>40969</c:v>
                </c:pt>
                <c:pt idx="9">
                  <c:v>41061</c:v>
                </c:pt>
                <c:pt idx="10">
                  <c:v>41153</c:v>
                </c:pt>
                <c:pt idx="11">
                  <c:v>41244</c:v>
                </c:pt>
                <c:pt idx="12">
                  <c:v>41334</c:v>
                </c:pt>
                <c:pt idx="13">
                  <c:v>41426</c:v>
                </c:pt>
                <c:pt idx="14">
                  <c:v>41518</c:v>
                </c:pt>
                <c:pt idx="15">
                  <c:v>41609</c:v>
                </c:pt>
                <c:pt idx="16">
                  <c:v>41699</c:v>
                </c:pt>
                <c:pt idx="17">
                  <c:v>41791</c:v>
                </c:pt>
                <c:pt idx="18">
                  <c:v>41883</c:v>
                </c:pt>
                <c:pt idx="19">
                  <c:v>41974</c:v>
                </c:pt>
                <c:pt idx="20">
                  <c:v>42064</c:v>
                </c:pt>
                <c:pt idx="21">
                  <c:v>42156</c:v>
                </c:pt>
                <c:pt idx="22">
                  <c:v>42248</c:v>
                </c:pt>
                <c:pt idx="23">
                  <c:v>42339</c:v>
                </c:pt>
                <c:pt idx="24">
                  <c:v>42430</c:v>
                </c:pt>
                <c:pt idx="25">
                  <c:v>42522</c:v>
                </c:pt>
              </c:numCache>
            </c:numRef>
          </c:cat>
          <c:val>
            <c:numRef>
              <c:f>'Data 1.1'!$B$6:$B$33</c:f>
              <c:numCache>
                <c:formatCode>0</c:formatCode>
                <c:ptCount val="28"/>
                <c:pt idx="0">
                  <c:v>194.18600000000001</c:v>
                </c:pt>
                <c:pt idx="1">
                  <c:v>196.697</c:v>
                </c:pt>
                <c:pt idx="2">
                  <c:v>198.82499999999999</c:v>
                </c:pt>
                <c:pt idx="3">
                  <c:v>201.52600000000001</c:v>
                </c:pt>
                <c:pt idx="4">
                  <c:v>203.36</c:v>
                </c:pt>
                <c:pt idx="5">
                  <c:v>205.83099999999999</c:v>
                </c:pt>
                <c:pt idx="6">
                  <c:v>208.833</c:v>
                </c:pt>
                <c:pt idx="7">
                  <c:v>211.226</c:v>
                </c:pt>
                <c:pt idx="8">
                  <c:v>213.21</c:v>
                </c:pt>
                <c:pt idx="9">
                  <c:v>215.357</c:v>
                </c:pt>
                <c:pt idx="10">
                  <c:v>216.18199999999999</c:v>
                </c:pt>
                <c:pt idx="11">
                  <c:v>216.607</c:v>
                </c:pt>
                <c:pt idx="12">
                  <c:v>218.00700000000001</c:v>
                </c:pt>
                <c:pt idx="13">
                  <c:v>218.822</c:v>
                </c:pt>
                <c:pt idx="14">
                  <c:v>221.792</c:v>
                </c:pt>
                <c:pt idx="15">
                  <c:v>226.67400000000001</c:v>
                </c:pt>
                <c:pt idx="16">
                  <c:v>230.995</c:v>
                </c:pt>
                <c:pt idx="17">
                  <c:v>234.95500000000001</c:v>
                </c:pt>
                <c:pt idx="18">
                  <c:v>237.32</c:v>
                </c:pt>
                <c:pt idx="19">
                  <c:v>238.30799999999999</c:v>
                </c:pt>
                <c:pt idx="20">
                  <c:v>239.52199999999999</c:v>
                </c:pt>
                <c:pt idx="21">
                  <c:v>241.58500000000001</c:v>
                </c:pt>
                <c:pt idx="22">
                  <c:v>244.00800000000001</c:v>
                </c:pt>
                <c:pt idx="23">
                  <c:v>245.92</c:v>
                </c:pt>
                <c:pt idx="24">
                  <c:v>248.655</c:v>
                </c:pt>
                <c:pt idx="25">
                  <c:v>251.785</c:v>
                </c:pt>
              </c:numCache>
            </c:numRef>
          </c:val>
          <c:smooth val="0"/>
          <c:extLst xmlns:c16r2="http://schemas.microsoft.com/office/drawing/2015/06/chart">
            <c:ext xmlns:c16="http://schemas.microsoft.com/office/drawing/2014/chart" uri="{C3380CC4-5D6E-409C-BE32-E72D297353CC}">
              <c16:uniqueId val="{00000001-1AFC-4B31-8BFA-E186DDB85DEC}"/>
            </c:ext>
          </c:extLst>
        </c:ser>
        <c:dLbls>
          <c:showLegendKey val="0"/>
          <c:showVal val="0"/>
          <c:showCatName val="0"/>
          <c:showSerName val="0"/>
          <c:showPercent val="0"/>
          <c:showBubbleSize val="0"/>
        </c:dLbls>
        <c:marker val="1"/>
        <c:smooth val="0"/>
        <c:axId val="304259448"/>
        <c:axId val="304259056"/>
      </c:lineChart>
      <c:dateAx>
        <c:axId val="304259448"/>
        <c:scaling>
          <c:orientation val="minMax"/>
          <c:min val="40330"/>
        </c:scaling>
        <c:delete val="0"/>
        <c:axPos val="b"/>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304259056"/>
        <c:crosses val="autoZero"/>
        <c:auto val="1"/>
        <c:lblOffset val="100"/>
        <c:baseTimeUnit val="months"/>
        <c:majorUnit val="12"/>
        <c:majorTimeUnit val="months"/>
        <c:minorUnit val="12"/>
        <c:minorTimeUnit val="days"/>
      </c:dateAx>
      <c:valAx>
        <c:axId val="304259056"/>
        <c:scaling>
          <c:orientation val="minMax"/>
          <c:min val="190"/>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304259448"/>
        <c:crosses val="autoZero"/>
        <c:crossBetween val="between"/>
      </c:valAx>
      <c:valAx>
        <c:axId val="304260624"/>
        <c:scaling>
          <c:orientation val="minMax"/>
          <c:max val="5"/>
          <c:min val="-2"/>
        </c:scaling>
        <c:delete val="0"/>
        <c:axPos val="r"/>
        <c:numFmt formatCode="0.0" sourceLinked="1"/>
        <c:majorTickMark val="out"/>
        <c:minorTickMark val="none"/>
        <c:tickLblPos val="nextTo"/>
        <c:spPr>
          <a:ln>
            <a:noFill/>
          </a:ln>
        </c:spPr>
        <c:crossAx val="304264544"/>
        <c:crosses val="max"/>
        <c:crossBetween val="between"/>
      </c:valAx>
      <c:dateAx>
        <c:axId val="304264544"/>
        <c:scaling>
          <c:orientation val="minMax"/>
        </c:scaling>
        <c:delete val="1"/>
        <c:axPos val="b"/>
        <c:numFmt formatCode="mmm\-yy" sourceLinked="1"/>
        <c:majorTickMark val="out"/>
        <c:minorTickMark val="none"/>
        <c:tickLblPos val="nextTo"/>
        <c:crossAx val="304260624"/>
        <c:crosses val="autoZero"/>
        <c:auto val="1"/>
        <c:lblOffset val="100"/>
        <c:baseTimeUnit val="days"/>
      </c:dateAx>
      <c:spPr>
        <a:noFill/>
        <a:ln w="25400">
          <a:noFill/>
        </a:ln>
      </c:spPr>
    </c:plotArea>
    <c:legend>
      <c:legendPos val="b"/>
      <c:layout>
        <c:manualLayout>
          <c:xMode val="edge"/>
          <c:yMode val="edge"/>
          <c:x val="8.1422385532900737E-4"/>
          <c:y val="0.85497796080814437"/>
          <c:w val="0.99918577614467097"/>
          <c:h val="0.14502203919185558"/>
        </c:manualLayout>
      </c:layout>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68734918994133E-2"/>
          <c:y val="0.11073446327683679"/>
          <c:w val="0.89727680110306796"/>
          <c:h val="0.68360812041354413"/>
        </c:manualLayout>
      </c:layout>
      <c:lineChart>
        <c:grouping val="standard"/>
        <c:varyColors val="0"/>
        <c:ser>
          <c:idx val="1"/>
          <c:order val="0"/>
          <c:tx>
            <c:strRef>
              <c:f>'Data 1.10'!$C$5</c:f>
              <c:strCache>
                <c:ptCount val="1"/>
                <c:pt idx="0">
                  <c:v>Budget Update</c:v>
                </c:pt>
              </c:strCache>
            </c:strRef>
          </c:tx>
          <c:spPr>
            <a:ln w="38100">
              <a:solidFill>
                <a:srgbClr val="99CCFF"/>
              </a:solidFill>
            </a:ln>
          </c:spPr>
          <c:marker>
            <c:symbol val="none"/>
          </c:marker>
          <c:cat>
            <c:numRef>
              <c:f>'Data 1.10'!$A$6:$A$90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1.10'!$C$6:$C$90</c:f>
              <c:numCache>
                <c:formatCode>0.0</c:formatCode>
                <c:ptCount val="85"/>
                <c:pt idx="0">
                  <c:v>1.99999999999998</c:v>
                </c:pt>
                <c:pt idx="1">
                  <c:v>2.98804780876493</c:v>
                </c:pt>
                <c:pt idx="2">
                  <c:v>3.9761431411530599</c:v>
                </c:pt>
                <c:pt idx="3">
                  <c:v>3.0602171767028601</c:v>
                </c:pt>
                <c:pt idx="4">
                  <c:v>3.2352941176470398</c:v>
                </c:pt>
                <c:pt idx="5">
                  <c:v>2.4177949709864599</c:v>
                </c:pt>
                <c:pt idx="6">
                  <c:v>1.81644359464627</c:v>
                </c:pt>
                <c:pt idx="7">
                  <c:v>2.58620689655171</c:v>
                </c:pt>
                <c:pt idx="8">
                  <c:v>2.7540360873694101</c:v>
                </c:pt>
                <c:pt idx="9">
                  <c:v>2.6440037771482601</c:v>
                </c:pt>
                <c:pt idx="10">
                  <c:v>2.7230046948356801</c:v>
                </c:pt>
                <c:pt idx="11">
                  <c:v>2.5210084033613298</c:v>
                </c:pt>
                <c:pt idx="12">
                  <c:v>1.4787430683918601</c:v>
                </c:pt>
                <c:pt idx="13">
                  <c:v>1.47194112235509</c:v>
                </c:pt>
                <c:pt idx="14">
                  <c:v>1.5539305301645201</c:v>
                </c:pt>
                <c:pt idx="15">
                  <c:v>1.5482695810564699</c:v>
                </c:pt>
                <c:pt idx="16">
                  <c:v>2.3679417122039998</c:v>
                </c:pt>
                <c:pt idx="17">
                  <c:v>2.5385312783318299</c:v>
                </c:pt>
                <c:pt idx="18">
                  <c:v>2.7002700270027198</c:v>
                </c:pt>
                <c:pt idx="19">
                  <c:v>2.7802690582959801</c:v>
                </c:pt>
                <c:pt idx="20">
                  <c:v>2.8469750889679801</c:v>
                </c:pt>
                <c:pt idx="21">
                  <c:v>3.3598585322723098</c:v>
                </c:pt>
                <c:pt idx="22">
                  <c:v>3.1551270815074401</c:v>
                </c:pt>
                <c:pt idx="23">
                  <c:v>3.3158813263525202</c:v>
                </c:pt>
                <c:pt idx="24">
                  <c:v>3.9792387543252601</c:v>
                </c:pt>
                <c:pt idx="25">
                  <c:v>3.5426860564585101</c:v>
                </c:pt>
                <c:pt idx="26">
                  <c:v>2.6346644010195299</c:v>
                </c:pt>
                <c:pt idx="27">
                  <c:v>2.5354729729729599</c:v>
                </c:pt>
                <c:pt idx="28">
                  <c:v>2</c:v>
                </c:pt>
                <c:pt idx="29">
                  <c:v>1.7874875868917499</c:v>
                </c:pt>
                <c:pt idx="30">
                  <c:v>3.1840796019900499</c:v>
                </c:pt>
                <c:pt idx="31">
                  <c:v>3.36633663366336</c:v>
                </c:pt>
                <c:pt idx="32">
                  <c:v>4.0196078431372602</c:v>
                </c:pt>
                <c:pt idx="33">
                  <c:v>5.0731707317073198</c:v>
                </c:pt>
                <c:pt idx="34">
                  <c:v>3.3751205400192901</c:v>
                </c:pt>
                <c:pt idx="35">
                  <c:v>2.9693486590038201</c:v>
                </c:pt>
                <c:pt idx="36">
                  <c:v>1.8850141376060201</c:v>
                </c:pt>
                <c:pt idx="37">
                  <c:v>1.6713091922005501</c:v>
                </c:pt>
                <c:pt idx="38">
                  <c:v>1.9589552238805801</c:v>
                </c:pt>
                <c:pt idx="39">
                  <c:v>2.04651162790696</c:v>
                </c:pt>
                <c:pt idx="40">
                  <c:v>1.66512488436632</c:v>
                </c:pt>
                <c:pt idx="41">
                  <c:v>1.4611872146118801</c:v>
                </c:pt>
                <c:pt idx="42">
                  <c:v>4.0256175663311904</c:v>
                </c:pt>
                <c:pt idx="43">
                  <c:v>4.4667274384685403</c:v>
                </c:pt>
                <c:pt idx="44">
                  <c:v>5.2775250227479402</c:v>
                </c:pt>
                <c:pt idx="45">
                  <c:v>4.5904590459045798</c:v>
                </c:pt>
                <c:pt idx="46">
                  <c:v>1.84696569920843</c:v>
                </c:pt>
                <c:pt idx="47">
                  <c:v>1.5706806282722501</c:v>
                </c:pt>
                <c:pt idx="48">
                  <c:v>0.95073465859982698</c:v>
                </c:pt>
                <c:pt idx="49">
                  <c:v>0.77452667814112897</c:v>
                </c:pt>
                <c:pt idx="50">
                  <c:v>0.94991364421417301</c:v>
                </c:pt>
                <c:pt idx="51">
                  <c:v>0.85910652920961905</c:v>
                </c:pt>
                <c:pt idx="52">
                  <c:v>0.68493150684931703</c:v>
                </c:pt>
                <c:pt idx="53">
                  <c:v>1.36635354397951</c:v>
                </c:pt>
                <c:pt idx="54">
                  <c:v>1.62532078699744</c:v>
                </c:pt>
                <c:pt idx="55">
                  <c:v>1.5332197614991301</c:v>
                </c:pt>
                <c:pt idx="56">
                  <c:v>1.6156462585034099</c:v>
                </c:pt>
                <c:pt idx="57">
                  <c:v>1.0109519797809601</c:v>
                </c:pt>
                <c:pt idx="58">
                  <c:v>0.75757575757575601</c:v>
                </c:pt>
                <c:pt idx="59">
                  <c:v>0.25167785234898599</c:v>
                </c:pt>
                <c:pt idx="60">
                  <c:v>0.418410041840999</c:v>
                </c:pt>
                <c:pt idx="61">
                  <c:v>0.417014178482078</c:v>
                </c:pt>
                <c:pt idx="62">
                  <c:v>8.3542188805352205E-2</c:v>
                </c:pt>
                <c:pt idx="63">
                  <c:v>0.418410041840999</c:v>
                </c:pt>
                <c:pt idx="64">
                  <c:v>0.41666666666666502</c:v>
                </c:pt>
                <c:pt idx="65">
                  <c:v>0.41528239202657202</c:v>
                </c:pt>
                <c:pt idx="66">
                  <c:v>1.33555926544239</c:v>
                </c:pt>
                <c:pt idx="67">
                  <c:v>1.9541666666666699</c:v>
                </c:pt>
                <c:pt idx="68">
                  <c:v>1.83734439834026</c:v>
                </c:pt>
                <c:pt idx="69">
                  <c:v>2.05644541225666</c:v>
                </c:pt>
                <c:pt idx="70">
                  <c:v>1.7317710097646699</c:v>
                </c:pt>
                <c:pt idx="71">
                  <c:v>1.3078553264384201</c:v>
                </c:pt>
                <c:pt idx="72">
                  <c:v>1.57297195747874</c:v>
                </c:pt>
                <c:pt idx="73">
                  <c:v>1.6884655902441299</c:v>
                </c:pt>
                <c:pt idx="74">
                  <c:v>1.7930269018753899</c:v>
                </c:pt>
                <c:pt idx="75">
                  <c:v>1.93718686496737</c:v>
                </c:pt>
                <c:pt idx="76">
                  <c:v>2.0919159125230902</c:v>
                </c:pt>
                <c:pt idx="77">
                  <c:v>2.2093269380534002</c:v>
                </c:pt>
                <c:pt idx="78">
                  <c:v>2.2588664262337801</c:v>
                </c:pt>
                <c:pt idx="79">
                  <c:v>2.26879663589225</c:v>
                </c:pt>
                <c:pt idx="80">
                  <c:v>2.2472757911680801</c:v>
                </c:pt>
                <c:pt idx="81">
                  <c:v>2.2147894891081101</c:v>
                </c:pt>
                <c:pt idx="82">
                  <c:v>2.17352952376954</c:v>
                </c:pt>
                <c:pt idx="83">
                  <c:v>2.1356862569300299</c:v>
                </c:pt>
                <c:pt idx="84">
                  <c:v>2.11125016142819</c:v>
                </c:pt>
              </c:numCache>
            </c:numRef>
          </c:val>
          <c:smooth val="0"/>
          <c:extLst xmlns:c16r2="http://schemas.microsoft.com/office/drawing/2015/06/chart">
            <c:ext xmlns:c16="http://schemas.microsoft.com/office/drawing/2014/chart" uri="{C3380CC4-5D6E-409C-BE32-E72D297353CC}">
              <c16:uniqueId val="{00000000-D2FF-4786-847C-2B1A03FBFDDD}"/>
            </c:ext>
          </c:extLst>
        </c:ser>
        <c:ser>
          <c:idx val="0"/>
          <c:order val="1"/>
          <c:tx>
            <c:strRef>
              <c:f>'Data 1.10'!$B$5</c:f>
              <c:strCache>
                <c:ptCount val="1"/>
                <c:pt idx="0">
                  <c:v>Half Year Update</c:v>
                </c:pt>
              </c:strCache>
            </c:strRef>
          </c:tx>
          <c:spPr>
            <a:ln w="38100">
              <a:solidFill>
                <a:schemeClr val="tx1">
                  <a:lumMod val="85000"/>
                  <a:lumOff val="15000"/>
                </a:schemeClr>
              </a:solidFill>
            </a:ln>
          </c:spPr>
          <c:marker>
            <c:symbol val="none"/>
          </c:marker>
          <c:dPt>
            <c:idx val="56"/>
            <c:bubble3D val="0"/>
            <c:extLst xmlns:c16r2="http://schemas.microsoft.com/office/drawing/2015/06/chart">
              <c:ext xmlns:c16="http://schemas.microsoft.com/office/drawing/2014/chart" uri="{C3380CC4-5D6E-409C-BE32-E72D297353CC}">
                <c16:uniqueId val="{00000001-D2FF-4786-847C-2B1A03FBFDDD}"/>
              </c:ext>
            </c:extLst>
          </c:dPt>
          <c:cat>
            <c:numRef>
              <c:f>'Data 1.10'!$A$6:$A$90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1.10'!$B$6:$B$90</c:f>
              <c:numCache>
                <c:formatCode>0.0</c:formatCode>
                <c:ptCount val="85"/>
                <c:pt idx="0">
                  <c:v>1.99999999999998</c:v>
                </c:pt>
                <c:pt idx="1">
                  <c:v>2.98804780876493</c:v>
                </c:pt>
                <c:pt idx="2">
                  <c:v>3.9761431411530599</c:v>
                </c:pt>
                <c:pt idx="3">
                  <c:v>3.0602171767028601</c:v>
                </c:pt>
                <c:pt idx="4">
                  <c:v>3.2352941176470398</c:v>
                </c:pt>
                <c:pt idx="5">
                  <c:v>2.4177949709864599</c:v>
                </c:pt>
                <c:pt idx="6">
                  <c:v>1.81644359464627</c:v>
                </c:pt>
                <c:pt idx="7">
                  <c:v>2.58620689655171</c:v>
                </c:pt>
                <c:pt idx="8">
                  <c:v>2.7540360873694101</c:v>
                </c:pt>
                <c:pt idx="9">
                  <c:v>2.6440037771482601</c:v>
                </c:pt>
                <c:pt idx="10">
                  <c:v>2.7230046948356801</c:v>
                </c:pt>
                <c:pt idx="11">
                  <c:v>2.5210084033613298</c:v>
                </c:pt>
                <c:pt idx="12">
                  <c:v>1.4787430683918601</c:v>
                </c:pt>
                <c:pt idx="13">
                  <c:v>1.47194112235509</c:v>
                </c:pt>
                <c:pt idx="14">
                  <c:v>1.5539305301645201</c:v>
                </c:pt>
                <c:pt idx="15">
                  <c:v>1.5482695810564699</c:v>
                </c:pt>
                <c:pt idx="16">
                  <c:v>2.3679417122039998</c:v>
                </c:pt>
                <c:pt idx="17">
                  <c:v>2.5385312783318299</c:v>
                </c:pt>
                <c:pt idx="18">
                  <c:v>2.7002700270027198</c:v>
                </c:pt>
                <c:pt idx="19">
                  <c:v>2.7802690582959801</c:v>
                </c:pt>
                <c:pt idx="20">
                  <c:v>2.8469750889679801</c:v>
                </c:pt>
                <c:pt idx="21">
                  <c:v>3.3598585322723098</c:v>
                </c:pt>
                <c:pt idx="22">
                  <c:v>3.1551270815074401</c:v>
                </c:pt>
                <c:pt idx="23">
                  <c:v>3.3158813263525202</c:v>
                </c:pt>
                <c:pt idx="24">
                  <c:v>3.9792387543252601</c:v>
                </c:pt>
                <c:pt idx="25">
                  <c:v>3.5426860564585101</c:v>
                </c:pt>
                <c:pt idx="26">
                  <c:v>2.6346644010195299</c:v>
                </c:pt>
                <c:pt idx="27">
                  <c:v>2.5354729729729599</c:v>
                </c:pt>
                <c:pt idx="28">
                  <c:v>2</c:v>
                </c:pt>
                <c:pt idx="29">
                  <c:v>1.7874875868917499</c:v>
                </c:pt>
                <c:pt idx="30">
                  <c:v>3.1840796019900499</c:v>
                </c:pt>
                <c:pt idx="31">
                  <c:v>3.36633663366336</c:v>
                </c:pt>
                <c:pt idx="32">
                  <c:v>4.0196078431372602</c:v>
                </c:pt>
                <c:pt idx="33">
                  <c:v>5.0731707317073198</c:v>
                </c:pt>
                <c:pt idx="34">
                  <c:v>3.3751205400192901</c:v>
                </c:pt>
                <c:pt idx="35">
                  <c:v>2.9693486590038201</c:v>
                </c:pt>
                <c:pt idx="36">
                  <c:v>1.8850141376060201</c:v>
                </c:pt>
                <c:pt idx="37">
                  <c:v>1.6713091922005501</c:v>
                </c:pt>
                <c:pt idx="38">
                  <c:v>1.9589552238805801</c:v>
                </c:pt>
                <c:pt idx="39">
                  <c:v>2.04651162790696</c:v>
                </c:pt>
                <c:pt idx="40">
                  <c:v>1.66512488436632</c:v>
                </c:pt>
                <c:pt idx="41">
                  <c:v>1.4611872146118801</c:v>
                </c:pt>
                <c:pt idx="42">
                  <c:v>4.0256175663311904</c:v>
                </c:pt>
                <c:pt idx="43">
                  <c:v>4.4667274384685403</c:v>
                </c:pt>
                <c:pt idx="44">
                  <c:v>5.2775250227479402</c:v>
                </c:pt>
                <c:pt idx="45">
                  <c:v>4.5904590459045798</c:v>
                </c:pt>
                <c:pt idx="46">
                  <c:v>1.84696569920843</c:v>
                </c:pt>
                <c:pt idx="47">
                  <c:v>1.5706806282722501</c:v>
                </c:pt>
                <c:pt idx="48">
                  <c:v>0.95073465859982698</c:v>
                </c:pt>
                <c:pt idx="49">
                  <c:v>0.77452667814112897</c:v>
                </c:pt>
                <c:pt idx="50">
                  <c:v>0.94991364421417301</c:v>
                </c:pt>
                <c:pt idx="51">
                  <c:v>0.85910652920961905</c:v>
                </c:pt>
                <c:pt idx="52">
                  <c:v>0.68493150684931703</c:v>
                </c:pt>
                <c:pt idx="53">
                  <c:v>1.36635354397951</c:v>
                </c:pt>
                <c:pt idx="54">
                  <c:v>1.62532078699744</c:v>
                </c:pt>
                <c:pt idx="55">
                  <c:v>1.5332197614991301</c:v>
                </c:pt>
                <c:pt idx="56">
                  <c:v>1.6156462585034099</c:v>
                </c:pt>
                <c:pt idx="57">
                  <c:v>1.0109519797809601</c:v>
                </c:pt>
                <c:pt idx="58">
                  <c:v>0.75757575757575601</c:v>
                </c:pt>
                <c:pt idx="59">
                  <c:v>0.25167785234898599</c:v>
                </c:pt>
                <c:pt idx="60">
                  <c:v>0.418410041840999</c:v>
                </c:pt>
                <c:pt idx="61">
                  <c:v>0.417014178482078</c:v>
                </c:pt>
                <c:pt idx="62">
                  <c:v>8.3542188805352205E-2</c:v>
                </c:pt>
                <c:pt idx="63">
                  <c:v>0.418410041840999</c:v>
                </c:pt>
                <c:pt idx="64">
                  <c:v>0.41666666666666502</c:v>
                </c:pt>
                <c:pt idx="65">
                  <c:v>0.423338870431888</c:v>
                </c:pt>
                <c:pt idx="66">
                  <c:v>1.22904841402335</c:v>
                </c:pt>
                <c:pt idx="67">
                  <c:v>1.38327885113094</c:v>
                </c:pt>
                <c:pt idx="68">
                  <c:v>1.45186134381092</c:v>
                </c:pt>
                <c:pt idx="69">
                  <c:v>1.8031310182459599</c:v>
                </c:pt>
                <c:pt idx="70">
                  <c:v>1.62517706741236</c:v>
                </c:pt>
                <c:pt idx="71">
                  <c:v>1.86159469551423</c:v>
                </c:pt>
                <c:pt idx="72">
                  <c:v>2.0052154907272901</c:v>
                </c:pt>
                <c:pt idx="73">
                  <c:v>2.0738004555422598</c:v>
                </c:pt>
                <c:pt idx="74">
                  <c:v>2.0993987131488998</c:v>
                </c:pt>
                <c:pt idx="75">
                  <c:v>2.0714747449345601</c:v>
                </c:pt>
                <c:pt idx="76">
                  <c:v>2.0669978011685202</c:v>
                </c:pt>
                <c:pt idx="77">
                  <c:v>2.0572769780757598</c:v>
                </c:pt>
                <c:pt idx="78">
                  <c:v>2.0405150457129602</c:v>
                </c:pt>
                <c:pt idx="79">
                  <c:v>2.0315675928368</c:v>
                </c:pt>
                <c:pt idx="80">
                  <c:v>2.0216027316110501</c:v>
                </c:pt>
                <c:pt idx="81">
                  <c:v>2.0179168881523601</c:v>
                </c:pt>
                <c:pt idx="82">
                  <c:v>2.0233565332644599</c:v>
                </c:pt>
                <c:pt idx="83">
                  <c:v>2.03081985838435</c:v>
                </c:pt>
                <c:pt idx="84">
                  <c:v>2.0500056602334999</c:v>
                </c:pt>
              </c:numCache>
            </c:numRef>
          </c:val>
          <c:smooth val="0"/>
          <c:extLst xmlns:c16r2="http://schemas.microsoft.com/office/drawing/2015/06/chart">
            <c:ext xmlns:c16="http://schemas.microsoft.com/office/drawing/2014/chart" uri="{C3380CC4-5D6E-409C-BE32-E72D297353CC}">
              <c16:uniqueId val="{00000002-D2FF-4786-847C-2B1A03FBFDDD}"/>
            </c:ext>
          </c:extLst>
        </c:ser>
        <c:dLbls>
          <c:showLegendKey val="0"/>
          <c:showVal val="0"/>
          <c:showCatName val="0"/>
          <c:showSerName val="0"/>
          <c:showPercent val="0"/>
          <c:showBubbleSize val="0"/>
        </c:dLbls>
        <c:smooth val="0"/>
        <c:axId val="541730792"/>
        <c:axId val="541731184"/>
      </c:lineChart>
      <c:dateAx>
        <c:axId val="541730792"/>
        <c:scaling>
          <c:orientation val="minMax"/>
        </c:scaling>
        <c:delete val="0"/>
        <c:axPos val="b"/>
        <c:title>
          <c:tx>
            <c:rich>
              <a:bodyPr/>
              <a:lstStyle/>
              <a:p>
                <a:pPr>
                  <a:defRPr/>
                </a:pPr>
                <a:r>
                  <a:rPr lang="en-NZ" b="1"/>
                  <a:t>Quarterly</a:t>
                </a:r>
              </a:p>
            </c:rich>
          </c:tx>
          <c:layout>
            <c:manualLayout>
              <c:xMode val="edge"/>
              <c:yMode val="edge"/>
              <c:x val="0.44090245196034838"/>
              <c:y val="0.87161301265917834"/>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1731184"/>
        <c:crosses val="autoZero"/>
        <c:auto val="1"/>
        <c:lblOffset val="100"/>
        <c:baseTimeUnit val="months"/>
        <c:majorUnit val="36"/>
        <c:majorTimeUnit val="months"/>
        <c:minorUnit val="12"/>
        <c:minorTimeUnit val="days"/>
      </c:dateAx>
      <c:valAx>
        <c:axId val="541731184"/>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1730792"/>
        <c:crosses val="autoZero"/>
        <c:crossBetween val="between"/>
      </c:valAx>
      <c:spPr>
        <a:noFill/>
        <a:ln w="25400">
          <a:noFill/>
        </a:ln>
      </c:spPr>
    </c:plotArea>
    <c:legend>
      <c:legendPos val="b"/>
      <c:layout>
        <c:manualLayout>
          <c:xMode val="edge"/>
          <c:yMode val="edge"/>
          <c:x val="0.26436309307490402"/>
          <c:y val="0.93057027714055429"/>
          <c:w val="0.47676877313412747"/>
          <c:h val="5.6926538584033293E-2"/>
        </c:manualLayout>
      </c:layout>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24585056364372E-2"/>
          <c:y val="0.11242934436949648"/>
          <c:w val="0.89092769878585332"/>
          <c:h val="0.69463540243592214"/>
        </c:manualLayout>
      </c:layout>
      <c:lineChart>
        <c:grouping val="standard"/>
        <c:varyColors val="0"/>
        <c:ser>
          <c:idx val="2"/>
          <c:order val="0"/>
          <c:tx>
            <c:strRef>
              <c:f>'Data 1.11'!$C$5</c:f>
              <c:strCache>
                <c:ptCount val="1"/>
                <c:pt idx="0">
                  <c:v>Budget Update</c:v>
                </c:pt>
              </c:strCache>
            </c:strRef>
          </c:tx>
          <c:spPr>
            <a:ln w="38100">
              <a:solidFill>
                <a:srgbClr val="99CCFF"/>
              </a:solidFill>
              <a:prstDash val="solid"/>
            </a:ln>
          </c:spPr>
          <c:marker>
            <c:symbol val="none"/>
          </c:marker>
          <c:cat>
            <c:numRef>
              <c:f>'Data 1.11'!$A$6:$A$90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1.11'!$C$6:$C$90</c:f>
              <c:numCache>
                <c:formatCode>0.0</c:formatCode>
                <c:ptCount val="85"/>
                <c:pt idx="0">
                  <c:v>6.7157573174197198</c:v>
                </c:pt>
                <c:pt idx="1">
                  <c:v>6.7399930986887497</c:v>
                </c:pt>
                <c:pt idx="2">
                  <c:v>6.6691691349586</c:v>
                </c:pt>
                <c:pt idx="3">
                  <c:v>6.4206907420065296</c:v>
                </c:pt>
                <c:pt idx="4">
                  <c:v>5.8572536231883996</c:v>
                </c:pt>
                <c:pt idx="5">
                  <c:v>5.73012121212121</c:v>
                </c:pt>
                <c:pt idx="6">
                  <c:v>4.9625917065390697</c:v>
                </c:pt>
                <c:pt idx="7">
                  <c:v>5.0340584795321597</c:v>
                </c:pt>
                <c:pt idx="8">
                  <c:v>5.8213993135011401</c:v>
                </c:pt>
                <c:pt idx="9">
                  <c:v>5.9105354790137401</c:v>
                </c:pt>
                <c:pt idx="10">
                  <c:v>5.8989870129870097</c:v>
                </c:pt>
                <c:pt idx="11">
                  <c:v>5.82839598997493</c:v>
                </c:pt>
                <c:pt idx="12">
                  <c:v>5.4461905901116401</c:v>
                </c:pt>
                <c:pt idx="13">
                  <c:v>5.1224998431520099</c:v>
                </c:pt>
                <c:pt idx="14">
                  <c:v>5.2939062049062002</c:v>
                </c:pt>
                <c:pt idx="15">
                  <c:v>5.4931994660564403</c:v>
                </c:pt>
                <c:pt idx="16">
                  <c:v>5.8525317460317403</c:v>
                </c:pt>
                <c:pt idx="17">
                  <c:v>6.43984848484848</c:v>
                </c:pt>
                <c:pt idx="18">
                  <c:v>6.7278326118326097</c:v>
                </c:pt>
                <c:pt idx="19">
                  <c:v>6.8595346700083502</c:v>
                </c:pt>
                <c:pt idx="20">
                  <c:v>7.0434444444444404</c:v>
                </c:pt>
                <c:pt idx="21">
                  <c:v>7.0492756760148003</c:v>
                </c:pt>
                <c:pt idx="22">
                  <c:v>7.4910606060606</c:v>
                </c:pt>
                <c:pt idx="23">
                  <c:v>7.5525301296720002</c:v>
                </c:pt>
                <c:pt idx="24">
                  <c:v>7.4772682986237902</c:v>
                </c:pt>
                <c:pt idx="25">
                  <c:v>7.5116149068322899</c:v>
                </c:pt>
                <c:pt idx="26">
                  <c:v>7.6443191311612297</c:v>
                </c:pt>
                <c:pt idx="27">
                  <c:v>7.7752175894281104</c:v>
                </c:pt>
                <c:pt idx="28">
                  <c:v>8.1312890499194808</c:v>
                </c:pt>
                <c:pt idx="29">
                  <c:v>8.6554077733860293</c:v>
                </c:pt>
                <c:pt idx="30">
                  <c:v>8.7677830940988795</c:v>
                </c:pt>
                <c:pt idx="31">
                  <c:v>8.8240964912280706</c:v>
                </c:pt>
                <c:pt idx="32">
                  <c:v>8.7508268398268392</c:v>
                </c:pt>
                <c:pt idx="33">
                  <c:v>8.2021554049814895</c:v>
                </c:pt>
                <c:pt idx="34">
                  <c:v>6.3048015873015801</c:v>
                </c:pt>
                <c:pt idx="35">
                  <c:v>3.6739417862838901</c:v>
                </c:pt>
                <c:pt idx="36">
                  <c:v>2.9051984126984101</c:v>
                </c:pt>
                <c:pt idx="37">
                  <c:v>2.7730095990965502</c:v>
                </c:pt>
                <c:pt idx="38">
                  <c:v>2.7873015873015801</c:v>
                </c:pt>
                <c:pt idx="39">
                  <c:v>2.7250575896262301</c:v>
                </c:pt>
                <c:pt idx="40">
                  <c:v>2.8819206349206299</c:v>
                </c:pt>
                <c:pt idx="41">
                  <c:v>3.22136363636363</c:v>
                </c:pt>
                <c:pt idx="42">
                  <c:v>3.1758528138528099</c:v>
                </c:pt>
                <c:pt idx="43">
                  <c:v>3.0032536231883999</c:v>
                </c:pt>
                <c:pt idx="44">
                  <c:v>2.6525480367585601</c:v>
                </c:pt>
                <c:pt idx="45">
                  <c:v>2.8293333960725202</c:v>
                </c:pt>
                <c:pt idx="46">
                  <c:v>2.7144696969696902</c:v>
                </c:pt>
                <c:pt idx="47">
                  <c:v>2.7438484848484799</c:v>
                </c:pt>
                <c:pt idx="48">
                  <c:v>2.6430660225442799</c:v>
                </c:pt>
                <c:pt idx="49">
                  <c:v>2.65125691699604</c:v>
                </c:pt>
                <c:pt idx="50">
                  <c:v>2.64369218500797</c:v>
                </c:pt>
                <c:pt idx="51">
                  <c:v>2.65272389306599</c:v>
                </c:pt>
                <c:pt idx="52">
                  <c:v>2.64164912280701</c:v>
                </c:pt>
                <c:pt idx="53">
                  <c:v>2.64200294874207</c:v>
                </c:pt>
                <c:pt idx="54">
                  <c:v>2.6856139971139901</c:v>
                </c:pt>
                <c:pt idx="55">
                  <c:v>2.9555221386800299</c:v>
                </c:pt>
                <c:pt idx="56">
                  <c:v>3.37915948963317</c:v>
                </c:pt>
                <c:pt idx="57">
                  <c:v>3.6874270656879302</c:v>
                </c:pt>
                <c:pt idx="58">
                  <c:v>3.6738961038961002</c:v>
                </c:pt>
                <c:pt idx="59">
                  <c:v>3.6443165869218501</c:v>
                </c:pt>
                <c:pt idx="60">
                  <c:v>3.4970258980785198</c:v>
                </c:pt>
                <c:pt idx="61">
                  <c:v>2.9772793148880101</c:v>
                </c:pt>
                <c:pt idx="62">
                  <c:v>2.8444444444444401</c:v>
                </c:pt>
                <c:pt idx="63">
                  <c:v>2.5926583124477798</c:v>
                </c:pt>
                <c:pt idx="64">
                  <c:v>2.3619523809523799</c:v>
                </c:pt>
                <c:pt idx="65">
                  <c:v>2.2781517033690899</c:v>
                </c:pt>
                <c:pt idx="66">
                  <c:v>2.0845909090908998</c:v>
                </c:pt>
                <c:pt idx="67">
                  <c:v>1.9929809305873301</c:v>
                </c:pt>
                <c:pt idx="68">
                  <c:v>1.98</c:v>
                </c:pt>
                <c:pt idx="69">
                  <c:v>2</c:v>
                </c:pt>
                <c:pt idx="70">
                  <c:v>2</c:v>
                </c:pt>
                <c:pt idx="71">
                  <c:v>2</c:v>
                </c:pt>
                <c:pt idx="72">
                  <c:v>2</c:v>
                </c:pt>
                <c:pt idx="73">
                  <c:v>2.0801820000000002</c:v>
                </c:pt>
                <c:pt idx="74">
                  <c:v>2.271766</c:v>
                </c:pt>
                <c:pt idx="75">
                  <c:v>2.5081470000000001</c:v>
                </c:pt>
                <c:pt idx="76">
                  <c:v>2.7459259999999999</c:v>
                </c:pt>
                <c:pt idx="77">
                  <c:v>2.965392</c:v>
                </c:pt>
                <c:pt idx="78">
                  <c:v>3.1508060000000002</c:v>
                </c:pt>
                <c:pt idx="79">
                  <c:v>3.308297</c:v>
                </c:pt>
                <c:pt idx="80">
                  <c:v>3.4363540000000001</c:v>
                </c:pt>
                <c:pt idx="81">
                  <c:v>3.5471080000000001</c:v>
                </c:pt>
                <c:pt idx="82">
                  <c:v>3.645642</c:v>
                </c:pt>
                <c:pt idx="83">
                  <c:v>3.77</c:v>
                </c:pt>
                <c:pt idx="84">
                  <c:v>3.92</c:v>
                </c:pt>
              </c:numCache>
            </c:numRef>
          </c:val>
          <c:smooth val="0"/>
          <c:extLst xmlns:c16r2="http://schemas.microsoft.com/office/drawing/2015/06/chart">
            <c:ext xmlns:c16="http://schemas.microsoft.com/office/drawing/2014/chart" uri="{C3380CC4-5D6E-409C-BE32-E72D297353CC}">
              <c16:uniqueId val="{00000000-6213-4454-B480-FB84FFA6DE3B}"/>
            </c:ext>
          </c:extLst>
        </c:ser>
        <c:ser>
          <c:idx val="0"/>
          <c:order val="1"/>
          <c:tx>
            <c:strRef>
              <c:f>'Data 1.11'!$B$5</c:f>
              <c:strCache>
                <c:ptCount val="1"/>
                <c:pt idx="0">
                  <c:v>Half Year Update</c:v>
                </c:pt>
              </c:strCache>
            </c:strRef>
          </c:tx>
          <c:spPr>
            <a:ln w="38100">
              <a:solidFill>
                <a:schemeClr val="tx1">
                  <a:lumMod val="85000"/>
                  <a:lumOff val="15000"/>
                </a:schemeClr>
              </a:solidFill>
            </a:ln>
          </c:spPr>
          <c:marker>
            <c:symbol val="none"/>
          </c:marker>
          <c:cat>
            <c:numRef>
              <c:f>'Data 1.11'!$A$6:$A$90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1.11'!$B$6:$B$90</c:f>
              <c:numCache>
                <c:formatCode>0.0</c:formatCode>
                <c:ptCount val="85"/>
                <c:pt idx="0">
                  <c:v>6.7157573174197198</c:v>
                </c:pt>
                <c:pt idx="1">
                  <c:v>6.7399930986887497</c:v>
                </c:pt>
                <c:pt idx="2">
                  <c:v>6.6691691349586</c:v>
                </c:pt>
                <c:pt idx="3">
                  <c:v>6.4206907420065296</c:v>
                </c:pt>
                <c:pt idx="4">
                  <c:v>5.8572536231883996</c:v>
                </c:pt>
                <c:pt idx="5">
                  <c:v>5.73012121212121</c:v>
                </c:pt>
                <c:pt idx="6">
                  <c:v>4.9625917065390697</c:v>
                </c:pt>
                <c:pt idx="7">
                  <c:v>5.0340584795321597</c:v>
                </c:pt>
                <c:pt idx="8">
                  <c:v>5.8213993135011401</c:v>
                </c:pt>
                <c:pt idx="9">
                  <c:v>5.9105354790137401</c:v>
                </c:pt>
                <c:pt idx="10">
                  <c:v>5.8989870129870097</c:v>
                </c:pt>
                <c:pt idx="11">
                  <c:v>5.82839598997493</c:v>
                </c:pt>
                <c:pt idx="12">
                  <c:v>5.4461905901116401</c:v>
                </c:pt>
                <c:pt idx="13">
                  <c:v>5.1224998431520099</c:v>
                </c:pt>
                <c:pt idx="14">
                  <c:v>5.2939062049062002</c:v>
                </c:pt>
                <c:pt idx="15">
                  <c:v>5.4931994660564403</c:v>
                </c:pt>
                <c:pt idx="16">
                  <c:v>5.8525317460317403</c:v>
                </c:pt>
                <c:pt idx="17">
                  <c:v>6.43984848484848</c:v>
                </c:pt>
                <c:pt idx="18">
                  <c:v>6.7278326118326097</c:v>
                </c:pt>
                <c:pt idx="19">
                  <c:v>6.8595346700083502</c:v>
                </c:pt>
                <c:pt idx="20">
                  <c:v>7.0434444444444404</c:v>
                </c:pt>
                <c:pt idx="21">
                  <c:v>7.0492756760148003</c:v>
                </c:pt>
                <c:pt idx="22">
                  <c:v>7.4910606060606</c:v>
                </c:pt>
                <c:pt idx="23">
                  <c:v>7.5525301296720002</c:v>
                </c:pt>
                <c:pt idx="24">
                  <c:v>7.4772682986237902</c:v>
                </c:pt>
                <c:pt idx="25">
                  <c:v>7.5116149068322899</c:v>
                </c:pt>
                <c:pt idx="26">
                  <c:v>7.6443191311612297</c:v>
                </c:pt>
                <c:pt idx="27">
                  <c:v>7.7752175894281104</c:v>
                </c:pt>
                <c:pt idx="28">
                  <c:v>8.1312890499194808</c:v>
                </c:pt>
                <c:pt idx="29">
                  <c:v>8.6554077733860293</c:v>
                </c:pt>
                <c:pt idx="30">
                  <c:v>8.7677830940988795</c:v>
                </c:pt>
                <c:pt idx="31">
                  <c:v>8.8240964912280706</c:v>
                </c:pt>
                <c:pt idx="32">
                  <c:v>8.7508268398268392</c:v>
                </c:pt>
                <c:pt idx="33">
                  <c:v>8.2021554049814895</c:v>
                </c:pt>
                <c:pt idx="34">
                  <c:v>6.3048015873015801</c:v>
                </c:pt>
                <c:pt idx="35">
                  <c:v>3.6739417862838901</c:v>
                </c:pt>
                <c:pt idx="36">
                  <c:v>2.9051984126984101</c:v>
                </c:pt>
                <c:pt idx="37">
                  <c:v>2.7730095990965502</c:v>
                </c:pt>
                <c:pt idx="38">
                  <c:v>2.7873015873015801</c:v>
                </c:pt>
                <c:pt idx="39">
                  <c:v>2.7250575896262301</c:v>
                </c:pt>
                <c:pt idx="40">
                  <c:v>2.8819206349206299</c:v>
                </c:pt>
                <c:pt idx="41">
                  <c:v>3.22136363636363</c:v>
                </c:pt>
                <c:pt idx="42">
                  <c:v>3.1758528138528099</c:v>
                </c:pt>
                <c:pt idx="43">
                  <c:v>3.0032536231883999</c:v>
                </c:pt>
                <c:pt idx="44">
                  <c:v>2.6525480367585601</c:v>
                </c:pt>
                <c:pt idx="45">
                  <c:v>2.8293333960725202</c:v>
                </c:pt>
                <c:pt idx="46">
                  <c:v>2.7144696969696902</c:v>
                </c:pt>
                <c:pt idx="47">
                  <c:v>2.7438484848484799</c:v>
                </c:pt>
                <c:pt idx="48">
                  <c:v>2.6430660225442799</c:v>
                </c:pt>
                <c:pt idx="49">
                  <c:v>2.65125691699604</c:v>
                </c:pt>
                <c:pt idx="50">
                  <c:v>2.64369218500797</c:v>
                </c:pt>
                <c:pt idx="51">
                  <c:v>2.65272389306599</c:v>
                </c:pt>
                <c:pt idx="52">
                  <c:v>2.64164912280701</c:v>
                </c:pt>
                <c:pt idx="53">
                  <c:v>2.64200294874207</c:v>
                </c:pt>
                <c:pt idx="54">
                  <c:v>2.6856139971139901</c:v>
                </c:pt>
                <c:pt idx="55">
                  <c:v>2.9555221386800299</c:v>
                </c:pt>
                <c:pt idx="56">
                  <c:v>3.37915948963317</c:v>
                </c:pt>
                <c:pt idx="57">
                  <c:v>3.6874270656879302</c:v>
                </c:pt>
                <c:pt idx="58">
                  <c:v>3.6738961038961002</c:v>
                </c:pt>
                <c:pt idx="59">
                  <c:v>3.6443165869218501</c:v>
                </c:pt>
                <c:pt idx="60">
                  <c:v>3.4970258980785198</c:v>
                </c:pt>
                <c:pt idx="61">
                  <c:v>2.9772793148880101</c:v>
                </c:pt>
                <c:pt idx="62">
                  <c:v>2.8444444444444401</c:v>
                </c:pt>
                <c:pt idx="63">
                  <c:v>2.5926583124477798</c:v>
                </c:pt>
                <c:pt idx="64">
                  <c:v>2.3619523809523799</c:v>
                </c:pt>
                <c:pt idx="65">
                  <c:v>2.2781517033690899</c:v>
                </c:pt>
                <c:pt idx="66">
                  <c:v>1.97</c:v>
                </c:pt>
                <c:pt idx="67">
                  <c:v>1.94</c:v>
                </c:pt>
                <c:pt idx="68">
                  <c:v>1.94</c:v>
                </c:pt>
                <c:pt idx="69">
                  <c:v>1.94</c:v>
                </c:pt>
                <c:pt idx="70">
                  <c:v>1.94</c:v>
                </c:pt>
                <c:pt idx="71">
                  <c:v>1.94</c:v>
                </c:pt>
                <c:pt idx="72">
                  <c:v>1.94</c:v>
                </c:pt>
                <c:pt idx="73">
                  <c:v>1.94</c:v>
                </c:pt>
                <c:pt idx="74">
                  <c:v>2.014777</c:v>
                </c:pt>
                <c:pt idx="75">
                  <c:v>2.1430940000000001</c:v>
                </c:pt>
                <c:pt idx="76">
                  <c:v>2.30776</c:v>
                </c:pt>
                <c:pt idx="77">
                  <c:v>2.4972560000000001</c:v>
                </c:pt>
                <c:pt idx="78">
                  <c:v>2.7504369999999998</c:v>
                </c:pt>
                <c:pt idx="79">
                  <c:v>2.9986869999999999</c:v>
                </c:pt>
                <c:pt idx="80">
                  <c:v>3.221441</c:v>
                </c:pt>
                <c:pt idx="81">
                  <c:v>3.4190779999999998</c:v>
                </c:pt>
                <c:pt idx="82">
                  <c:v>3.601769</c:v>
                </c:pt>
                <c:pt idx="83">
                  <c:v>3.7686310000000001</c:v>
                </c:pt>
                <c:pt idx="84">
                  <c:v>3.9209999999999998</c:v>
                </c:pt>
              </c:numCache>
            </c:numRef>
          </c:val>
          <c:smooth val="0"/>
          <c:extLst xmlns:c16r2="http://schemas.microsoft.com/office/drawing/2015/06/chart">
            <c:ext xmlns:c16="http://schemas.microsoft.com/office/drawing/2014/chart" uri="{C3380CC4-5D6E-409C-BE32-E72D297353CC}">
              <c16:uniqueId val="{00000001-6213-4454-B480-FB84FFA6DE3B}"/>
            </c:ext>
          </c:extLst>
        </c:ser>
        <c:dLbls>
          <c:showLegendKey val="0"/>
          <c:showVal val="0"/>
          <c:showCatName val="0"/>
          <c:showSerName val="0"/>
          <c:showPercent val="0"/>
          <c:showBubbleSize val="0"/>
        </c:dLbls>
        <c:smooth val="0"/>
        <c:axId val="542439632"/>
        <c:axId val="542441984"/>
      </c:lineChart>
      <c:dateAx>
        <c:axId val="542439632"/>
        <c:scaling>
          <c:orientation val="minMax"/>
        </c:scaling>
        <c:delete val="0"/>
        <c:axPos val="b"/>
        <c:title>
          <c:tx>
            <c:rich>
              <a:bodyPr/>
              <a:lstStyle/>
              <a:p>
                <a:pPr>
                  <a:defRPr/>
                </a:pPr>
                <a:r>
                  <a:rPr lang="en-NZ" b="1"/>
                  <a:t>Quarterly</a:t>
                </a:r>
              </a:p>
            </c:rich>
          </c:tx>
          <c:layout>
            <c:manualLayout>
              <c:xMode val="edge"/>
              <c:yMode val="edge"/>
              <c:x val="0.43721757801857508"/>
              <c:y val="0.87790539589491379"/>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2441984"/>
        <c:crossesAt val="0"/>
        <c:auto val="1"/>
        <c:lblOffset val="100"/>
        <c:baseTimeUnit val="months"/>
        <c:majorUnit val="3"/>
        <c:majorTimeUnit val="years"/>
        <c:minorUnit val="1"/>
        <c:minorTimeUnit val="years"/>
      </c:dateAx>
      <c:valAx>
        <c:axId val="542441984"/>
        <c:scaling>
          <c:orientation val="minMax"/>
        </c:scaling>
        <c:delete val="0"/>
        <c:axPos val="l"/>
        <c:majorGridlines>
          <c:spPr>
            <a:ln w="9525">
              <a:solidFill>
                <a:schemeClr val="bg1">
                  <a:lumMod val="50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n-US"/>
          </a:p>
        </c:txPr>
        <c:crossAx val="542439632"/>
        <c:crosses val="autoZero"/>
        <c:crossBetween val="between"/>
        <c:majorUnit val="1"/>
      </c:valAx>
      <c:spPr>
        <a:noFill/>
        <a:ln w="25400">
          <a:noFill/>
        </a:ln>
      </c:spPr>
    </c:plotArea>
    <c:legend>
      <c:legendPos val="r"/>
      <c:layout>
        <c:manualLayout>
          <c:xMode val="edge"/>
          <c:yMode val="edge"/>
          <c:x val="0.2272397334948516"/>
          <c:y val="0.93671787876909085"/>
          <c:w val="0.52846301904569626"/>
          <c:h val="5.8359621451104134E-2"/>
        </c:manualLayout>
      </c:layout>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11251978812934E-2"/>
          <c:y val="0.11242937853107346"/>
          <c:w val="0.87829337395590001"/>
          <c:h val="0.66192011712824872"/>
        </c:manualLayout>
      </c:layout>
      <c:lineChart>
        <c:grouping val="standard"/>
        <c:varyColors val="0"/>
        <c:ser>
          <c:idx val="2"/>
          <c:order val="0"/>
          <c:tx>
            <c:strRef>
              <c:f>'Data 1.12'!$C$5</c:f>
              <c:strCache>
                <c:ptCount val="1"/>
                <c:pt idx="0">
                  <c:v>Budget Update</c:v>
                </c:pt>
              </c:strCache>
            </c:strRef>
          </c:tx>
          <c:spPr>
            <a:ln w="38100">
              <a:solidFill>
                <a:srgbClr val="99CCFF"/>
              </a:solidFill>
              <a:prstDash val="solid"/>
            </a:ln>
          </c:spPr>
          <c:marker>
            <c:symbol val="none"/>
          </c:marker>
          <c:cat>
            <c:numRef>
              <c:f>'Data 1.12'!$A$6:$A$90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1.12'!$C$6:$C$90</c:f>
              <c:numCache>
                <c:formatCode>0</c:formatCode>
                <c:ptCount val="85"/>
                <c:pt idx="0">
                  <c:v>901.84029673628697</c:v>
                </c:pt>
                <c:pt idx="1">
                  <c:v>951.91047333070605</c:v>
                </c:pt>
                <c:pt idx="2">
                  <c:v>975.92289565656404</c:v>
                </c:pt>
                <c:pt idx="3">
                  <c:v>1002.75366570057</c:v>
                </c:pt>
                <c:pt idx="4">
                  <c:v>1003.85926315295</c:v>
                </c:pt>
                <c:pt idx="5">
                  <c:v>1002.60677285713</c:v>
                </c:pt>
                <c:pt idx="6">
                  <c:v>994.47282487961297</c:v>
                </c:pt>
                <c:pt idx="7">
                  <c:v>980.30396269309495</c:v>
                </c:pt>
                <c:pt idx="8">
                  <c:v>964.75997736120803</c:v>
                </c:pt>
                <c:pt idx="9">
                  <c:v>946.03273232442996</c:v>
                </c:pt>
                <c:pt idx="10">
                  <c:v>918.75884508488502</c:v>
                </c:pt>
                <c:pt idx="11">
                  <c:v>921.51309887761795</c:v>
                </c:pt>
                <c:pt idx="12">
                  <c:v>966.24931158798904</c:v>
                </c:pt>
                <c:pt idx="13">
                  <c:v>951.09828241453704</c:v>
                </c:pt>
                <c:pt idx="14">
                  <c:v>980.65963270451596</c:v>
                </c:pt>
                <c:pt idx="15">
                  <c:v>988.76210778101495</c:v>
                </c:pt>
                <c:pt idx="16">
                  <c:v>1032.40445238286</c:v>
                </c:pt>
                <c:pt idx="17">
                  <c:v>1017.8486812631299</c:v>
                </c:pt>
                <c:pt idx="18">
                  <c:v>1005.97582295346</c:v>
                </c:pt>
                <c:pt idx="19">
                  <c:v>1018.81317975837</c:v>
                </c:pt>
                <c:pt idx="20">
                  <c:v>1022.81090560346</c:v>
                </c:pt>
                <c:pt idx="21">
                  <c:v>1011.69354838709</c:v>
                </c:pt>
                <c:pt idx="22">
                  <c:v>993.60222587585099</c:v>
                </c:pt>
                <c:pt idx="23">
                  <c:v>985.90707353748599</c:v>
                </c:pt>
                <c:pt idx="24">
                  <c:v>1000.33053752901</c:v>
                </c:pt>
                <c:pt idx="25">
                  <c:v>991.96651921082798</c:v>
                </c:pt>
                <c:pt idx="26">
                  <c:v>992.52366914686604</c:v>
                </c:pt>
                <c:pt idx="27">
                  <c:v>992.09162859832497</c:v>
                </c:pt>
                <c:pt idx="28">
                  <c:v>1023.71743462346</c:v>
                </c:pt>
                <c:pt idx="29">
                  <c:v>1052.1323374183501</c:v>
                </c:pt>
                <c:pt idx="30">
                  <c:v>1109.3199162410499</c:v>
                </c:pt>
                <c:pt idx="31">
                  <c:v>1120.1838426141901</c:v>
                </c:pt>
                <c:pt idx="32">
                  <c:v>1117.3682075880899</c:v>
                </c:pt>
                <c:pt idx="33">
                  <c:v>1091.1725394115299</c:v>
                </c:pt>
                <c:pt idx="34">
                  <c:v>1078.51005552527</c:v>
                </c:pt>
                <c:pt idx="35">
                  <c:v>1049.8600599690999</c:v>
                </c:pt>
                <c:pt idx="36">
                  <c:v>990.925707715508</c:v>
                </c:pt>
                <c:pt idx="37">
                  <c:v>964.54367668254201</c:v>
                </c:pt>
                <c:pt idx="38">
                  <c:v>990.35976732832296</c:v>
                </c:pt>
                <c:pt idx="39">
                  <c:v>1045.9614803621901</c:v>
                </c:pt>
                <c:pt idx="40">
                  <c:v>1084.1990365730101</c:v>
                </c:pt>
                <c:pt idx="41">
                  <c:v>1077.1687959041301</c:v>
                </c:pt>
                <c:pt idx="42">
                  <c:v>1136.7651165187899</c:v>
                </c:pt>
                <c:pt idx="43">
                  <c:v>1123.68495246663</c:v>
                </c:pt>
                <c:pt idx="44">
                  <c:v>1142.54793862785</c:v>
                </c:pt>
                <c:pt idx="45">
                  <c:v>1125.6109764606499</c:v>
                </c:pt>
                <c:pt idx="46">
                  <c:v>1123.8581243117001</c:v>
                </c:pt>
                <c:pt idx="47">
                  <c:v>1092.5844947374701</c:v>
                </c:pt>
                <c:pt idx="48">
                  <c:v>1062.97189715893</c:v>
                </c:pt>
                <c:pt idx="49">
                  <c:v>1046.1404138958701</c:v>
                </c:pt>
                <c:pt idx="50">
                  <c:v>1034.8633009166799</c:v>
                </c:pt>
                <c:pt idx="51">
                  <c:v>1069.7670031765499</c:v>
                </c:pt>
                <c:pt idx="52">
                  <c:v>1085.4773005786301</c:v>
                </c:pt>
                <c:pt idx="53">
                  <c:v>1164.01406411378</c:v>
                </c:pt>
                <c:pt idx="54">
                  <c:v>1277.2307222064401</c:v>
                </c:pt>
                <c:pt idx="55">
                  <c:v>1265.5967665999599</c:v>
                </c:pt>
                <c:pt idx="56">
                  <c:v>1223.25885315238</c:v>
                </c:pt>
                <c:pt idx="57">
                  <c:v>1197.17958093483</c:v>
                </c:pt>
                <c:pt idx="58">
                  <c:v>1162.19278888944</c:v>
                </c:pt>
                <c:pt idx="59">
                  <c:v>1171.04970581767</c:v>
                </c:pt>
                <c:pt idx="60">
                  <c:v>1161.56417870877</c:v>
                </c:pt>
                <c:pt idx="61">
                  <c:v>1147.69519524513</c:v>
                </c:pt>
                <c:pt idx="62">
                  <c:v>1116.55430414788</c:v>
                </c:pt>
                <c:pt idx="63">
                  <c:v>1175.5399554630201</c:v>
                </c:pt>
                <c:pt idx="64">
                  <c:v>1140.0854259909299</c:v>
                </c:pt>
                <c:pt idx="65">
                  <c:v>1151.15733646888</c:v>
                </c:pt>
                <c:pt idx="66">
                  <c:v>1241.9649154010301</c:v>
                </c:pt>
                <c:pt idx="67">
                  <c:v>1240.38424631262</c:v>
                </c:pt>
                <c:pt idx="68">
                  <c:v>1228.21433065461</c:v>
                </c:pt>
                <c:pt idx="69">
                  <c:v>1215.9951262581101</c:v>
                </c:pt>
                <c:pt idx="70">
                  <c:v>1212.36224011843</c:v>
                </c:pt>
                <c:pt idx="71">
                  <c:v>1211.6973626286101</c:v>
                </c:pt>
                <c:pt idx="72">
                  <c:v>1211.51064720306</c:v>
                </c:pt>
                <c:pt idx="73">
                  <c:v>1211.8151468327901</c:v>
                </c:pt>
                <c:pt idx="74">
                  <c:v>1212.5068575064499</c:v>
                </c:pt>
                <c:pt idx="75">
                  <c:v>1213.38320098023</c:v>
                </c:pt>
                <c:pt idx="76">
                  <c:v>1214.74592797077</c:v>
                </c:pt>
                <c:pt idx="77">
                  <c:v>1216.2731706327099</c:v>
                </c:pt>
                <c:pt idx="78">
                  <c:v>1217.67536788297</c:v>
                </c:pt>
                <c:pt idx="79">
                  <c:v>1218.4359949592299</c:v>
                </c:pt>
                <c:pt idx="80">
                  <c:v>1218.8819593609501</c:v>
                </c:pt>
                <c:pt idx="81">
                  <c:v>1219.71755250873</c:v>
                </c:pt>
                <c:pt idx="82">
                  <c:v>1220.0698659775101</c:v>
                </c:pt>
                <c:pt idx="83">
                  <c:v>1220.1777041134601</c:v>
                </c:pt>
                <c:pt idx="84">
                  <c:v>1220.22658625039</c:v>
                </c:pt>
              </c:numCache>
            </c:numRef>
          </c:val>
          <c:smooth val="0"/>
          <c:extLst xmlns:c16r2="http://schemas.microsoft.com/office/drawing/2015/06/chart">
            <c:ext xmlns:c16="http://schemas.microsoft.com/office/drawing/2014/chart" uri="{C3380CC4-5D6E-409C-BE32-E72D297353CC}">
              <c16:uniqueId val="{00000000-9283-4422-ABCE-AEF6FEABE4B1}"/>
            </c:ext>
          </c:extLst>
        </c:ser>
        <c:ser>
          <c:idx val="0"/>
          <c:order val="1"/>
          <c:tx>
            <c:strRef>
              <c:f>'Data 1.12'!$B$5</c:f>
              <c:strCache>
                <c:ptCount val="1"/>
                <c:pt idx="0">
                  <c:v>Half Year Update</c:v>
                </c:pt>
              </c:strCache>
            </c:strRef>
          </c:tx>
          <c:spPr>
            <a:ln w="38100">
              <a:solidFill>
                <a:schemeClr val="tx1">
                  <a:lumMod val="85000"/>
                  <a:lumOff val="15000"/>
                </a:schemeClr>
              </a:solidFill>
            </a:ln>
          </c:spPr>
          <c:marker>
            <c:symbol val="none"/>
          </c:marker>
          <c:cat>
            <c:numRef>
              <c:f>'Data 1.12'!$A$6:$A$90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1.12'!$B$6:$B$90</c:f>
              <c:numCache>
                <c:formatCode>0</c:formatCode>
                <c:ptCount val="85"/>
                <c:pt idx="0">
                  <c:v>901.84029673628697</c:v>
                </c:pt>
                <c:pt idx="1">
                  <c:v>951.91047333070605</c:v>
                </c:pt>
                <c:pt idx="2">
                  <c:v>975.92289565656404</c:v>
                </c:pt>
                <c:pt idx="3">
                  <c:v>1002.75366570057</c:v>
                </c:pt>
                <c:pt idx="4">
                  <c:v>1003.73902608706</c:v>
                </c:pt>
                <c:pt idx="5">
                  <c:v>1002.60677285713</c:v>
                </c:pt>
                <c:pt idx="6">
                  <c:v>994.47282487961297</c:v>
                </c:pt>
                <c:pt idx="7">
                  <c:v>980.30396269309495</c:v>
                </c:pt>
                <c:pt idx="8">
                  <c:v>964.75997736120803</c:v>
                </c:pt>
                <c:pt idx="9">
                  <c:v>946.03273232442996</c:v>
                </c:pt>
                <c:pt idx="10">
                  <c:v>918.75884508488502</c:v>
                </c:pt>
                <c:pt idx="11">
                  <c:v>921.51309887761795</c:v>
                </c:pt>
                <c:pt idx="12">
                  <c:v>966.24931158798904</c:v>
                </c:pt>
                <c:pt idx="13">
                  <c:v>951.09828241453704</c:v>
                </c:pt>
                <c:pt idx="14">
                  <c:v>980.65963270451596</c:v>
                </c:pt>
                <c:pt idx="15">
                  <c:v>988.76210778101495</c:v>
                </c:pt>
                <c:pt idx="16">
                  <c:v>1032.27765252381</c:v>
                </c:pt>
                <c:pt idx="17">
                  <c:v>1017.8486812631299</c:v>
                </c:pt>
                <c:pt idx="18">
                  <c:v>1005.97582295346</c:v>
                </c:pt>
                <c:pt idx="19">
                  <c:v>1018.81317975837</c:v>
                </c:pt>
                <c:pt idx="20">
                  <c:v>1022.67984321166</c:v>
                </c:pt>
                <c:pt idx="21">
                  <c:v>1011.56253394156</c:v>
                </c:pt>
                <c:pt idx="22">
                  <c:v>993.60222587585099</c:v>
                </c:pt>
                <c:pt idx="23">
                  <c:v>985.90707353748599</c:v>
                </c:pt>
                <c:pt idx="24">
                  <c:v>1000.33053752901</c:v>
                </c:pt>
                <c:pt idx="25">
                  <c:v>991.85981024791795</c:v>
                </c:pt>
                <c:pt idx="26">
                  <c:v>992.40790944670903</c:v>
                </c:pt>
                <c:pt idx="27">
                  <c:v>992.10903003640203</c:v>
                </c:pt>
                <c:pt idx="28">
                  <c:v>1023.83541519677</c:v>
                </c:pt>
                <c:pt idx="29">
                  <c:v>1052.1132929590799</c:v>
                </c:pt>
                <c:pt idx="30">
                  <c:v>1109.21387284977</c:v>
                </c:pt>
                <c:pt idx="31">
                  <c:v>1120.1838426141901</c:v>
                </c:pt>
                <c:pt idx="32">
                  <c:v>1117.6747672537999</c:v>
                </c:pt>
                <c:pt idx="33">
                  <c:v>1090.9884952873001</c:v>
                </c:pt>
                <c:pt idx="34">
                  <c:v>1078.2295101193399</c:v>
                </c:pt>
                <c:pt idx="35">
                  <c:v>1049.9468542715399</c:v>
                </c:pt>
                <c:pt idx="36">
                  <c:v>991.21844795412403</c:v>
                </c:pt>
                <c:pt idx="37">
                  <c:v>964.438629451363</c:v>
                </c:pt>
                <c:pt idx="38">
                  <c:v>990.03720580581205</c:v>
                </c:pt>
                <c:pt idx="39">
                  <c:v>1046.0689562559901</c:v>
                </c:pt>
                <c:pt idx="40">
                  <c:v>1085.1030234960999</c:v>
                </c:pt>
                <c:pt idx="41">
                  <c:v>1076.75929153068</c:v>
                </c:pt>
                <c:pt idx="42">
                  <c:v>1136.17152297399</c:v>
                </c:pt>
                <c:pt idx="43">
                  <c:v>1123.5952000760501</c:v>
                </c:pt>
                <c:pt idx="44">
                  <c:v>1144.3205433665</c:v>
                </c:pt>
                <c:pt idx="45">
                  <c:v>1123.92620665809</c:v>
                </c:pt>
                <c:pt idx="46">
                  <c:v>1124.0095857583001</c:v>
                </c:pt>
                <c:pt idx="47">
                  <c:v>1092.7920541992</c:v>
                </c:pt>
                <c:pt idx="48">
                  <c:v>1065.0093871941399</c:v>
                </c:pt>
                <c:pt idx="49">
                  <c:v>1041.91099731497</c:v>
                </c:pt>
                <c:pt idx="50">
                  <c:v>1037.27577573897</c:v>
                </c:pt>
                <c:pt idx="51">
                  <c:v>1069.88205553905</c:v>
                </c:pt>
                <c:pt idx="52">
                  <c:v>1087.61511392596</c:v>
                </c:pt>
                <c:pt idx="53">
                  <c:v>1156.58790411875</c:v>
                </c:pt>
                <c:pt idx="54">
                  <c:v>1282.8213001029501</c:v>
                </c:pt>
                <c:pt idx="55">
                  <c:v>1265.9086090861399</c:v>
                </c:pt>
                <c:pt idx="56">
                  <c:v>1225.1897899534999</c:v>
                </c:pt>
                <c:pt idx="57">
                  <c:v>1187.5977679524201</c:v>
                </c:pt>
                <c:pt idx="58">
                  <c:v>1169.0061773125401</c:v>
                </c:pt>
                <c:pt idx="59">
                  <c:v>1171.48454061029</c:v>
                </c:pt>
                <c:pt idx="60">
                  <c:v>1163.74983882318</c:v>
                </c:pt>
                <c:pt idx="61">
                  <c:v>1137.8093387839299</c:v>
                </c:pt>
                <c:pt idx="62">
                  <c:v>1122.7284842768699</c:v>
                </c:pt>
                <c:pt idx="63">
                  <c:v>1176.2528374205499</c:v>
                </c:pt>
                <c:pt idx="64">
                  <c:v>1143.4841406942201</c:v>
                </c:pt>
                <c:pt idx="65">
                  <c:v>1124.80521794572</c:v>
                </c:pt>
                <c:pt idx="66">
                  <c:v>1175.6147321871799</c:v>
                </c:pt>
                <c:pt idx="67">
                  <c:v>1183.78227848604</c:v>
                </c:pt>
                <c:pt idx="68">
                  <c:v>1176.7772034285399</c:v>
                </c:pt>
                <c:pt idx="69">
                  <c:v>1179.15622604391</c:v>
                </c:pt>
                <c:pt idx="70">
                  <c:v>1183.0239426471601</c:v>
                </c:pt>
                <c:pt idx="71">
                  <c:v>1187.1311728303201</c:v>
                </c:pt>
                <c:pt idx="72">
                  <c:v>1190.29566169091</c:v>
                </c:pt>
                <c:pt idx="73">
                  <c:v>1193.43112408261</c:v>
                </c:pt>
                <c:pt idx="74">
                  <c:v>1196.05625536041</c:v>
                </c:pt>
                <c:pt idx="75">
                  <c:v>1198.35527191198</c:v>
                </c:pt>
                <c:pt idx="76">
                  <c:v>1200.2591830603001</c:v>
                </c:pt>
                <c:pt idx="77">
                  <c:v>1200.8430841813399</c:v>
                </c:pt>
                <c:pt idx="78">
                  <c:v>1201.57661826397</c:v>
                </c:pt>
                <c:pt idx="79">
                  <c:v>1202.12586009143</c:v>
                </c:pt>
                <c:pt idx="80">
                  <c:v>1203.2130948726899</c:v>
                </c:pt>
                <c:pt idx="81">
                  <c:v>1203.9545407904</c:v>
                </c:pt>
                <c:pt idx="82">
                  <c:v>1204.76301065747</c:v>
                </c:pt>
                <c:pt idx="83">
                  <c:v>1205.7260952566101</c:v>
                </c:pt>
                <c:pt idx="84">
                  <c:v>1206.7349046097399</c:v>
                </c:pt>
              </c:numCache>
            </c:numRef>
          </c:val>
          <c:smooth val="0"/>
          <c:extLst xmlns:c16r2="http://schemas.microsoft.com/office/drawing/2015/06/chart">
            <c:ext xmlns:c16="http://schemas.microsoft.com/office/drawing/2014/chart" uri="{C3380CC4-5D6E-409C-BE32-E72D297353CC}">
              <c16:uniqueId val="{00000001-9283-4422-ABCE-AEF6FEABE4B1}"/>
            </c:ext>
          </c:extLst>
        </c:ser>
        <c:dLbls>
          <c:showLegendKey val="0"/>
          <c:showVal val="0"/>
          <c:showCatName val="0"/>
          <c:showSerName val="0"/>
          <c:showPercent val="0"/>
          <c:showBubbleSize val="0"/>
        </c:dLbls>
        <c:smooth val="0"/>
        <c:axId val="542436104"/>
        <c:axId val="542441200"/>
        <c:extLst xmlns:c16r2="http://schemas.microsoft.com/office/drawing/2015/06/chart"/>
      </c:lineChart>
      <c:dateAx>
        <c:axId val="542436104"/>
        <c:scaling>
          <c:orientation val="minMax"/>
        </c:scaling>
        <c:delete val="0"/>
        <c:axPos val="b"/>
        <c:title>
          <c:tx>
            <c:rich>
              <a:bodyPr/>
              <a:lstStyle/>
              <a:p>
                <a:pPr>
                  <a:defRPr b="1"/>
                </a:pPr>
                <a:r>
                  <a:rPr lang="en-US" b="1"/>
                  <a:t>Quarterly</a:t>
                </a:r>
              </a:p>
            </c:rich>
          </c:tx>
          <c:layout>
            <c:manualLayout>
              <c:xMode val="edge"/>
              <c:yMode val="edge"/>
              <c:x val="0.44560337190555588"/>
              <c:y val="0.84436766832717369"/>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2441200"/>
        <c:crossesAt val="0"/>
        <c:auto val="1"/>
        <c:lblOffset val="100"/>
        <c:baseTimeUnit val="months"/>
        <c:majorUnit val="3"/>
        <c:majorTimeUnit val="years"/>
        <c:minorUnit val="1"/>
        <c:minorTimeUnit val="years"/>
      </c:dateAx>
      <c:valAx>
        <c:axId val="542441200"/>
        <c:scaling>
          <c:orientation val="minMax"/>
          <c:min val="800"/>
        </c:scaling>
        <c:delete val="0"/>
        <c:axPos val="l"/>
        <c:majorGridlines>
          <c:spPr>
            <a:ln w="9525">
              <a:solidFill>
                <a:schemeClr val="bg1">
                  <a:lumMod val="50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n-US"/>
          </a:p>
        </c:txPr>
        <c:crossAx val="542436104"/>
        <c:crosses val="autoZero"/>
        <c:crossBetween val="between"/>
      </c:valAx>
      <c:spPr>
        <a:noFill/>
        <a:ln w="25400">
          <a:noFill/>
        </a:ln>
      </c:spPr>
    </c:plotArea>
    <c:legend>
      <c:legendPos val="r"/>
      <c:layout>
        <c:manualLayout>
          <c:xMode val="edge"/>
          <c:yMode val="edge"/>
          <c:x val="0.23966784545265607"/>
          <c:y val="0.89512472358893636"/>
          <c:w val="0.51846296046698082"/>
          <c:h val="0.10374149659863929"/>
        </c:manualLayout>
      </c:layout>
      <c:overlay val="0"/>
      <c:spPr>
        <a:solidFill>
          <a:srgbClr val="FFFFFF"/>
        </a:solidFill>
        <a:ln w="25400">
          <a:noFill/>
        </a:ln>
      </c:spPr>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0"/>
          <c:order val="0"/>
          <c:tx>
            <c:strRef>
              <c:f>'Data 1.13'!$C$4</c:f>
              <c:strCache>
                <c:ptCount val="1"/>
                <c:pt idx="0">
                  <c:v>Budget Update</c:v>
                </c:pt>
              </c:strCache>
            </c:strRef>
          </c:tx>
          <c:spPr>
            <a:ln w="38100">
              <a:solidFill>
                <a:srgbClr val="99CCFF"/>
              </a:solidFill>
            </a:ln>
          </c:spPr>
          <c:marker>
            <c:symbol val="none"/>
          </c:marker>
          <c:cat>
            <c:numRef>
              <c:f>'Data 1.13'!$A$5:$A$97</c:f>
              <c:numCache>
                <c:formatCode>mmm\-yy</c:formatCode>
                <c:ptCount val="93"/>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1.13'!$C$5:$C$90</c:f>
              <c:numCache>
                <c:formatCode>#,##0</c:formatCode>
                <c:ptCount val="86"/>
                <c:pt idx="0">
                  <c:v>56.867884951081798</c:v>
                </c:pt>
                <c:pt idx="1">
                  <c:v>53.345935127674203</c:v>
                </c:pt>
                <c:pt idx="2">
                  <c:v>51.1856235285182</c:v>
                </c:pt>
                <c:pt idx="3">
                  <c:v>54.470497835497802</c:v>
                </c:pt>
                <c:pt idx="4">
                  <c:v>53.619423510466902</c:v>
                </c:pt>
                <c:pt idx="5">
                  <c:v>53.9483280632411</c:v>
                </c:pt>
                <c:pt idx="6">
                  <c:v>53.600757575757498</c:v>
                </c:pt>
                <c:pt idx="7">
                  <c:v>55.468875104427703</c:v>
                </c:pt>
                <c:pt idx="8">
                  <c:v>58.591586575133398</c:v>
                </c:pt>
                <c:pt idx="9">
                  <c:v>58.292769935378601</c:v>
                </c:pt>
                <c:pt idx="10">
                  <c:v>61.188082972582897</c:v>
                </c:pt>
                <c:pt idx="11">
                  <c:v>65.778446115288205</c:v>
                </c:pt>
                <c:pt idx="12">
                  <c:v>66.176075757575703</c:v>
                </c:pt>
                <c:pt idx="13">
                  <c:v>67.317305351653104</c:v>
                </c:pt>
                <c:pt idx="14">
                  <c:v>69.073590187590099</c:v>
                </c:pt>
                <c:pt idx="15">
                  <c:v>72.376664759725401</c:v>
                </c:pt>
                <c:pt idx="16">
                  <c:v>69.350111111111104</c:v>
                </c:pt>
                <c:pt idx="17">
                  <c:v>72.050909090909002</c:v>
                </c:pt>
                <c:pt idx="18">
                  <c:v>74.385635642135597</c:v>
                </c:pt>
                <c:pt idx="19">
                  <c:v>75.074324143692493</c:v>
                </c:pt>
                <c:pt idx="20">
                  <c:v>76.054384559884497</c:v>
                </c:pt>
                <c:pt idx="21">
                  <c:v>74.548761842022699</c:v>
                </c:pt>
                <c:pt idx="22">
                  <c:v>76.143803030303005</c:v>
                </c:pt>
                <c:pt idx="23">
                  <c:v>72.375426773455303</c:v>
                </c:pt>
                <c:pt idx="24">
                  <c:v>66.7282450371453</c:v>
                </c:pt>
                <c:pt idx="25">
                  <c:v>67.570565907522393</c:v>
                </c:pt>
                <c:pt idx="26">
                  <c:v>71.070935292777406</c:v>
                </c:pt>
                <c:pt idx="27">
                  <c:v>72.628877876509407</c:v>
                </c:pt>
                <c:pt idx="28">
                  <c:v>75.696008051529702</c:v>
                </c:pt>
                <c:pt idx="29">
                  <c:v>74.916063899868206</c:v>
                </c:pt>
                <c:pt idx="30">
                  <c:v>74.705071770334897</c:v>
                </c:pt>
                <c:pt idx="31">
                  <c:v>75.647667502088495</c:v>
                </c:pt>
                <c:pt idx="32">
                  <c:v>72.998310966810905</c:v>
                </c:pt>
                <c:pt idx="33">
                  <c:v>69.100496267018002</c:v>
                </c:pt>
                <c:pt idx="34">
                  <c:v>62.160633477633397</c:v>
                </c:pt>
                <c:pt idx="35">
                  <c:v>58.009539074960102</c:v>
                </c:pt>
                <c:pt idx="36">
                  <c:v>62.274039682539602</c:v>
                </c:pt>
                <c:pt idx="37">
                  <c:v>66.673933120019996</c:v>
                </c:pt>
                <c:pt idx="38">
                  <c:v>69.271269841269799</c:v>
                </c:pt>
                <c:pt idx="39">
                  <c:v>68.165676964149498</c:v>
                </c:pt>
                <c:pt idx="40">
                  <c:v>68.593619047619001</c:v>
                </c:pt>
                <c:pt idx="41">
                  <c:v>68.938484848484805</c:v>
                </c:pt>
                <c:pt idx="42">
                  <c:v>69.728887445887395</c:v>
                </c:pt>
                <c:pt idx="43">
                  <c:v>68.948758581235694</c:v>
                </c:pt>
                <c:pt idx="44">
                  <c:v>70.820378977747396</c:v>
                </c:pt>
                <c:pt idx="45">
                  <c:v>73.769340924775705</c:v>
                </c:pt>
                <c:pt idx="46">
                  <c:v>70.577636363636302</c:v>
                </c:pt>
                <c:pt idx="47">
                  <c:v>73.519272727272707</c:v>
                </c:pt>
                <c:pt idx="48">
                  <c:v>72.398381642512007</c:v>
                </c:pt>
                <c:pt idx="49">
                  <c:v>73.485220685111997</c:v>
                </c:pt>
                <c:pt idx="50">
                  <c:v>74.214362041467297</c:v>
                </c:pt>
                <c:pt idx="51">
                  <c:v>75.934545112781905</c:v>
                </c:pt>
                <c:pt idx="52">
                  <c:v>76.250688024408802</c:v>
                </c:pt>
                <c:pt idx="53">
                  <c:v>75.974641759206904</c:v>
                </c:pt>
                <c:pt idx="54">
                  <c:v>78.187718614718605</c:v>
                </c:pt>
                <c:pt idx="55">
                  <c:v>80.042539682539598</c:v>
                </c:pt>
                <c:pt idx="56">
                  <c:v>81.516369218500799</c:v>
                </c:pt>
                <c:pt idx="57">
                  <c:v>80.109818370035697</c:v>
                </c:pt>
                <c:pt idx="58">
                  <c:v>77.476274891774807</c:v>
                </c:pt>
                <c:pt idx="59">
                  <c:v>77.871019138755898</c:v>
                </c:pt>
                <c:pt idx="60">
                  <c:v>76.209039264828704</c:v>
                </c:pt>
                <c:pt idx="61">
                  <c:v>69.834458560762897</c:v>
                </c:pt>
                <c:pt idx="62">
                  <c:v>72.135873015873003</c:v>
                </c:pt>
                <c:pt idx="63">
                  <c:v>72.155616541353297</c:v>
                </c:pt>
                <c:pt idx="64">
                  <c:v>73.629818181818095</c:v>
                </c:pt>
                <c:pt idx="65">
                  <c:v>76.9701257920823</c:v>
                </c:pt>
                <c:pt idx="66">
                  <c:v>77.640893939393905</c:v>
                </c:pt>
                <c:pt idx="67">
                  <c:v>77.959519450800897</c:v>
                </c:pt>
                <c:pt idx="68">
                  <c:v>76.099999999999994</c:v>
                </c:pt>
                <c:pt idx="69">
                  <c:v>76.599999999999994</c:v>
                </c:pt>
                <c:pt idx="70">
                  <c:v>76.599999999999994</c:v>
                </c:pt>
                <c:pt idx="71">
                  <c:v>76.599999999999994</c:v>
                </c:pt>
                <c:pt idx="72">
                  <c:v>76.599999999999994</c:v>
                </c:pt>
                <c:pt idx="73">
                  <c:v>76.701220000000006</c:v>
                </c:pt>
                <c:pt idx="74">
                  <c:v>76.789590000000004</c:v>
                </c:pt>
                <c:pt idx="75">
                  <c:v>76.856740000000002</c:v>
                </c:pt>
                <c:pt idx="76">
                  <c:v>76.891130000000004</c:v>
                </c:pt>
                <c:pt idx="77">
                  <c:v>76.892449999999997</c:v>
                </c:pt>
                <c:pt idx="78">
                  <c:v>76.860489999999999</c:v>
                </c:pt>
                <c:pt idx="79">
                  <c:v>76.797439999999995</c:v>
                </c:pt>
                <c:pt idx="80">
                  <c:v>76.684049999999999</c:v>
                </c:pt>
                <c:pt idx="81">
                  <c:v>76.426090000000002</c:v>
                </c:pt>
                <c:pt idx="82">
                  <c:v>76.027659999999997</c:v>
                </c:pt>
                <c:pt idx="83">
                  <c:v>75.446640000000002</c:v>
                </c:pt>
                <c:pt idx="84">
                  <c:v>74.744609999999994</c:v>
                </c:pt>
              </c:numCache>
            </c:numRef>
          </c:val>
          <c:smooth val="0"/>
          <c:extLst xmlns:c16r2="http://schemas.microsoft.com/office/drawing/2015/06/chart">
            <c:ext xmlns:c16="http://schemas.microsoft.com/office/drawing/2014/chart" uri="{C3380CC4-5D6E-409C-BE32-E72D297353CC}">
              <c16:uniqueId val="{00000000-E591-4CDD-A3A4-AD04AD96AB40}"/>
            </c:ext>
          </c:extLst>
        </c:ser>
        <c:ser>
          <c:idx val="1"/>
          <c:order val="1"/>
          <c:tx>
            <c:strRef>
              <c:f>'Data 1.13'!$B$4</c:f>
              <c:strCache>
                <c:ptCount val="1"/>
                <c:pt idx="0">
                  <c:v>Half Year Update</c:v>
                </c:pt>
              </c:strCache>
            </c:strRef>
          </c:tx>
          <c:spPr>
            <a:ln w="38100">
              <a:solidFill>
                <a:schemeClr val="tx1">
                  <a:lumMod val="85000"/>
                  <a:lumOff val="15000"/>
                </a:schemeClr>
              </a:solidFill>
            </a:ln>
          </c:spPr>
          <c:marker>
            <c:symbol val="none"/>
          </c:marker>
          <c:cat>
            <c:numRef>
              <c:f>'Data 1.13'!$A$5:$A$97</c:f>
              <c:numCache>
                <c:formatCode>mmm\-yy</c:formatCode>
                <c:ptCount val="93"/>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1.13'!$B$5:$B$90</c:f>
              <c:numCache>
                <c:formatCode>#,##0</c:formatCode>
                <c:ptCount val="86"/>
                <c:pt idx="0">
                  <c:v>56.867884951081798</c:v>
                </c:pt>
                <c:pt idx="1">
                  <c:v>53.345935127674203</c:v>
                </c:pt>
                <c:pt idx="2">
                  <c:v>51.1856235285182</c:v>
                </c:pt>
                <c:pt idx="3">
                  <c:v>54.470497835497802</c:v>
                </c:pt>
                <c:pt idx="4">
                  <c:v>53.619423510466902</c:v>
                </c:pt>
                <c:pt idx="5">
                  <c:v>53.9483280632411</c:v>
                </c:pt>
                <c:pt idx="6">
                  <c:v>53.600757575757498</c:v>
                </c:pt>
                <c:pt idx="7">
                  <c:v>55.468875104427703</c:v>
                </c:pt>
                <c:pt idx="8">
                  <c:v>58.591586575133398</c:v>
                </c:pt>
                <c:pt idx="9">
                  <c:v>58.292769935378601</c:v>
                </c:pt>
                <c:pt idx="10">
                  <c:v>61.188082972582897</c:v>
                </c:pt>
                <c:pt idx="11">
                  <c:v>65.778446115288205</c:v>
                </c:pt>
                <c:pt idx="12">
                  <c:v>66.176075757575703</c:v>
                </c:pt>
                <c:pt idx="13">
                  <c:v>67.317305351653104</c:v>
                </c:pt>
                <c:pt idx="14">
                  <c:v>69.073590187590099</c:v>
                </c:pt>
                <c:pt idx="15">
                  <c:v>72.376664759725401</c:v>
                </c:pt>
                <c:pt idx="16">
                  <c:v>69.350111111111104</c:v>
                </c:pt>
                <c:pt idx="17">
                  <c:v>72.050909090909002</c:v>
                </c:pt>
                <c:pt idx="18">
                  <c:v>74.385635642135597</c:v>
                </c:pt>
                <c:pt idx="19">
                  <c:v>75.074324143692493</c:v>
                </c:pt>
                <c:pt idx="20">
                  <c:v>76.054384559884497</c:v>
                </c:pt>
                <c:pt idx="21">
                  <c:v>74.548761842022699</c:v>
                </c:pt>
                <c:pt idx="22">
                  <c:v>76.143803030303005</c:v>
                </c:pt>
                <c:pt idx="23">
                  <c:v>72.375426773455303</c:v>
                </c:pt>
                <c:pt idx="24">
                  <c:v>66.7282450371453</c:v>
                </c:pt>
                <c:pt idx="25">
                  <c:v>67.570565907522393</c:v>
                </c:pt>
                <c:pt idx="26">
                  <c:v>71.070935292777406</c:v>
                </c:pt>
                <c:pt idx="27">
                  <c:v>72.628877876509407</c:v>
                </c:pt>
                <c:pt idx="28">
                  <c:v>75.696008051529702</c:v>
                </c:pt>
                <c:pt idx="29">
                  <c:v>74.916063899868206</c:v>
                </c:pt>
                <c:pt idx="30">
                  <c:v>74.705071770334897</c:v>
                </c:pt>
                <c:pt idx="31">
                  <c:v>75.647667502088495</c:v>
                </c:pt>
                <c:pt idx="32">
                  <c:v>72.998310966810905</c:v>
                </c:pt>
                <c:pt idx="33">
                  <c:v>69.100496267018002</c:v>
                </c:pt>
                <c:pt idx="34">
                  <c:v>62.160633477633397</c:v>
                </c:pt>
                <c:pt idx="35">
                  <c:v>58.009539074960102</c:v>
                </c:pt>
                <c:pt idx="36">
                  <c:v>62.274039682539602</c:v>
                </c:pt>
                <c:pt idx="37">
                  <c:v>66.673933120019996</c:v>
                </c:pt>
                <c:pt idx="38">
                  <c:v>69.271269841269799</c:v>
                </c:pt>
                <c:pt idx="39">
                  <c:v>68.165676964149498</c:v>
                </c:pt>
                <c:pt idx="40">
                  <c:v>68.593619047619001</c:v>
                </c:pt>
                <c:pt idx="41">
                  <c:v>68.938484848484805</c:v>
                </c:pt>
                <c:pt idx="42">
                  <c:v>69.728887445887395</c:v>
                </c:pt>
                <c:pt idx="43">
                  <c:v>68.948758581235694</c:v>
                </c:pt>
                <c:pt idx="44">
                  <c:v>70.820378977747396</c:v>
                </c:pt>
                <c:pt idx="45">
                  <c:v>73.769340924775705</c:v>
                </c:pt>
                <c:pt idx="46">
                  <c:v>70.577636363636302</c:v>
                </c:pt>
                <c:pt idx="47">
                  <c:v>73.519272727272707</c:v>
                </c:pt>
                <c:pt idx="48">
                  <c:v>72.398381642512007</c:v>
                </c:pt>
                <c:pt idx="49">
                  <c:v>73.485220685111997</c:v>
                </c:pt>
                <c:pt idx="50">
                  <c:v>74.214362041467297</c:v>
                </c:pt>
                <c:pt idx="51">
                  <c:v>75.934545112781905</c:v>
                </c:pt>
                <c:pt idx="52">
                  <c:v>76.250688024408802</c:v>
                </c:pt>
                <c:pt idx="53">
                  <c:v>75.974641759206904</c:v>
                </c:pt>
                <c:pt idx="54">
                  <c:v>78.187718614718605</c:v>
                </c:pt>
                <c:pt idx="55">
                  <c:v>80.042539682539598</c:v>
                </c:pt>
                <c:pt idx="56">
                  <c:v>81.516369218500799</c:v>
                </c:pt>
                <c:pt idx="57">
                  <c:v>80.109818370035697</c:v>
                </c:pt>
                <c:pt idx="58">
                  <c:v>77.476274891774807</c:v>
                </c:pt>
                <c:pt idx="59">
                  <c:v>77.871019138755898</c:v>
                </c:pt>
                <c:pt idx="60">
                  <c:v>76.209039264828704</c:v>
                </c:pt>
                <c:pt idx="61">
                  <c:v>69.834458560762897</c:v>
                </c:pt>
                <c:pt idx="62">
                  <c:v>72.135873015873003</c:v>
                </c:pt>
                <c:pt idx="63">
                  <c:v>72.155616541353297</c:v>
                </c:pt>
                <c:pt idx="64">
                  <c:v>73.629818181818095</c:v>
                </c:pt>
                <c:pt idx="65">
                  <c:v>76.9701257920823</c:v>
                </c:pt>
                <c:pt idx="66">
                  <c:v>77</c:v>
                </c:pt>
                <c:pt idx="67">
                  <c:v>77</c:v>
                </c:pt>
                <c:pt idx="68">
                  <c:v>76.5</c:v>
                </c:pt>
                <c:pt idx="69">
                  <c:v>75.8</c:v>
                </c:pt>
                <c:pt idx="70">
                  <c:v>75.3</c:v>
                </c:pt>
                <c:pt idx="71">
                  <c:v>74.881339999999994</c:v>
                </c:pt>
                <c:pt idx="72">
                  <c:v>74.933679999999995</c:v>
                </c:pt>
                <c:pt idx="73">
                  <c:v>74.974530000000001</c:v>
                </c:pt>
                <c:pt idx="74">
                  <c:v>74.995450000000005</c:v>
                </c:pt>
                <c:pt idx="75">
                  <c:v>74.997559999999893</c:v>
                </c:pt>
                <c:pt idx="76">
                  <c:v>74.982470000000006</c:v>
                </c:pt>
                <c:pt idx="77">
                  <c:v>74.944379999999995</c:v>
                </c:pt>
                <c:pt idx="78">
                  <c:v>74.887050000000002</c:v>
                </c:pt>
                <c:pt idx="79">
                  <c:v>74.752200000000002</c:v>
                </c:pt>
                <c:pt idx="80">
                  <c:v>74.536450000000002</c:v>
                </c:pt>
                <c:pt idx="81">
                  <c:v>74.20187</c:v>
                </c:pt>
                <c:pt idx="82">
                  <c:v>73.788730000000001</c:v>
                </c:pt>
                <c:pt idx="83">
                  <c:v>73.268739999999994</c:v>
                </c:pt>
                <c:pt idx="84">
                  <c:v>72.632639999999995</c:v>
                </c:pt>
              </c:numCache>
            </c:numRef>
          </c:val>
          <c:smooth val="0"/>
          <c:extLst xmlns:c16r2="http://schemas.microsoft.com/office/drawing/2015/06/chart">
            <c:ext xmlns:c16="http://schemas.microsoft.com/office/drawing/2014/chart" uri="{C3380CC4-5D6E-409C-BE32-E72D297353CC}">
              <c16:uniqueId val="{00000001-E591-4CDD-A3A4-AD04AD96AB40}"/>
            </c:ext>
          </c:extLst>
        </c:ser>
        <c:dLbls>
          <c:showLegendKey val="0"/>
          <c:showVal val="0"/>
          <c:showCatName val="0"/>
          <c:showSerName val="0"/>
          <c:showPercent val="0"/>
          <c:showBubbleSize val="0"/>
        </c:dLbls>
        <c:smooth val="0"/>
        <c:axId val="542439240"/>
        <c:axId val="542440024"/>
      </c:lineChart>
      <c:dateAx>
        <c:axId val="542439240"/>
        <c:scaling>
          <c:orientation val="minMax"/>
        </c:scaling>
        <c:delete val="0"/>
        <c:axPos val="b"/>
        <c:title>
          <c:tx>
            <c:rich>
              <a:bodyPr/>
              <a:lstStyle/>
              <a:p>
                <a:pPr>
                  <a:defRPr/>
                </a:pPr>
                <a:r>
                  <a:rPr lang="en-NZ" b="1"/>
                  <a:t>Quarterly</a:t>
                </a:r>
              </a:p>
            </c:rich>
          </c:tx>
          <c:layout>
            <c:manualLayout>
              <c:xMode val="edge"/>
              <c:yMode val="edge"/>
              <c:x val="0.44090245196034838"/>
              <c:y val="0.87161301265917901"/>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2440024"/>
        <c:crosses val="autoZero"/>
        <c:auto val="1"/>
        <c:lblOffset val="100"/>
        <c:baseTimeUnit val="months"/>
        <c:majorUnit val="3"/>
        <c:majorTimeUnit val="years"/>
        <c:minorUnit val="12"/>
        <c:minorTimeUnit val="days"/>
      </c:dateAx>
      <c:valAx>
        <c:axId val="542440024"/>
        <c:scaling>
          <c:orientation val="minMax"/>
          <c:min val="45"/>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2439240"/>
        <c:crosses val="autoZero"/>
        <c:crossBetween val="between"/>
      </c:valAx>
      <c:spPr>
        <a:noFill/>
        <a:ln w="25400">
          <a:noFill/>
        </a:ln>
      </c:spPr>
    </c:plotArea>
    <c:legend>
      <c:legendPos val="b"/>
      <c:layout>
        <c:manualLayout>
          <c:xMode val="edge"/>
          <c:yMode val="edge"/>
          <c:x val="0.24424152647237007"/>
          <c:y val="0.90904956956573324"/>
          <c:w val="0.5114988466945779"/>
          <c:h val="8.465678798024262E-2"/>
        </c:manualLayout>
      </c:layout>
      <c:overlay val="0"/>
    </c:legend>
    <c:plotVisOnly val="1"/>
    <c:dispBlanksAs val="span"/>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1"/>
          <c:order val="0"/>
          <c:tx>
            <c:strRef>
              <c:f>'Data 1.14'!$C$5</c:f>
              <c:strCache>
                <c:ptCount val="1"/>
                <c:pt idx="0">
                  <c:v>Budget Update</c:v>
                </c:pt>
              </c:strCache>
            </c:strRef>
          </c:tx>
          <c:spPr>
            <a:ln w="38100">
              <a:solidFill>
                <a:srgbClr val="99CCFF"/>
              </a:solidFill>
            </a:ln>
          </c:spPr>
          <c:marker>
            <c:symbol val="none"/>
          </c:marker>
          <c:cat>
            <c:numRef>
              <c:f>'Data 1.14'!$A$6:$A$90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1.14'!$C$6:$C$90</c:f>
              <c:numCache>
                <c:formatCode>0.0</c:formatCode>
                <c:ptCount val="85"/>
                <c:pt idx="0">
                  <c:v>6.8565479289060596</c:v>
                </c:pt>
                <c:pt idx="1">
                  <c:v>6.5923964997426303</c:v>
                </c:pt>
                <c:pt idx="2">
                  <c:v>6.8859984697781096</c:v>
                </c:pt>
                <c:pt idx="3">
                  <c:v>5.2294136609477304</c:v>
                </c:pt>
                <c:pt idx="4">
                  <c:v>2.6480617997077101</c:v>
                </c:pt>
                <c:pt idx="5">
                  <c:v>3.1009623676313298</c:v>
                </c:pt>
                <c:pt idx="6">
                  <c:v>2.13041551624229</c:v>
                </c:pt>
                <c:pt idx="7">
                  <c:v>2.6617652064399699</c:v>
                </c:pt>
                <c:pt idx="8">
                  <c:v>3.9323366893792899</c:v>
                </c:pt>
                <c:pt idx="9">
                  <c:v>3.8374038139845998</c:v>
                </c:pt>
                <c:pt idx="10">
                  <c:v>6.0142847606968699</c:v>
                </c:pt>
                <c:pt idx="11">
                  <c:v>7.8313053280726797</c:v>
                </c:pt>
                <c:pt idx="12">
                  <c:v>6.44182784826641</c:v>
                </c:pt>
                <c:pt idx="13">
                  <c:v>6.17327705641652</c:v>
                </c:pt>
                <c:pt idx="14">
                  <c:v>4.0800906686815299</c:v>
                </c:pt>
                <c:pt idx="15">
                  <c:v>3.3699228238477299</c:v>
                </c:pt>
                <c:pt idx="16">
                  <c:v>5.6873199730342598</c:v>
                </c:pt>
                <c:pt idx="17">
                  <c:v>4.8432616150274601</c:v>
                </c:pt>
                <c:pt idx="18">
                  <c:v>6.1131276467029503</c:v>
                </c:pt>
                <c:pt idx="19">
                  <c:v>4.1434902882298603</c:v>
                </c:pt>
                <c:pt idx="20">
                  <c:v>1.1394607132502099</c:v>
                </c:pt>
                <c:pt idx="21">
                  <c:v>1.61509739789864</c:v>
                </c:pt>
                <c:pt idx="22">
                  <c:v>8.2665830506534199E-2</c:v>
                </c:pt>
                <c:pt idx="23">
                  <c:v>-7.7116417228373299E-2</c:v>
                </c:pt>
                <c:pt idx="24">
                  <c:v>0.478743227360034</c:v>
                </c:pt>
                <c:pt idx="25">
                  <c:v>1.9853590452046701</c:v>
                </c:pt>
                <c:pt idx="26">
                  <c:v>2.3497579037311298</c:v>
                </c:pt>
                <c:pt idx="27">
                  <c:v>4.7791910818922396</c:v>
                </c:pt>
                <c:pt idx="28">
                  <c:v>5.7118402282453502</c:v>
                </c:pt>
                <c:pt idx="29">
                  <c:v>3.6057423751536</c:v>
                </c:pt>
                <c:pt idx="30">
                  <c:v>5.9858077083623202</c:v>
                </c:pt>
                <c:pt idx="31">
                  <c:v>4.8340016913549899</c:v>
                </c:pt>
                <c:pt idx="32">
                  <c:v>4.0672568282413799</c:v>
                </c:pt>
                <c:pt idx="33">
                  <c:v>3.5152985577571099</c:v>
                </c:pt>
                <c:pt idx="34">
                  <c:v>-1.0712597804967601</c:v>
                </c:pt>
                <c:pt idx="35">
                  <c:v>-2.8754326159931298</c:v>
                </c:pt>
                <c:pt idx="36">
                  <c:v>-1.96322518737519</c:v>
                </c:pt>
                <c:pt idx="37">
                  <c:v>0.164066772572213</c:v>
                </c:pt>
                <c:pt idx="38">
                  <c:v>3.8218589097085802</c:v>
                </c:pt>
                <c:pt idx="39">
                  <c:v>6.9526310148965802</c:v>
                </c:pt>
                <c:pt idx="40">
                  <c:v>6.7985820856039298</c:v>
                </c:pt>
                <c:pt idx="41">
                  <c:v>6.0657272112734697</c:v>
                </c:pt>
                <c:pt idx="42">
                  <c:v>4.9389028068919698</c:v>
                </c:pt>
                <c:pt idx="43">
                  <c:v>2.8582880332673701</c:v>
                </c:pt>
                <c:pt idx="44">
                  <c:v>2.2416526305360098</c:v>
                </c:pt>
                <c:pt idx="45">
                  <c:v>1.3776198063488001</c:v>
                </c:pt>
                <c:pt idx="46">
                  <c:v>1.9415347137637</c:v>
                </c:pt>
                <c:pt idx="47">
                  <c:v>2.6376035070628299</c:v>
                </c:pt>
                <c:pt idx="48">
                  <c:v>2.5704387431256999</c:v>
                </c:pt>
                <c:pt idx="49">
                  <c:v>4.4974248615711803</c:v>
                </c:pt>
                <c:pt idx="50">
                  <c:v>4.4447630654527099</c:v>
                </c:pt>
                <c:pt idx="51">
                  <c:v>5.4837102247110998</c:v>
                </c:pt>
                <c:pt idx="52">
                  <c:v>5.28603146109878</c:v>
                </c:pt>
                <c:pt idx="53">
                  <c:v>1.9945854640534799</c:v>
                </c:pt>
                <c:pt idx="54">
                  <c:v>0.90374539547442001</c:v>
                </c:pt>
                <c:pt idx="55">
                  <c:v>-0.35992261663741998</c:v>
                </c:pt>
                <c:pt idx="56">
                  <c:v>-0.18395549174443601</c:v>
                </c:pt>
                <c:pt idx="57">
                  <c:v>1.64477415549355</c:v>
                </c:pt>
                <c:pt idx="58">
                  <c:v>2.50782277447734</c:v>
                </c:pt>
                <c:pt idx="59">
                  <c:v>2.7001399738113498</c:v>
                </c:pt>
                <c:pt idx="60">
                  <c:v>3.4364183934912398</c:v>
                </c:pt>
                <c:pt idx="61">
                  <c:v>4.1179358985804901</c:v>
                </c:pt>
                <c:pt idx="62">
                  <c:v>3.74270040700761</c:v>
                </c:pt>
                <c:pt idx="63">
                  <c:v>2.51044185535283</c:v>
                </c:pt>
                <c:pt idx="64">
                  <c:v>2.9637355235425602</c:v>
                </c:pt>
                <c:pt idx="65">
                  <c:v>2.54882205406332</c:v>
                </c:pt>
                <c:pt idx="66">
                  <c:v>1.21108742004263</c:v>
                </c:pt>
                <c:pt idx="67">
                  <c:v>2.1467768914050298</c:v>
                </c:pt>
                <c:pt idx="68">
                  <c:v>-0.81605988984321198</c:v>
                </c:pt>
                <c:pt idx="69">
                  <c:v>-2.4822302353777301</c:v>
                </c:pt>
                <c:pt idx="70">
                  <c:v>-0.64107672537289095</c:v>
                </c:pt>
                <c:pt idx="71">
                  <c:v>6.6012310561025495E-2</c:v>
                </c:pt>
                <c:pt idx="72">
                  <c:v>2.4253939928039401</c:v>
                </c:pt>
                <c:pt idx="73">
                  <c:v>4.1105051735219797</c:v>
                </c:pt>
                <c:pt idx="74">
                  <c:v>3.80423406065841</c:v>
                </c:pt>
                <c:pt idx="75">
                  <c:v>3.4751341200191099</c:v>
                </c:pt>
                <c:pt idx="76">
                  <c:v>3.1753292609533599</c:v>
                </c:pt>
                <c:pt idx="77">
                  <c:v>2.9972024449616401</c:v>
                </c:pt>
                <c:pt idx="78">
                  <c:v>2.9308644316952299</c:v>
                </c:pt>
                <c:pt idx="79">
                  <c:v>2.9565274867558702</c:v>
                </c:pt>
                <c:pt idx="80">
                  <c:v>3.05720001915887</c:v>
                </c:pt>
                <c:pt idx="81">
                  <c:v>3.1892933223057698</c:v>
                </c:pt>
                <c:pt idx="82">
                  <c:v>3.3348096685476598</c:v>
                </c:pt>
                <c:pt idx="83">
                  <c:v>3.4830141411267199</c:v>
                </c:pt>
                <c:pt idx="84">
                  <c:v>3.61840176717189</c:v>
                </c:pt>
              </c:numCache>
            </c:numRef>
          </c:val>
          <c:smooth val="0"/>
          <c:extLst xmlns:c16r2="http://schemas.microsoft.com/office/drawing/2015/06/chart">
            <c:ext xmlns:c16="http://schemas.microsoft.com/office/drawing/2014/chart" uri="{C3380CC4-5D6E-409C-BE32-E72D297353CC}">
              <c16:uniqueId val="{00000000-1425-4C90-9521-6206BDAA9239}"/>
            </c:ext>
          </c:extLst>
        </c:ser>
        <c:ser>
          <c:idx val="0"/>
          <c:order val="1"/>
          <c:tx>
            <c:strRef>
              <c:f>'Data 1.14'!$B$5</c:f>
              <c:strCache>
                <c:ptCount val="1"/>
                <c:pt idx="0">
                  <c:v>Half Year Update</c:v>
                </c:pt>
              </c:strCache>
            </c:strRef>
          </c:tx>
          <c:spPr>
            <a:ln w="38100">
              <a:solidFill>
                <a:sysClr val="windowText" lastClr="000000">
                  <a:lumMod val="85000"/>
                  <a:lumOff val="15000"/>
                </a:sysClr>
              </a:solidFill>
            </a:ln>
          </c:spPr>
          <c:marker>
            <c:symbol val="none"/>
          </c:marker>
          <c:cat>
            <c:numRef>
              <c:f>'Data 1.14'!$A$6:$A$90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1.14'!$B$6:$B$90</c:f>
              <c:numCache>
                <c:formatCode>0.0</c:formatCode>
                <c:ptCount val="85"/>
                <c:pt idx="0">
                  <c:v>6.8565479289060596</c:v>
                </c:pt>
                <c:pt idx="1">
                  <c:v>6.5923964997426303</c:v>
                </c:pt>
                <c:pt idx="2">
                  <c:v>6.8859984697781096</c:v>
                </c:pt>
                <c:pt idx="3">
                  <c:v>5.2294136609477304</c:v>
                </c:pt>
                <c:pt idx="4">
                  <c:v>2.6480617997077101</c:v>
                </c:pt>
                <c:pt idx="5">
                  <c:v>3.1009623676313298</c:v>
                </c:pt>
                <c:pt idx="6">
                  <c:v>2.13041551624229</c:v>
                </c:pt>
                <c:pt idx="7">
                  <c:v>2.6617652064399699</c:v>
                </c:pt>
                <c:pt idx="8">
                  <c:v>3.9323366893792899</c:v>
                </c:pt>
                <c:pt idx="9">
                  <c:v>3.8374038139845998</c:v>
                </c:pt>
                <c:pt idx="10">
                  <c:v>6.0142847606968699</c:v>
                </c:pt>
                <c:pt idx="11">
                  <c:v>7.8313053280726797</c:v>
                </c:pt>
                <c:pt idx="12">
                  <c:v>6.44182784826641</c:v>
                </c:pt>
                <c:pt idx="13">
                  <c:v>6.17327705641652</c:v>
                </c:pt>
                <c:pt idx="14">
                  <c:v>4.0800906686815299</c:v>
                </c:pt>
                <c:pt idx="15">
                  <c:v>3.3699228238477299</c:v>
                </c:pt>
                <c:pt idx="16">
                  <c:v>5.6873199730342598</c:v>
                </c:pt>
                <c:pt idx="17">
                  <c:v>4.8432616150274601</c:v>
                </c:pt>
                <c:pt idx="18">
                  <c:v>6.1131276467029503</c:v>
                </c:pt>
                <c:pt idx="19">
                  <c:v>4.1434902882298603</c:v>
                </c:pt>
                <c:pt idx="20">
                  <c:v>1.1394607132502099</c:v>
                </c:pt>
                <c:pt idx="21">
                  <c:v>1.61509739789864</c:v>
                </c:pt>
                <c:pt idx="22">
                  <c:v>8.2665830506534199E-2</c:v>
                </c:pt>
                <c:pt idx="23">
                  <c:v>-7.7116417228373299E-2</c:v>
                </c:pt>
                <c:pt idx="24">
                  <c:v>0.478743227360034</c:v>
                </c:pt>
                <c:pt idx="25">
                  <c:v>1.9853590452046701</c:v>
                </c:pt>
                <c:pt idx="26">
                  <c:v>2.3497579037311298</c:v>
                </c:pt>
                <c:pt idx="27">
                  <c:v>4.7791910818922396</c:v>
                </c:pt>
                <c:pt idx="28">
                  <c:v>5.7118402282453502</c:v>
                </c:pt>
                <c:pt idx="29">
                  <c:v>3.6057423751536</c:v>
                </c:pt>
                <c:pt idx="30">
                  <c:v>5.9858077083623202</c:v>
                </c:pt>
                <c:pt idx="31">
                  <c:v>4.8340016913549899</c:v>
                </c:pt>
                <c:pt idx="32">
                  <c:v>4.0672568282413799</c:v>
                </c:pt>
                <c:pt idx="33">
                  <c:v>3.5152985577571099</c:v>
                </c:pt>
                <c:pt idx="34">
                  <c:v>-1.0712597804967601</c:v>
                </c:pt>
                <c:pt idx="35">
                  <c:v>-2.8754326159931298</c:v>
                </c:pt>
                <c:pt idx="36">
                  <c:v>-1.96322518737519</c:v>
                </c:pt>
                <c:pt idx="37">
                  <c:v>0.164066772572213</c:v>
                </c:pt>
                <c:pt idx="38">
                  <c:v>3.81920484102129</c:v>
                </c:pt>
                <c:pt idx="39">
                  <c:v>6.9499517736576903</c:v>
                </c:pt>
                <c:pt idx="40">
                  <c:v>6.7959367229247096</c:v>
                </c:pt>
                <c:pt idx="41">
                  <c:v>6.0631272424730804</c:v>
                </c:pt>
                <c:pt idx="42">
                  <c:v>4.9390290666462002</c:v>
                </c:pt>
                <c:pt idx="43">
                  <c:v>2.8558545017285302</c:v>
                </c:pt>
                <c:pt idx="44">
                  <c:v>2.2417081568452502</c:v>
                </c:pt>
                <c:pt idx="45">
                  <c:v>1.3850075991567401</c:v>
                </c:pt>
                <c:pt idx="46">
                  <c:v>1.9391458988038599</c:v>
                </c:pt>
                <c:pt idx="47">
                  <c:v>2.6328608310195198</c:v>
                </c:pt>
                <c:pt idx="48">
                  <c:v>2.5753464482992401</c:v>
                </c:pt>
                <c:pt idx="49">
                  <c:v>4.5117144998670202</c:v>
                </c:pt>
                <c:pt idx="50">
                  <c:v>4.4378061895089003</c:v>
                </c:pt>
                <c:pt idx="51">
                  <c:v>5.4913500557678097</c:v>
                </c:pt>
                <c:pt idx="52">
                  <c:v>5.2882684994921902</c:v>
                </c:pt>
                <c:pt idx="53">
                  <c:v>2.0057836899942201</c:v>
                </c:pt>
                <c:pt idx="54">
                  <c:v>0.89469589492472401</c:v>
                </c:pt>
                <c:pt idx="55">
                  <c:v>-0.359930713337686</c:v>
                </c:pt>
                <c:pt idx="56">
                  <c:v>-0.179460720534796</c:v>
                </c:pt>
                <c:pt idx="57">
                  <c:v>1.64655719858477</c:v>
                </c:pt>
                <c:pt idx="58">
                  <c:v>2.5106025899802602</c:v>
                </c:pt>
                <c:pt idx="59">
                  <c:v>2.70471632086333</c:v>
                </c:pt>
                <c:pt idx="60">
                  <c:v>3.4338621960537399</c:v>
                </c:pt>
                <c:pt idx="61">
                  <c:v>4.1077245749475599</c:v>
                </c:pt>
                <c:pt idx="62">
                  <c:v>3.7544247787610598</c:v>
                </c:pt>
                <c:pt idx="63">
                  <c:v>2.5169813809324801</c:v>
                </c:pt>
                <c:pt idx="64">
                  <c:v>2.8788076304697201</c:v>
                </c:pt>
                <c:pt idx="65">
                  <c:v>2.3472406181015399</c:v>
                </c:pt>
                <c:pt idx="66">
                  <c:v>2.15210134976651</c:v>
                </c:pt>
                <c:pt idx="67">
                  <c:v>3.5697250407410399</c:v>
                </c:pt>
                <c:pt idx="68">
                  <c:v>0.99914884585330299</c:v>
                </c:pt>
                <c:pt idx="69">
                  <c:v>-0.44191722281846602</c:v>
                </c:pt>
                <c:pt idx="70">
                  <c:v>-0.60203594260260695</c:v>
                </c:pt>
                <c:pt idx="71">
                  <c:v>-0.90231875621937796</c:v>
                </c:pt>
                <c:pt idx="72">
                  <c:v>0.815797836527831</c:v>
                </c:pt>
                <c:pt idx="73">
                  <c:v>2.2277272257080898</c:v>
                </c:pt>
                <c:pt idx="74">
                  <c:v>2.9332062773591998</c:v>
                </c:pt>
                <c:pt idx="75">
                  <c:v>3.2200681291843098</c:v>
                </c:pt>
                <c:pt idx="76">
                  <c:v>3.2395294711076601</c:v>
                </c:pt>
                <c:pt idx="77">
                  <c:v>3.1585132694448501</c:v>
                </c:pt>
                <c:pt idx="78">
                  <c:v>3.0272130411460298</c:v>
                </c:pt>
                <c:pt idx="79">
                  <c:v>2.9842731992079901</c:v>
                </c:pt>
                <c:pt idx="80">
                  <c:v>3.0355971542205902</c:v>
                </c:pt>
                <c:pt idx="81">
                  <c:v>3.1435012185612399</c:v>
                </c:pt>
                <c:pt idx="82">
                  <c:v>3.2835538988946502</c:v>
                </c:pt>
                <c:pt idx="83">
                  <c:v>3.39785353768371</c:v>
                </c:pt>
                <c:pt idx="84">
                  <c:v>3.4782497471980101</c:v>
                </c:pt>
              </c:numCache>
            </c:numRef>
          </c:val>
          <c:smooth val="0"/>
          <c:extLst xmlns:c16r2="http://schemas.microsoft.com/office/drawing/2015/06/chart">
            <c:ext xmlns:c16="http://schemas.microsoft.com/office/drawing/2014/chart" uri="{C3380CC4-5D6E-409C-BE32-E72D297353CC}">
              <c16:uniqueId val="{00000001-1425-4C90-9521-6206BDAA9239}"/>
            </c:ext>
          </c:extLst>
        </c:ser>
        <c:dLbls>
          <c:showLegendKey val="0"/>
          <c:showVal val="0"/>
          <c:showCatName val="0"/>
          <c:showSerName val="0"/>
          <c:showPercent val="0"/>
          <c:showBubbleSize val="0"/>
        </c:dLbls>
        <c:smooth val="0"/>
        <c:axId val="542440808"/>
        <c:axId val="542434536"/>
      </c:lineChart>
      <c:dateAx>
        <c:axId val="542440808"/>
        <c:scaling>
          <c:orientation val="minMax"/>
        </c:scaling>
        <c:delete val="0"/>
        <c:axPos val="b"/>
        <c:title>
          <c:tx>
            <c:rich>
              <a:bodyPr/>
              <a:lstStyle/>
              <a:p>
                <a:pPr>
                  <a:defRPr/>
                </a:pPr>
                <a:r>
                  <a:rPr lang="en-NZ" b="1"/>
                  <a:t>Quarterly</a:t>
                </a:r>
              </a:p>
            </c:rich>
          </c:tx>
          <c:layout>
            <c:manualLayout>
              <c:xMode val="edge"/>
              <c:yMode val="edge"/>
              <c:x val="0.44090245196034838"/>
              <c:y val="0.87161301265917901"/>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2434536"/>
        <c:crosses val="autoZero"/>
        <c:auto val="1"/>
        <c:lblOffset val="100"/>
        <c:baseTimeUnit val="months"/>
        <c:majorUnit val="36"/>
        <c:majorTimeUnit val="months"/>
        <c:minorUnit val="12"/>
        <c:minorTimeUnit val="days"/>
      </c:dateAx>
      <c:valAx>
        <c:axId val="542434536"/>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2440808"/>
        <c:crosses val="autoZero"/>
        <c:crossBetween val="between"/>
      </c:valAx>
      <c:spPr>
        <a:noFill/>
        <a:ln w="25400">
          <a:noFill/>
        </a:ln>
      </c:spPr>
    </c:plotArea>
    <c:legend>
      <c:legendPos val="b"/>
      <c:layout>
        <c:manualLayout>
          <c:xMode val="edge"/>
          <c:yMode val="edge"/>
          <c:x val="0.25836839625816005"/>
          <c:y val="0.93299968999937999"/>
          <c:w val="0.47369045023218254"/>
          <c:h val="5.4401884803769611E-2"/>
        </c:manualLayout>
      </c:layout>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2"/>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1"/>
          <c:order val="0"/>
          <c:tx>
            <c:strRef>
              <c:f>'Data 1.15'!$C$5</c:f>
              <c:strCache>
                <c:ptCount val="1"/>
                <c:pt idx="0">
                  <c:v>Budget Update</c:v>
                </c:pt>
              </c:strCache>
            </c:strRef>
          </c:tx>
          <c:spPr>
            <a:ln w="38100">
              <a:solidFill>
                <a:srgbClr val="99CCFF"/>
              </a:solidFill>
            </a:ln>
          </c:spPr>
          <c:marker>
            <c:symbol val="none"/>
          </c:marker>
          <c:cat>
            <c:numRef>
              <c:f>'Data 1.15'!$A$6:$A$90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1.15'!$C$6:$C$90</c:f>
              <c:numCache>
                <c:formatCode>0.0</c:formatCode>
                <c:ptCount val="85"/>
                <c:pt idx="0">
                  <c:v>15.4511120436424</c:v>
                </c:pt>
                <c:pt idx="1">
                  <c:v>12.5080801551389</c:v>
                </c:pt>
                <c:pt idx="2">
                  <c:v>8.6406501571724306</c:v>
                </c:pt>
                <c:pt idx="3">
                  <c:v>7.8022632519356696</c:v>
                </c:pt>
                <c:pt idx="4">
                  <c:v>7.1968595521954004</c:v>
                </c:pt>
                <c:pt idx="5">
                  <c:v>8.1801206549841901</c:v>
                </c:pt>
                <c:pt idx="6">
                  <c:v>5.75864502470007</c:v>
                </c:pt>
                <c:pt idx="7">
                  <c:v>5.3245856353591101</c:v>
                </c:pt>
                <c:pt idx="8">
                  <c:v>5.5065780550657797</c:v>
                </c:pt>
                <c:pt idx="9">
                  <c:v>5.8620460731593802</c:v>
                </c:pt>
                <c:pt idx="10">
                  <c:v>10.4163886293874</c:v>
                </c:pt>
                <c:pt idx="11">
                  <c:v>7.7568684020719898</c:v>
                </c:pt>
                <c:pt idx="12">
                  <c:v>5.6112610875433901</c:v>
                </c:pt>
                <c:pt idx="13">
                  <c:v>3.22965006898281</c:v>
                </c:pt>
                <c:pt idx="14">
                  <c:v>-0.77959751012267597</c:v>
                </c:pt>
                <c:pt idx="15">
                  <c:v>0.912741876597289</c:v>
                </c:pt>
                <c:pt idx="16">
                  <c:v>3.4142778893554802</c:v>
                </c:pt>
                <c:pt idx="17">
                  <c:v>3.3473057529919101</c:v>
                </c:pt>
                <c:pt idx="18">
                  <c:v>2.5033499817273599</c:v>
                </c:pt>
                <c:pt idx="19">
                  <c:v>1.09744331886154</c:v>
                </c:pt>
                <c:pt idx="20">
                  <c:v>-3.8194444444444402</c:v>
                </c:pt>
                <c:pt idx="21">
                  <c:v>-3.12132612273688</c:v>
                </c:pt>
                <c:pt idx="22">
                  <c:v>-2.1153960425456</c:v>
                </c:pt>
                <c:pt idx="23">
                  <c:v>-1.42550399618275</c:v>
                </c:pt>
                <c:pt idx="24">
                  <c:v>2.0192131187664502</c:v>
                </c:pt>
                <c:pt idx="25">
                  <c:v>-0.70384078636005398</c:v>
                </c:pt>
                <c:pt idx="26">
                  <c:v>0.43100831663935801</c:v>
                </c:pt>
                <c:pt idx="27">
                  <c:v>0.65347612996913196</c:v>
                </c:pt>
                <c:pt idx="28">
                  <c:v>2.9988604330344299E-2</c:v>
                </c:pt>
                <c:pt idx="29">
                  <c:v>3.58081271005195</c:v>
                </c:pt>
                <c:pt idx="30">
                  <c:v>2.28481624758221</c:v>
                </c:pt>
                <c:pt idx="31">
                  <c:v>1.75533513675985</c:v>
                </c:pt>
                <c:pt idx="32">
                  <c:v>2.3863772634608398</c:v>
                </c:pt>
                <c:pt idx="33">
                  <c:v>-0.90260161642381398</c:v>
                </c:pt>
                <c:pt idx="34">
                  <c:v>-1.83193475948469</c:v>
                </c:pt>
                <c:pt idx="35">
                  <c:v>-2.4871507059727</c:v>
                </c:pt>
                <c:pt idx="36">
                  <c:v>-6.1782618880299696</c:v>
                </c:pt>
                <c:pt idx="37">
                  <c:v>-4.1850220264317102</c:v>
                </c:pt>
                <c:pt idx="38">
                  <c:v>-2.9135564652058799</c:v>
                </c:pt>
                <c:pt idx="39">
                  <c:v>-3.6047497879558899</c:v>
                </c:pt>
                <c:pt idx="40">
                  <c:v>0.61793895512141095</c:v>
                </c:pt>
                <c:pt idx="41">
                  <c:v>-9.9409754582169205E-2</c:v>
                </c:pt>
                <c:pt idx="42">
                  <c:v>-6.8204365079360604E-2</c:v>
                </c:pt>
                <c:pt idx="43">
                  <c:v>2.3631449940292901</c:v>
                </c:pt>
                <c:pt idx="44">
                  <c:v>0.483870967741939</c:v>
                </c:pt>
                <c:pt idx="45">
                  <c:v>1.5797002301138201</c:v>
                </c:pt>
                <c:pt idx="46">
                  <c:v>3.0216541539988802</c:v>
                </c:pt>
                <c:pt idx="47">
                  <c:v>1.2586725609381599</c:v>
                </c:pt>
                <c:pt idx="48">
                  <c:v>1.77799728361525</c:v>
                </c:pt>
                <c:pt idx="49">
                  <c:v>-0.25102553113328602</c:v>
                </c:pt>
                <c:pt idx="50">
                  <c:v>-4.5531197301854904</c:v>
                </c:pt>
                <c:pt idx="51">
                  <c:v>-3.77758913412563</c:v>
                </c:pt>
                <c:pt idx="52">
                  <c:v>-3.4635448259129</c:v>
                </c:pt>
                <c:pt idx="53">
                  <c:v>-1.9641541861036</c:v>
                </c:pt>
                <c:pt idx="54">
                  <c:v>0.82029278142352602</c:v>
                </c:pt>
                <c:pt idx="55">
                  <c:v>0.86962001386350296</c:v>
                </c:pt>
                <c:pt idx="56">
                  <c:v>0.640904806786046</c:v>
                </c:pt>
                <c:pt idx="57">
                  <c:v>0.36313548710242799</c:v>
                </c:pt>
                <c:pt idx="58">
                  <c:v>4.3685066967079598</c:v>
                </c:pt>
                <c:pt idx="59">
                  <c:v>8.2338976697694708</c:v>
                </c:pt>
                <c:pt idx="60">
                  <c:v>13.2296934507086</c:v>
                </c:pt>
                <c:pt idx="61">
                  <c:v>19.014348097317502</c:v>
                </c:pt>
                <c:pt idx="62">
                  <c:v>16.700647637323101</c:v>
                </c:pt>
                <c:pt idx="63">
                  <c:v>14.6262626262626</c:v>
                </c:pt>
                <c:pt idx="64">
                  <c:v>10.1786501985002</c:v>
                </c:pt>
                <c:pt idx="65">
                  <c:v>4.1146870741167696</c:v>
                </c:pt>
                <c:pt idx="66">
                  <c:v>2.38939417296131</c:v>
                </c:pt>
                <c:pt idx="67">
                  <c:v>0.34180975879951597</c:v>
                </c:pt>
                <c:pt idx="68">
                  <c:v>0.53930137123410204</c:v>
                </c:pt>
                <c:pt idx="69">
                  <c:v>2.7461571766601098</c:v>
                </c:pt>
                <c:pt idx="70">
                  <c:v>3.7835099869517101</c:v>
                </c:pt>
                <c:pt idx="71">
                  <c:v>5.0097115052632297</c:v>
                </c:pt>
                <c:pt idx="72">
                  <c:v>5.2418626815870102</c:v>
                </c:pt>
                <c:pt idx="73">
                  <c:v>4.6021227304985501</c:v>
                </c:pt>
                <c:pt idx="74">
                  <c:v>4.1691096585553398</c:v>
                </c:pt>
                <c:pt idx="75">
                  <c:v>3.8263211875587602</c:v>
                </c:pt>
                <c:pt idx="76">
                  <c:v>3.5378074308935101</c:v>
                </c:pt>
                <c:pt idx="77">
                  <c:v>3.19699197458911</c:v>
                </c:pt>
                <c:pt idx="78">
                  <c:v>2.7879818420421199</c:v>
                </c:pt>
                <c:pt idx="79">
                  <c:v>2.3871822945441501</c:v>
                </c:pt>
                <c:pt idx="80">
                  <c:v>2.0362997590681098</c:v>
                </c:pt>
                <c:pt idx="81">
                  <c:v>1.7666813011389499</c:v>
                </c:pt>
                <c:pt idx="82">
                  <c:v>1.6026801478539601</c:v>
                </c:pt>
                <c:pt idx="83">
                  <c:v>1.4379177051650101</c:v>
                </c:pt>
                <c:pt idx="84">
                  <c:v>1.3187147531918</c:v>
                </c:pt>
              </c:numCache>
            </c:numRef>
          </c:val>
          <c:smooth val="0"/>
          <c:extLst xmlns:c16r2="http://schemas.microsoft.com/office/drawing/2015/06/chart">
            <c:ext xmlns:c16="http://schemas.microsoft.com/office/drawing/2014/chart" uri="{C3380CC4-5D6E-409C-BE32-E72D297353CC}">
              <c16:uniqueId val="{00000000-402A-418C-B79F-7E0E60B2E7CE}"/>
            </c:ext>
          </c:extLst>
        </c:ser>
        <c:ser>
          <c:idx val="0"/>
          <c:order val="1"/>
          <c:tx>
            <c:strRef>
              <c:f>'Data 1.15'!$B$5</c:f>
              <c:strCache>
                <c:ptCount val="1"/>
                <c:pt idx="0">
                  <c:v>Half Year Update</c:v>
                </c:pt>
              </c:strCache>
            </c:strRef>
          </c:tx>
          <c:spPr>
            <a:ln w="38100">
              <a:solidFill>
                <a:sysClr val="windowText" lastClr="000000">
                  <a:lumMod val="85000"/>
                  <a:lumOff val="15000"/>
                </a:sysClr>
              </a:solidFill>
            </a:ln>
          </c:spPr>
          <c:marker>
            <c:symbol val="none"/>
          </c:marker>
          <c:cat>
            <c:numRef>
              <c:f>'Data 1.15'!$A$6:$A$90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1.15'!$B$6:$B$90</c:f>
              <c:numCache>
                <c:formatCode>0.0</c:formatCode>
                <c:ptCount val="85"/>
                <c:pt idx="0">
                  <c:v>15.4511120436424</c:v>
                </c:pt>
                <c:pt idx="1">
                  <c:v>12.5080801551389</c:v>
                </c:pt>
                <c:pt idx="2">
                  <c:v>8.6406501571724306</c:v>
                </c:pt>
                <c:pt idx="3">
                  <c:v>7.8022632519356696</c:v>
                </c:pt>
                <c:pt idx="4">
                  <c:v>7.1968595521954004</c:v>
                </c:pt>
                <c:pt idx="5">
                  <c:v>8.1801206549841901</c:v>
                </c:pt>
                <c:pt idx="6">
                  <c:v>5.75864502470007</c:v>
                </c:pt>
                <c:pt idx="7">
                  <c:v>5.3245856353591101</c:v>
                </c:pt>
                <c:pt idx="8">
                  <c:v>5.5065780550657797</c:v>
                </c:pt>
                <c:pt idx="9">
                  <c:v>5.8620460731593802</c:v>
                </c:pt>
                <c:pt idx="10">
                  <c:v>10.4163886293874</c:v>
                </c:pt>
                <c:pt idx="11">
                  <c:v>7.7568684020719898</c:v>
                </c:pt>
                <c:pt idx="12">
                  <c:v>5.6112610875433901</c:v>
                </c:pt>
                <c:pt idx="13">
                  <c:v>3.22965006898281</c:v>
                </c:pt>
                <c:pt idx="14">
                  <c:v>-0.77959751012267597</c:v>
                </c:pt>
                <c:pt idx="15">
                  <c:v>0.912741876597289</c:v>
                </c:pt>
                <c:pt idx="16">
                  <c:v>3.4142778893554802</c:v>
                </c:pt>
                <c:pt idx="17">
                  <c:v>3.3473057529919101</c:v>
                </c:pt>
                <c:pt idx="18">
                  <c:v>2.5033499817273599</c:v>
                </c:pt>
                <c:pt idx="19">
                  <c:v>1.09744331886154</c:v>
                </c:pt>
                <c:pt idx="20">
                  <c:v>-3.8194444444444402</c:v>
                </c:pt>
                <c:pt idx="21">
                  <c:v>-3.12132612273688</c:v>
                </c:pt>
                <c:pt idx="22">
                  <c:v>-2.1153960425456</c:v>
                </c:pt>
                <c:pt idx="23">
                  <c:v>-1.42550399618275</c:v>
                </c:pt>
                <c:pt idx="24">
                  <c:v>2.0192131187664502</c:v>
                </c:pt>
                <c:pt idx="25">
                  <c:v>-0.70384078636005398</c:v>
                </c:pt>
                <c:pt idx="26">
                  <c:v>0.43100831663935801</c:v>
                </c:pt>
                <c:pt idx="27">
                  <c:v>0.65347612996913196</c:v>
                </c:pt>
                <c:pt idx="28">
                  <c:v>2.9988604330344299E-2</c:v>
                </c:pt>
                <c:pt idx="29">
                  <c:v>3.58081271005195</c:v>
                </c:pt>
                <c:pt idx="30">
                  <c:v>2.28481624758221</c:v>
                </c:pt>
                <c:pt idx="31">
                  <c:v>1.75533513675985</c:v>
                </c:pt>
                <c:pt idx="32">
                  <c:v>2.3863772634608398</c:v>
                </c:pt>
                <c:pt idx="33">
                  <c:v>-0.90260161642381398</c:v>
                </c:pt>
                <c:pt idx="34">
                  <c:v>-1.83784422645076</c:v>
                </c:pt>
                <c:pt idx="35">
                  <c:v>-2.4871507059727</c:v>
                </c:pt>
                <c:pt idx="36">
                  <c:v>-6.1782618880299696</c:v>
                </c:pt>
                <c:pt idx="37">
                  <c:v>-4.1909751160852498</c:v>
                </c:pt>
                <c:pt idx="38">
                  <c:v>-2.9077117572692801</c:v>
                </c:pt>
                <c:pt idx="39">
                  <c:v>-3.5986913849509201</c:v>
                </c:pt>
                <c:pt idx="40">
                  <c:v>0.62418076274888201</c:v>
                </c:pt>
                <c:pt idx="41">
                  <c:v>-8.6988939977627994E-2</c:v>
                </c:pt>
                <c:pt idx="42">
                  <c:v>-6.8204365079360604E-2</c:v>
                </c:pt>
                <c:pt idx="43">
                  <c:v>2.3629964806435302</c:v>
                </c:pt>
                <c:pt idx="44">
                  <c:v>0.47763786365611</c:v>
                </c:pt>
                <c:pt idx="45">
                  <c:v>1.5609452736318401</c:v>
                </c:pt>
                <c:pt idx="46">
                  <c:v>3.0092448966929402</c:v>
                </c:pt>
                <c:pt idx="47">
                  <c:v>1.2401768172887999</c:v>
                </c:pt>
                <c:pt idx="48">
                  <c:v>1.77182368193604</c:v>
                </c:pt>
                <c:pt idx="49">
                  <c:v>-0.251056273345173</c:v>
                </c:pt>
                <c:pt idx="50">
                  <c:v>-4.55366823274304</c:v>
                </c:pt>
                <c:pt idx="51">
                  <c:v>-3.77198302001212</c:v>
                </c:pt>
                <c:pt idx="52">
                  <c:v>-3.44555656657566</c:v>
                </c:pt>
                <c:pt idx="53">
                  <c:v>-1.98895027624309</c:v>
                </c:pt>
                <c:pt idx="54">
                  <c:v>0.80777483276537299</c:v>
                </c:pt>
                <c:pt idx="55">
                  <c:v>0.85707083438366605</c:v>
                </c:pt>
                <c:pt idx="56">
                  <c:v>0.63454168499088504</c:v>
                </c:pt>
                <c:pt idx="57">
                  <c:v>0.35074533383438999</c:v>
                </c:pt>
                <c:pt idx="58">
                  <c:v>4.3696006009765904</c:v>
                </c:pt>
                <c:pt idx="59">
                  <c:v>8.2416895776055998</c:v>
                </c:pt>
                <c:pt idx="60">
                  <c:v>13.266325383943</c:v>
                </c:pt>
                <c:pt idx="61">
                  <c:v>18.986393708650599</c:v>
                </c:pt>
                <c:pt idx="62">
                  <c:v>16.692658349328202</c:v>
                </c:pt>
                <c:pt idx="63">
                  <c:v>14.610633262137</c:v>
                </c:pt>
                <c:pt idx="64">
                  <c:v>10.1030700545665</c:v>
                </c:pt>
                <c:pt idx="65">
                  <c:v>5.2032626940830804</c:v>
                </c:pt>
                <c:pt idx="66">
                  <c:v>3.8774068362888698</c:v>
                </c:pt>
                <c:pt idx="67">
                  <c:v>2.3336028004432299</c:v>
                </c:pt>
                <c:pt idx="68">
                  <c:v>2.95553414096916</c:v>
                </c:pt>
                <c:pt idx="69">
                  <c:v>3.7984313881915299</c:v>
                </c:pt>
                <c:pt idx="70">
                  <c:v>4.2579574369773603</c:v>
                </c:pt>
                <c:pt idx="71">
                  <c:v>4.7504287414770596</c:v>
                </c:pt>
                <c:pt idx="72">
                  <c:v>4.4138430174754699</c:v>
                </c:pt>
                <c:pt idx="73">
                  <c:v>3.9854693310805702</c:v>
                </c:pt>
                <c:pt idx="74">
                  <c:v>3.4453061020116298</c:v>
                </c:pt>
                <c:pt idx="75">
                  <c:v>2.9959488260598199</c:v>
                </c:pt>
                <c:pt idx="76">
                  <c:v>2.59308324244118</c:v>
                </c:pt>
                <c:pt idx="77">
                  <c:v>2.2644148291481998</c:v>
                </c:pt>
                <c:pt idx="78">
                  <c:v>2.0729154126010099</c:v>
                </c:pt>
                <c:pt idx="79">
                  <c:v>2.0309455916799499</c:v>
                </c:pt>
                <c:pt idx="80">
                  <c:v>2.0768091012081902</c:v>
                </c:pt>
                <c:pt idx="81">
                  <c:v>2.1749161552261498</c:v>
                </c:pt>
                <c:pt idx="82">
                  <c:v>2.3071044478357701</c:v>
                </c:pt>
                <c:pt idx="83">
                  <c:v>2.4689708642014998</c:v>
                </c:pt>
                <c:pt idx="84">
                  <c:v>2.6851352050205302</c:v>
                </c:pt>
              </c:numCache>
            </c:numRef>
          </c:val>
          <c:smooth val="0"/>
          <c:extLst xmlns:c16r2="http://schemas.microsoft.com/office/drawing/2015/06/chart">
            <c:ext xmlns:c16="http://schemas.microsoft.com/office/drawing/2014/chart" uri="{C3380CC4-5D6E-409C-BE32-E72D297353CC}">
              <c16:uniqueId val="{00000001-402A-418C-B79F-7E0E60B2E7CE}"/>
            </c:ext>
          </c:extLst>
        </c:ser>
        <c:dLbls>
          <c:showLegendKey val="0"/>
          <c:showVal val="0"/>
          <c:showCatName val="0"/>
          <c:showSerName val="0"/>
          <c:showPercent val="0"/>
          <c:showBubbleSize val="0"/>
        </c:dLbls>
        <c:smooth val="0"/>
        <c:axId val="542437280"/>
        <c:axId val="542441592"/>
      </c:lineChart>
      <c:dateAx>
        <c:axId val="542437280"/>
        <c:scaling>
          <c:orientation val="minMax"/>
        </c:scaling>
        <c:delete val="0"/>
        <c:axPos val="b"/>
        <c:title>
          <c:tx>
            <c:rich>
              <a:bodyPr/>
              <a:lstStyle/>
              <a:p>
                <a:pPr>
                  <a:defRPr/>
                </a:pPr>
                <a:r>
                  <a:rPr lang="en-NZ" b="1"/>
                  <a:t>Quarterly</a:t>
                </a:r>
              </a:p>
            </c:rich>
          </c:tx>
          <c:layout>
            <c:manualLayout>
              <c:xMode val="edge"/>
              <c:yMode val="edge"/>
              <c:x val="0.44090245196034838"/>
              <c:y val="0.87161301265917901"/>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2441592"/>
        <c:crosses val="autoZero"/>
        <c:auto val="1"/>
        <c:lblOffset val="100"/>
        <c:baseTimeUnit val="months"/>
        <c:majorUnit val="36"/>
        <c:majorTimeUnit val="months"/>
        <c:minorUnit val="12"/>
        <c:minorTimeUnit val="days"/>
      </c:dateAx>
      <c:valAx>
        <c:axId val="542441592"/>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2437280"/>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1"/>
          <c:order val="0"/>
          <c:tx>
            <c:strRef>
              <c:f>'Data 1.16'!$C$5</c:f>
              <c:strCache>
                <c:ptCount val="1"/>
                <c:pt idx="0">
                  <c:v>Budget Update</c:v>
                </c:pt>
              </c:strCache>
            </c:strRef>
          </c:tx>
          <c:spPr>
            <a:ln w="38100">
              <a:solidFill>
                <a:srgbClr val="99CCFF"/>
              </a:solidFill>
            </a:ln>
          </c:spPr>
          <c:marker>
            <c:symbol val="none"/>
          </c:marker>
          <c:cat>
            <c:numRef>
              <c:f>'Data 1.16'!$A$6:$A$90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1.16'!$C$6:$C$90</c:f>
              <c:numCache>
                <c:formatCode>0.0</c:formatCode>
                <c:ptCount val="85"/>
                <c:pt idx="0">
                  <c:v>-4.9877528961567599</c:v>
                </c:pt>
                <c:pt idx="1">
                  <c:v>-4.5980867829737404</c:v>
                </c:pt>
                <c:pt idx="2">
                  <c:v>-3.24243038659097</c:v>
                </c:pt>
                <c:pt idx="3">
                  <c:v>-2.3478921572720299</c:v>
                </c:pt>
                <c:pt idx="4">
                  <c:v>-1.5029166564399601</c:v>
                </c:pt>
                <c:pt idx="5">
                  <c:v>-0.79671325572964902</c:v>
                </c:pt>
                <c:pt idx="6">
                  <c:v>-0.81268614156263796</c:v>
                </c:pt>
                <c:pt idx="7">
                  <c:v>-1.40286791279679</c:v>
                </c:pt>
                <c:pt idx="8">
                  <c:v>-1.6577943258046599</c:v>
                </c:pt>
                <c:pt idx="9">
                  <c:v>-2.0986954055587002</c:v>
                </c:pt>
                <c:pt idx="10">
                  <c:v>-2.1734738921268599</c:v>
                </c:pt>
                <c:pt idx="11">
                  <c:v>-1.87819474342188</c:v>
                </c:pt>
                <c:pt idx="12">
                  <c:v>-2.4027526681052001</c:v>
                </c:pt>
                <c:pt idx="13">
                  <c:v>-2.4116991843627602</c:v>
                </c:pt>
                <c:pt idx="14">
                  <c:v>-2.4421757180377801</c:v>
                </c:pt>
                <c:pt idx="15">
                  <c:v>-2.8253709034543801</c:v>
                </c:pt>
                <c:pt idx="16">
                  <c:v>-2.8606467961704398</c:v>
                </c:pt>
                <c:pt idx="17">
                  <c:v>-3.8080812107200201</c:v>
                </c:pt>
                <c:pt idx="18">
                  <c:v>-4.5652131282560804</c:v>
                </c:pt>
                <c:pt idx="19">
                  <c:v>-5.13858792328341</c:v>
                </c:pt>
                <c:pt idx="20">
                  <c:v>-6.1312481264390497</c:v>
                </c:pt>
                <c:pt idx="21">
                  <c:v>-6.56192585508267</c:v>
                </c:pt>
                <c:pt idx="22">
                  <c:v>-7.0787705326032802</c:v>
                </c:pt>
                <c:pt idx="23">
                  <c:v>-7.8194150323788403</c:v>
                </c:pt>
                <c:pt idx="24">
                  <c:v>-7.6483671410687997</c:v>
                </c:pt>
                <c:pt idx="25">
                  <c:v>-7.3166912583938002</c:v>
                </c:pt>
                <c:pt idx="26">
                  <c:v>-7.14036343840423</c:v>
                </c:pt>
                <c:pt idx="27">
                  <c:v>-6.7559632814180404</c:v>
                </c:pt>
                <c:pt idx="28">
                  <c:v>-6.9453310231624998</c:v>
                </c:pt>
                <c:pt idx="29">
                  <c:v>-7.1060315341620104</c:v>
                </c:pt>
                <c:pt idx="30">
                  <c:v>-6.7940934208301202</c:v>
                </c:pt>
                <c:pt idx="31">
                  <c:v>-6.6516021247429702</c:v>
                </c:pt>
                <c:pt idx="32">
                  <c:v>-7.0904386749276398</c:v>
                </c:pt>
                <c:pt idx="33">
                  <c:v>-7.4231171492863703</c:v>
                </c:pt>
                <c:pt idx="34">
                  <c:v>-7.6748673928861404</c:v>
                </c:pt>
                <c:pt idx="35">
                  <c:v>-7.0204223754530499</c:v>
                </c:pt>
                <c:pt idx="36">
                  <c:v>-4.9377308707124001</c:v>
                </c:pt>
                <c:pt idx="37">
                  <c:v>-2.6737855836690998</c:v>
                </c:pt>
                <c:pt idx="38">
                  <c:v>-2.2665472010668499</c:v>
                </c:pt>
                <c:pt idx="39">
                  <c:v>-1.49447425611024</c:v>
                </c:pt>
                <c:pt idx="40">
                  <c:v>-1.76835962914769</c:v>
                </c:pt>
                <c:pt idx="41">
                  <c:v>-2.41051091367112</c:v>
                </c:pt>
                <c:pt idx="42">
                  <c:v>-2.2431697244063198</c:v>
                </c:pt>
                <c:pt idx="43">
                  <c:v>-2.7891698384130401</c:v>
                </c:pt>
                <c:pt idx="44">
                  <c:v>-2.93221648357521</c:v>
                </c:pt>
                <c:pt idx="45">
                  <c:v>-3.2388470049526199</c:v>
                </c:pt>
                <c:pt idx="46">
                  <c:v>-2.8005794302269398</c:v>
                </c:pt>
                <c:pt idx="47">
                  <c:v>-3.1749233121640499</c:v>
                </c:pt>
                <c:pt idx="48">
                  <c:v>-3.6023597339023401</c:v>
                </c:pt>
                <c:pt idx="49">
                  <c:v>-3.61914567014946</c:v>
                </c:pt>
                <c:pt idx="50">
                  <c:v>-3.91948956346193</c:v>
                </c:pt>
                <c:pt idx="51">
                  <c:v>-3.6613293357000298</c:v>
                </c:pt>
                <c:pt idx="52">
                  <c:v>-3.5955467160459902</c:v>
                </c:pt>
                <c:pt idx="53">
                  <c:v>-3.6713058581604301</c:v>
                </c:pt>
                <c:pt idx="54">
                  <c:v>-3.0913163789695601</c:v>
                </c:pt>
                <c:pt idx="55">
                  <c:v>-2.56709552093518</c:v>
                </c:pt>
                <c:pt idx="56">
                  <c:v>-2.5260715480338898</c:v>
                </c:pt>
                <c:pt idx="57">
                  <c:v>-2.58685705666448</c:v>
                </c:pt>
                <c:pt idx="58">
                  <c:v>-3.2043414735963198</c:v>
                </c:pt>
                <c:pt idx="59">
                  <c:v>-3.619321320149</c:v>
                </c:pt>
                <c:pt idx="60">
                  <c:v>-3.6591489011441198</c:v>
                </c:pt>
                <c:pt idx="61">
                  <c:v>-3.3818393717985802</c:v>
                </c:pt>
                <c:pt idx="62">
                  <c:v>-3.2520522365437499</c:v>
                </c:pt>
                <c:pt idx="63">
                  <c:v>-3.1081232224459101</c:v>
                </c:pt>
                <c:pt idx="64">
                  <c:v>-2.89226319595083</c:v>
                </c:pt>
                <c:pt idx="65">
                  <c:v>-2.99273460442007</c:v>
                </c:pt>
                <c:pt idx="66">
                  <c:v>-2.74433210784313</c:v>
                </c:pt>
                <c:pt idx="67">
                  <c:v>-2.76530345301971</c:v>
                </c:pt>
                <c:pt idx="68">
                  <c:v>-2.7601464084370599</c:v>
                </c:pt>
                <c:pt idx="69">
                  <c:v>-2.7262392215430702</c:v>
                </c:pt>
                <c:pt idx="70">
                  <c:v>-2.8851106967084799</c:v>
                </c:pt>
                <c:pt idx="71">
                  <c:v>-2.9598499153981099</c:v>
                </c:pt>
                <c:pt idx="72">
                  <c:v>-3.0084408929730202</c:v>
                </c:pt>
                <c:pt idx="73">
                  <c:v>-3.0512710952285902</c:v>
                </c:pt>
                <c:pt idx="74">
                  <c:v>-3.0952527507046801</c:v>
                </c:pt>
                <c:pt idx="75">
                  <c:v>-3.1671465039619799</c:v>
                </c:pt>
                <c:pt idx="76">
                  <c:v>-3.2746916508299999</c:v>
                </c:pt>
                <c:pt idx="77">
                  <c:v>-3.3949364546244798</c:v>
                </c:pt>
                <c:pt idx="78">
                  <c:v>-3.5170456038948399</c:v>
                </c:pt>
                <c:pt idx="79">
                  <c:v>-3.6201819578982199</c:v>
                </c:pt>
                <c:pt idx="80">
                  <c:v>-3.70686168873709</c:v>
                </c:pt>
                <c:pt idx="81">
                  <c:v>-3.7795480384301601</c:v>
                </c:pt>
                <c:pt idx="82">
                  <c:v>-3.8364025431753599</c:v>
                </c:pt>
                <c:pt idx="83">
                  <c:v>-3.8874076223539</c:v>
                </c:pt>
                <c:pt idx="84">
                  <c:v>-3.9191758626121</c:v>
                </c:pt>
              </c:numCache>
            </c:numRef>
          </c:val>
          <c:smooth val="0"/>
          <c:extLst xmlns:c16r2="http://schemas.microsoft.com/office/drawing/2015/06/chart">
            <c:ext xmlns:c16="http://schemas.microsoft.com/office/drawing/2014/chart" uri="{C3380CC4-5D6E-409C-BE32-E72D297353CC}">
              <c16:uniqueId val="{00000000-94F0-45F4-A63D-75E0071A13CF}"/>
            </c:ext>
          </c:extLst>
        </c:ser>
        <c:ser>
          <c:idx val="0"/>
          <c:order val="1"/>
          <c:tx>
            <c:strRef>
              <c:f>'Data 1.16'!$B$5</c:f>
              <c:strCache>
                <c:ptCount val="1"/>
                <c:pt idx="0">
                  <c:v>Half Year Update</c:v>
                </c:pt>
              </c:strCache>
            </c:strRef>
          </c:tx>
          <c:spPr>
            <a:ln w="38100">
              <a:solidFill>
                <a:sysClr val="windowText" lastClr="000000">
                  <a:lumMod val="85000"/>
                  <a:lumOff val="15000"/>
                </a:sysClr>
              </a:solidFill>
            </a:ln>
          </c:spPr>
          <c:marker>
            <c:symbol val="none"/>
          </c:marker>
          <c:cat>
            <c:numRef>
              <c:f>'Data 1.16'!$A$6:$A$90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1.16'!$B$6:$B$90</c:f>
              <c:numCache>
                <c:formatCode>0.0</c:formatCode>
                <c:ptCount val="85"/>
                <c:pt idx="0">
                  <c:v>-4.9911479727549404</c:v>
                </c:pt>
                <c:pt idx="1">
                  <c:v>-4.6011240306741499</c:v>
                </c:pt>
                <c:pt idx="2">
                  <c:v>-3.2443167413166498</c:v>
                </c:pt>
                <c:pt idx="3">
                  <c:v>-2.34880555764301</c:v>
                </c:pt>
                <c:pt idx="4">
                  <c:v>-1.50406703654604</c:v>
                </c:pt>
                <c:pt idx="5">
                  <c:v>-0.79678386129999001</c:v>
                </c:pt>
                <c:pt idx="6">
                  <c:v>-0.81267326732673195</c:v>
                </c:pt>
                <c:pt idx="7">
                  <c:v>-1.4029551442984001</c:v>
                </c:pt>
                <c:pt idx="8">
                  <c:v>-1.6567701442943701</c:v>
                </c:pt>
                <c:pt idx="9">
                  <c:v>-2.0979073865398101</c:v>
                </c:pt>
                <c:pt idx="10">
                  <c:v>-2.1730996602661001</c:v>
                </c:pt>
                <c:pt idx="11">
                  <c:v>-1.87678468389826</c:v>
                </c:pt>
                <c:pt idx="12">
                  <c:v>-2.4014522443444801</c:v>
                </c:pt>
                <c:pt idx="13">
                  <c:v>-2.4112924671367</c:v>
                </c:pt>
                <c:pt idx="14">
                  <c:v>-2.4416248314233799</c:v>
                </c:pt>
                <c:pt idx="15">
                  <c:v>-2.8255077678973</c:v>
                </c:pt>
                <c:pt idx="16">
                  <c:v>-2.8609375635274499</c:v>
                </c:pt>
                <c:pt idx="17">
                  <c:v>-3.8079547190869398</c:v>
                </c:pt>
                <c:pt idx="18">
                  <c:v>-4.5654220269846197</c:v>
                </c:pt>
                <c:pt idx="19">
                  <c:v>-5.1386876423100798</c:v>
                </c:pt>
                <c:pt idx="20">
                  <c:v>-6.1323432785358403</c:v>
                </c:pt>
                <c:pt idx="21">
                  <c:v>-6.5631647178764201</c:v>
                </c:pt>
                <c:pt idx="22">
                  <c:v>-7.0787705326032802</c:v>
                </c:pt>
                <c:pt idx="23">
                  <c:v>-7.8196550242465097</c:v>
                </c:pt>
                <c:pt idx="24">
                  <c:v>-7.6445038422986897</c:v>
                </c:pt>
                <c:pt idx="25">
                  <c:v>-7.3143710411598901</c:v>
                </c:pt>
                <c:pt idx="26">
                  <c:v>-7.1399409491914501</c:v>
                </c:pt>
                <c:pt idx="27">
                  <c:v>-6.75608111250639</c:v>
                </c:pt>
                <c:pt idx="28">
                  <c:v>-6.94828559535146</c:v>
                </c:pt>
                <c:pt idx="29">
                  <c:v>-7.1082453866224498</c:v>
                </c:pt>
                <c:pt idx="30">
                  <c:v>-6.7955656424580999</c:v>
                </c:pt>
                <c:pt idx="31">
                  <c:v>-6.6522088353413604</c:v>
                </c:pt>
                <c:pt idx="32">
                  <c:v>-7.0862727263112202</c:v>
                </c:pt>
                <c:pt idx="33">
                  <c:v>-7.4200581779019004</c:v>
                </c:pt>
                <c:pt idx="34">
                  <c:v>-7.6749114372469602</c:v>
                </c:pt>
                <c:pt idx="35">
                  <c:v>-7.0207277120383198</c:v>
                </c:pt>
                <c:pt idx="36">
                  <c:v>-4.9393075786362601</c:v>
                </c:pt>
                <c:pt idx="37">
                  <c:v>-2.6754310096292402</c:v>
                </c:pt>
                <c:pt idx="38">
                  <c:v>-2.26835712164084</c:v>
                </c:pt>
                <c:pt idx="39">
                  <c:v>-1.49444347172298</c:v>
                </c:pt>
                <c:pt idx="40">
                  <c:v>-1.76667666512453</c:v>
                </c:pt>
                <c:pt idx="41">
                  <c:v>-2.4121715076071899</c:v>
                </c:pt>
                <c:pt idx="42">
                  <c:v>-2.2438792016910898</c:v>
                </c:pt>
                <c:pt idx="43">
                  <c:v>-2.7901258851298101</c:v>
                </c:pt>
                <c:pt idx="44">
                  <c:v>-2.93007370124033</c:v>
                </c:pt>
                <c:pt idx="45">
                  <c:v>-3.2427825104269901</c:v>
                </c:pt>
                <c:pt idx="46">
                  <c:v>-2.80268527548691</c:v>
                </c:pt>
                <c:pt idx="47">
                  <c:v>-3.1757422259743899</c:v>
                </c:pt>
                <c:pt idx="48">
                  <c:v>-3.5968183063471302</c:v>
                </c:pt>
                <c:pt idx="49">
                  <c:v>-3.61917273408516</c:v>
                </c:pt>
                <c:pt idx="50">
                  <c:v>-3.91123093898165</c:v>
                </c:pt>
                <c:pt idx="51">
                  <c:v>-3.6521763062653898</c:v>
                </c:pt>
                <c:pt idx="52">
                  <c:v>-3.5937885587372298</c:v>
                </c:pt>
                <c:pt idx="53">
                  <c:v>-3.6885911123935902</c:v>
                </c:pt>
                <c:pt idx="54">
                  <c:v>-3.1106346559375999</c:v>
                </c:pt>
                <c:pt idx="55">
                  <c:v>-2.58187406653823</c:v>
                </c:pt>
                <c:pt idx="56">
                  <c:v>-2.5392096358877199</c:v>
                </c:pt>
                <c:pt idx="57">
                  <c:v>-2.60744985673352</c:v>
                </c:pt>
                <c:pt idx="58">
                  <c:v>-3.22733605250348</c:v>
                </c:pt>
                <c:pt idx="59">
                  <c:v>-3.6380791743555898</c:v>
                </c:pt>
                <c:pt idx="60">
                  <c:v>-3.6786224310284101</c:v>
                </c:pt>
                <c:pt idx="61">
                  <c:v>-3.4105439165928901</c:v>
                </c:pt>
                <c:pt idx="62">
                  <c:v>-3.2835881587508098</c:v>
                </c:pt>
                <c:pt idx="63">
                  <c:v>-3.1348655768031999</c:v>
                </c:pt>
                <c:pt idx="64">
                  <c:v>-2.91161109676906</c:v>
                </c:pt>
                <c:pt idx="65">
                  <c:v>-2.9566629246288501</c:v>
                </c:pt>
                <c:pt idx="66">
                  <c:v>-2.79122976113264</c:v>
                </c:pt>
                <c:pt idx="67">
                  <c:v>-2.8762483827837499</c:v>
                </c:pt>
                <c:pt idx="68">
                  <c:v>-3.04662306211464</c:v>
                </c:pt>
                <c:pt idx="69">
                  <c:v>-3.2303215231844602</c:v>
                </c:pt>
                <c:pt idx="70">
                  <c:v>-3.5174391251857</c:v>
                </c:pt>
                <c:pt idx="71">
                  <c:v>-3.7495930060997602</c:v>
                </c:pt>
                <c:pt idx="72">
                  <c:v>-3.8422969119992998</c:v>
                </c:pt>
                <c:pt idx="73">
                  <c:v>-3.8849224649907201</c:v>
                </c:pt>
                <c:pt idx="74">
                  <c:v>-3.9350471846105601</c:v>
                </c:pt>
                <c:pt idx="75">
                  <c:v>-4.0215631087274701</c:v>
                </c:pt>
                <c:pt idx="76">
                  <c:v>-4.1312586376277602</c:v>
                </c:pt>
                <c:pt idx="77">
                  <c:v>-4.2442963268702503</c:v>
                </c:pt>
                <c:pt idx="78">
                  <c:v>-4.33749601071729</c:v>
                </c:pt>
                <c:pt idx="79">
                  <c:v>-4.39256944207464</c:v>
                </c:pt>
                <c:pt idx="80">
                  <c:v>-4.4225194158773302</c:v>
                </c:pt>
                <c:pt idx="81">
                  <c:v>-4.4317143228160898</c:v>
                </c:pt>
                <c:pt idx="82">
                  <c:v>-4.4229709208461401</c:v>
                </c:pt>
                <c:pt idx="83">
                  <c:v>-4.4021258584190903</c:v>
                </c:pt>
                <c:pt idx="84">
                  <c:v>-4.3671235113989297</c:v>
                </c:pt>
              </c:numCache>
            </c:numRef>
          </c:val>
          <c:smooth val="0"/>
          <c:extLst xmlns:c16r2="http://schemas.microsoft.com/office/drawing/2015/06/chart">
            <c:ext xmlns:c16="http://schemas.microsoft.com/office/drawing/2014/chart" uri="{C3380CC4-5D6E-409C-BE32-E72D297353CC}">
              <c16:uniqueId val="{00000001-94F0-45F4-A63D-75E0071A13CF}"/>
            </c:ext>
          </c:extLst>
        </c:ser>
        <c:dLbls>
          <c:showLegendKey val="0"/>
          <c:showVal val="0"/>
          <c:showCatName val="0"/>
          <c:showSerName val="0"/>
          <c:showPercent val="0"/>
          <c:showBubbleSize val="0"/>
        </c:dLbls>
        <c:smooth val="0"/>
        <c:axId val="542437672"/>
        <c:axId val="542438064"/>
      </c:lineChart>
      <c:dateAx>
        <c:axId val="542437672"/>
        <c:scaling>
          <c:orientation val="minMax"/>
        </c:scaling>
        <c:delete val="0"/>
        <c:axPos val="b"/>
        <c:title>
          <c:tx>
            <c:rich>
              <a:bodyPr/>
              <a:lstStyle/>
              <a:p>
                <a:pPr>
                  <a:defRPr/>
                </a:pPr>
                <a:r>
                  <a:rPr lang="en-NZ" b="1"/>
                  <a:t>Quarterly</a:t>
                </a:r>
              </a:p>
            </c:rich>
          </c:tx>
          <c:layout>
            <c:manualLayout>
              <c:xMode val="edge"/>
              <c:yMode val="edge"/>
              <c:x val="0.44090245196034838"/>
              <c:y val="0.87161301265917901"/>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2438064"/>
        <c:crosses val="autoZero"/>
        <c:auto val="1"/>
        <c:lblOffset val="100"/>
        <c:baseTimeUnit val="months"/>
        <c:majorUnit val="36"/>
        <c:majorTimeUnit val="months"/>
        <c:minorUnit val="12"/>
        <c:minorTimeUnit val="days"/>
      </c:dateAx>
      <c:valAx>
        <c:axId val="542438064"/>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2437672"/>
        <c:crosses val="autoZero"/>
        <c:crossBetween val="between"/>
      </c:valAx>
      <c:spPr>
        <a:noFill/>
        <a:ln w="25400">
          <a:noFill/>
        </a:ln>
      </c:spPr>
    </c:plotArea>
    <c:legend>
      <c:legendPos val="b"/>
      <c:layout>
        <c:manualLayout>
          <c:xMode val="edge"/>
          <c:yMode val="edge"/>
          <c:x val="0.24469318258294637"/>
          <c:y val="0.93299968999937999"/>
          <c:w val="0.50240839895013123"/>
          <c:h val="5.4401884803769611E-2"/>
        </c:manualLayout>
      </c:layout>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2"/>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668762381890236E-2"/>
          <c:y val="0.10026009578413238"/>
          <c:w val="0.89727680110306796"/>
          <c:h val="0.68360812041354435"/>
        </c:manualLayout>
      </c:layout>
      <c:lineChart>
        <c:grouping val="standard"/>
        <c:varyColors val="0"/>
        <c:ser>
          <c:idx val="0"/>
          <c:order val="0"/>
          <c:tx>
            <c:strRef>
              <c:f>'Data 1.17'!$B$5</c:f>
              <c:strCache>
                <c:ptCount val="1"/>
                <c:pt idx="0">
                  <c:v>Current account</c:v>
                </c:pt>
              </c:strCache>
            </c:strRef>
          </c:tx>
          <c:spPr>
            <a:ln w="38100">
              <a:solidFill>
                <a:srgbClr val="99CCFF"/>
              </a:solidFill>
            </a:ln>
          </c:spPr>
          <c:marker>
            <c:symbol val="none"/>
          </c:marker>
          <c:cat>
            <c:numLit>
              <c:formatCode>General</c:formatCode>
              <c:ptCount val="134"/>
              <c:pt idx="0">
                <c:v>32143</c:v>
              </c:pt>
              <c:pt idx="1">
                <c:v>32234</c:v>
              </c:pt>
              <c:pt idx="2">
                <c:v>32325</c:v>
              </c:pt>
              <c:pt idx="3">
                <c:v>32417</c:v>
              </c:pt>
              <c:pt idx="4">
                <c:v>32509</c:v>
              </c:pt>
              <c:pt idx="5">
                <c:v>32599</c:v>
              </c:pt>
              <c:pt idx="6">
                <c:v>32690</c:v>
              </c:pt>
              <c:pt idx="7">
                <c:v>32782</c:v>
              </c:pt>
              <c:pt idx="8">
                <c:v>32874</c:v>
              </c:pt>
              <c:pt idx="9">
                <c:v>32964</c:v>
              </c:pt>
              <c:pt idx="10">
                <c:v>33055</c:v>
              </c:pt>
              <c:pt idx="11">
                <c:v>33147</c:v>
              </c:pt>
              <c:pt idx="12">
                <c:v>33239</c:v>
              </c:pt>
              <c:pt idx="13">
                <c:v>33329</c:v>
              </c:pt>
              <c:pt idx="14">
                <c:v>33420</c:v>
              </c:pt>
              <c:pt idx="15">
                <c:v>33512</c:v>
              </c:pt>
              <c:pt idx="16">
                <c:v>33604</c:v>
              </c:pt>
              <c:pt idx="17">
                <c:v>33695</c:v>
              </c:pt>
              <c:pt idx="18">
                <c:v>33786</c:v>
              </c:pt>
              <c:pt idx="19">
                <c:v>33878</c:v>
              </c:pt>
              <c:pt idx="20">
                <c:v>33970</c:v>
              </c:pt>
              <c:pt idx="21">
                <c:v>34060</c:v>
              </c:pt>
              <c:pt idx="22">
                <c:v>34151</c:v>
              </c:pt>
              <c:pt idx="23">
                <c:v>34243</c:v>
              </c:pt>
              <c:pt idx="24">
                <c:v>34335</c:v>
              </c:pt>
              <c:pt idx="25">
                <c:v>34425</c:v>
              </c:pt>
              <c:pt idx="26">
                <c:v>34516</c:v>
              </c:pt>
              <c:pt idx="27">
                <c:v>34608</c:v>
              </c:pt>
              <c:pt idx="28">
                <c:v>34700</c:v>
              </c:pt>
              <c:pt idx="29">
                <c:v>34790</c:v>
              </c:pt>
              <c:pt idx="30">
                <c:v>34881</c:v>
              </c:pt>
              <c:pt idx="31">
                <c:v>34973</c:v>
              </c:pt>
              <c:pt idx="32">
                <c:v>35065</c:v>
              </c:pt>
              <c:pt idx="33">
                <c:v>35156</c:v>
              </c:pt>
              <c:pt idx="34">
                <c:v>35247</c:v>
              </c:pt>
              <c:pt idx="35">
                <c:v>35339</c:v>
              </c:pt>
              <c:pt idx="36">
                <c:v>35431</c:v>
              </c:pt>
              <c:pt idx="37">
                <c:v>35521</c:v>
              </c:pt>
              <c:pt idx="38">
                <c:v>35612</c:v>
              </c:pt>
              <c:pt idx="39">
                <c:v>35704</c:v>
              </c:pt>
              <c:pt idx="40">
                <c:v>35796</c:v>
              </c:pt>
              <c:pt idx="41">
                <c:v>35886</c:v>
              </c:pt>
              <c:pt idx="42">
                <c:v>35977</c:v>
              </c:pt>
              <c:pt idx="43">
                <c:v>36069</c:v>
              </c:pt>
              <c:pt idx="44">
                <c:v>36161</c:v>
              </c:pt>
              <c:pt idx="45">
                <c:v>36251</c:v>
              </c:pt>
              <c:pt idx="46">
                <c:v>36342</c:v>
              </c:pt>
              <c:pt idx="47">
                <c:v>36434</c:v>
              </c:pt>
              <c:pt idx="48">
                <c:v>36526</c:v>
              </c:pt>
              <c:pt idx="49">
                <c:v>36617</c:v>
              </c:pt>
              <c:pt idx="50">
                <c:v>36708</c:v>
              </c:pt>
              <c:pt idx="51">
                <c:v>36800</c:v>
              </c:pt>
              <c:pt idx="52">
                <c:v>36892</c:v>
              </c:pt>
              <c:pt idx="53">
                <c:v>36982</c:v>
              </c:pt>
              <c:pt idx="54">
                <c:v>37073</c:v>
              </c:pt>
              <c:pt idx="55">
                <c:v>37165</c:v>
              </c:pt>
              <c:pt idx="56">
                <c:v>37257</c:v>
              </c:pt>
              <c:pt idx="57">
                <c:v>37347</c:v>
              </c:pt>
              <c:pt idx="58">
                <c:v>37438</c:v>
              </c:pt>
              <c:pt idx="59">
                <c:v>37530</c:v>
              </c:pt>
              <c:pt idx="60">
                <c:v>37622</c:v>
              </c:pt>
              <c:pt idx="61">
                <c:v>37712</c:v>
              </c:pt>
              <c:pt idx="62">
                <c:v>37803</c:v>
              </c:pt>
              <c:pt idx="63">
                <c:v>37895</c:v>
              </c:pt>
              <c:pt idx="64">
                <c:v>37987</c:v>
              </c:pt>
              <c:pt idx="65">
                <c:v>38078</c:v>
              </c:pt>
              <c:pt idx="66">
                <c:v>38169</c:v>
              </c:pt>
              <c:pt idx="67">
                <c:v>38261</c:v>
              </c:pt>
              <c:pt idx="68">
                <c:v>38353</c:v>
              </c:pt>
              <c:pt idx="69">
                <c:v>38443</c:v>
              </c:pt>
              <c:pt idx="70">
                <c:v>38534</c:v>
              </c:pt>
              <c:pt idx="71">
                <c:v>38626</c:v>
              </c:pt>
              <c:pt idx="72">
                <c:v>38718</c:v>
              </c:pt>
              <c:pt idx="73">
                <c:v>38808</c:v>
              </c:pt>
              <c:pt idx="74">
                <c:v>38899</c:v>
              </c:pt>
              <c:pt idx="75">
                <c:v>38991</c:v>
              </c:pt>
              <c:pt idx="76">
                <c:v>39083</c:v>
              </c:pt>
              <c:pt idx="77">
                <c:v>39173</c:v>
              </c:pt>
              <c:pt idx="78">
                <c:v>39264</c:v>
              </c:pt>
              <c:pt idx="79">
                <c:v>39356</c:v>
              </c:pt>
              <c:pt idx="80">
                <c:v>39448</c:v>
              </c:pt>
              <c:pt idx="81">
                <c:v>39539</c:v>
              </c:pt>
              <c:pt idx="82">
                <c:v>39630</c:v>
              </c:pt>
              <c:pt idx="83">
                <c:v>39722</c:v>
              </c:pt>
              <c:pt idx="84">
                <c:v>39814</c:v>
              </c:pt>
              <c:pt idx="85">
                <c:v>39904</c:v>
              </c:pt>
              <c:pt idx="86">
                <c:v>39995</c:v>
              </c:pt>
              <c:pt idx="87">
                <c:v>40087</c:v>
              </c:pt>
              <c:pt idx="88">
                <c:v>40179</c:v>
              </c:pt>
              <c:pt idx="89">
                <c:v>40269</c:v>
              </c:pt>
              <c:pt idx="90">
                <c:v>40360</c:v>
              </c:pt>
              <c:pt idx="91">
                <c:v>40452</c:v>
              </c:pt>
              <c:pt idx="92">
                <c:v>40544</c:v>
              </c:pt>
              <c:pt idx="93">
                <c:v>40634</c:v>
              </c:pt>
              <c:pt idx="94">
                <c:v>40725</c:v>
              </c:pt>
              <c:pt idx="95">
                <c:v>40817</c:v>
              </c:pt>
              <c:pt idx="96">
                <c:v>40909</c:v>
              </c:pt>
              <c:pt idx="97">
                <c:v>41000</c:v>
              </c:pt>
              <c:pt idx="98">
                <c:v>41091</c:v>
              </c:pt>
              <c:pt idx="99">
                <c:v>41183</c:v>
              </c:pt>
              <c:pt idx="100">
                <c:v>41275</c:v>
              </c:pt>
              <c:pt idx="101">
                <c:v>41365</c:v>
              </c:pt>
              <c:pt idx="102">
                <c:v>41456</c:v>
              </c:pt>
              <c:pt idx="103">
                <c:v>41548</c:v>
              </c:pt>
              <c:pt idx="104">
                <c:v>41640</c:v>
              </c:pt>
              <c:pt idx="105">
                <c:v>41730</c:v>
              </c:pt>
              <c:pt idx="106">
                <c:v>41821</c:v>
              </c:pt>
              <c:pt idx="107">
                <c:v>41913</c:v>
              </c:pt>
              <c:pt idx="108">
                <c:v>42005</c:v>
              </c:pt>
              <c:pt idx="109">
                <c:v>42095</c:v>
              </c:pt>
              <c:pt idx="110">
                <c:v>42186</c:v>
              </c:pt>
              <c:pt idx="111">
                <c:v>42278</c:v>
              </c:pt>
              <c:pt idx="112">
                <c:v>42370</c:v>
              </c:pt>
              <c:pt idx="113">
                <c:v>42461</c:v>
              </c:pt>
              <c:pt idx="114">
                <c:v>42552</c:v>
              </c:pt>
              <c:pt idx="115">
                <c:v>42644</c:v>
              </c:pt>
              <c:pt idx="116">
                <c:v>42736</c:v>
              </c:pt>
              <c:pt idx="117">
                <c:v>42826</c:v>
              </c:pt>
              <c:pt idx="118">
                <c:v>42917</c:v>
              </c:pt>
              <c:pt idx="119">
                <c:v>43009</c:v>
              </c:pt>
              <c:pt idx="120">
                <c:v>43101</c:v>
              </c:pt>
              <c:pt idx="121">
                <c:v>43191</c:v>
              </c:pt>
              <c:pt idx="122">
                <c:v>43282</c:v>
              </c:pt>
              <c:pt idx="123">
                <c:v>43374</c:v>
              </c:pt>
              <c:pt idx="124">
                <c:v>43466</c:v>
              </c:pt>
              <c:pt idx="125">
                <c:v>43556</c:v>
              </c:pt>
              <c:pt idx="126">
                <c:v>43647</c:v>
              </c:pt>
              <c:pt idx="127">
                <c:v>43739</c:v>
              </c:pt>
              <c:pt idx="128">
                <c:v>43831</c:v>
              </c:pt>
              <c:pt idx="129">
                <c:v>43922</c:v>
              </c:pt>
              <c:pt idx="130">
                <c:v>44013</c:v>
              </c:pt>
              <c:pt idx="131">
                <c:v>44105</c:v>
              </c:pt>
              <c:pt idx="132">
                <c:v>44197</c:v>
              </c:pt>
              <c:pt idx="133">
                <c:v>44287</c:v>
              </c:pt>
            </c:numLit>
          </c:cat>
          <c:val>
            <c:numRef>
              <c:f>'Data 1.17'!$B$6:$B$139</c:f>
              <c:numCache>
                <c:formatCode>0.0</c:formatCode>
                <c:ptCount val="134"/>
                <c:pt idx="0">
                  <c:v>-2.8276253780145222</c:v>
                </c:pt>
                <c:pt idx="1">
                  <c:v>-2.1943621075555018</c:v>
                </c:pt>
                <c:pt idx="2">
                  <c:v>-1.3216832675193022</c:v>
                </c:pt>
                <c:pt idx="3">
                  <c:v>-0.25263097111345295</c:v>
                </c:pt>
                <c:pt idx="4">
                  <c:v>-5.2412386321783723E-2</c:v>
                </c:pt>
                <c:pt idx="5">
                  <c:v>-0.53703165441736223</c:v>
                </c:pt>
                <c:pt idx="6">
                  <c:v>-1.6486624449871004</c:v>
                </c:pt>
                <c:pt idx="7">
                  <c:v>-2.9473283894276481</c:v>
                </c:pt>
                <c:pt idx="8">
                  <c:v>-3.3226957011451099</c:v>
                </c:pt>
                <c:pt idx="9">
                  <c:v>-3.5315142300818865</c:v>
                </c:pt>
                <c:pt idx="10">
                  <c:v>-3.3767531118968441</c:v>
                </c:pt>
                <c:pt idx="11">
                  <c:v>-2.7921231090245175</c:v>
                </c:pt>
                <c:pt idx="12">
                  <c:v>-2.9622331691297208</c:v>
                </c:pt>
                <c:pt idx="13">
                  <c:v>-2.8332608208414087</c:v>
                </c:pt>
                <c:pt idx="14">
                  <c:v>-2.4164599060338912</c:v>
                </c:pt>
                <c:pt idx="15">
                  <c:v>-2.3628848990657434</c:v>
                </c:pt>
                <c:pt idx="16">
                  <c:v>-2.8060385106410979</c:v>
                </c:pt>
                <c:pt idx="17">
                  <c:v>-2.4171109088545051</c:v>
                </c:pt>
                <c:pt idx="18">
                  <c:v>-2.8809210612000364</c:v>
                </c:pt>
                <c:pt idx="19">
                  <c:v>-3.6482185826282696</c:v>
                </c:pt>
                <c:pt idx="20">
                  <c:v>-3.114938416722032</c:v>
                </c:pt>
                <c:pt idx="21">
                  <c:v>-3.393059936908517</c:v>
                </c:pt>
                <c:pt idx="22">
                  <c:v>-3.3347289609142186</c:v>
                </c:pt>
                <c:pt idx="23">
                  <c:v>-3.3350231749710315</c:v>
                </c:pt>
                <c:pt idx="24">
                  <c:v>-3.2016292314432198</c:v>
                </c:pt>
                <c:pt idx="25">
                  <c:v>-3.4269832779031097</c:v>
                </c:pt>
                <c:pt idx="26">
                  <c:v>-3.1598704464561611</c:v>
                </c:pt>
                <c:pt idx="27">
                  <c:v>-3.0934896359675714</c:v>
                </c:pt>
                <c:pt idx="28">
                  <c:v>-3.7522288549499958</c:v>
                </c:pt>
                <c:pt idx="29">
                  <c:v>-3.675174619753248</c:v>
                </c:pt>
                <c:pt idx="30">
                  <c:v>-3.8840772104874368</c:v>
                </c:pt>
                <c:pt idx="31">
                  <c:v>-3.9104376820157856</c:v>
                </c:pt>
                <c:pt idx="32">
                  <c:v>-4.198754923663726</c:v>
                </c:pt>
                <c:pt idx="33">
                  <c:v>-4.5451750430433719</c:v>
                </c:pt>
                <c:pt idx="34">
                  <c:v>-4.6347932192450809</c:v>
                </c:pt>
                <c:pt idx="35">
                  <c:v>-4.7481555969294797</c:v>
                </c:pt>
                <c:pt idx="36">
                  <c:v>-5.0020771924271497</c:v>
                </c:pt>
                <c:pt idx="37">
                  <c:v>-5.7144534575378918</c:v>
                </c:pt>
                <c:pt idx="38">
                  <c:v>-5.6244189649829561</c:v>
                </c:pt>
                <c:pt idx="39">
                  <c:v>-5.1877803230091049</c:v>
                </c:pt>
                <c:pt idx="40">
                  <c:v>-4.1093146372871656</c:v>
                </c:pt>
                <c:pt idx="41">
                  <c:v>-3.4662623488576112</c:v>
                </c:pt>
                <c:pt idx="42">
                  <c:v>-3.1823383559031089</c:v>
                </c:pt>
                <c:pt idx="43">
                  <c:v>-2.6586645243608524</c:v>
                </c:pt>
                <c:pt idx="44">
                  <c:v>-3.0216177737814243</c:v>
                </c:pt>
                <c:pt idx="45">
                  <c:v>-2.7711833876793186</c:v>
                </c:pt>
                <c:pt idx="46">
                  <c:v>-3.3266285006962706</c:v>
                </c:pt>
                <c:pt idx="47">
                  <c:v>-4.8926003581487842</c:v>
                </c:pt>
                <c:pt idx="48">
                  <c:v>-5.1894002986578069</c:v>
                </c:pt>
                <c:pt idx="49">
                  <c:v>-4.9877528961567625</c:v>
                </c:pt>
                <c:pt idx="50">
                  <c:v>-4.5980867829737448</c:v>
                </c:pt>
                <c:pt idx="51">
                  <c:v>-3.2424303865909705</c:v>
                </c:pt>
                <c:pt idx="52">
                  <c:v>-2.3478921572720366</c:v>
                </c:pt>
                <c:pt idx="53">
                  <c:v>-1.502916656439961</c:v>
                </c:pt>
                <c:pt idx="54">
                  <c:v>-0.79671325572964924</c:v>
                </c:pt>
                <c:pt idx="55">
                  <c:v>-0.81268614156263863</c:v>
                </c:pt>
                <c:pt idx="56">
                  <c:v>-1.4028679127967978</c:v>
                </c:pt>
                <c:pt idx="57">
                  <c:v>-1.6577943258046648</c:v>
                </c:pt>
                <c:pt idx="58">
                  <c:v>-2.0986954055587068</c:v>
                </c:pt>
                <c:pt idx="59">
                  <c:v>-2.1734738921268622</c:v>
                </c:pt>
                <c:pt idx="60">
                  <c:v>-1.87819474342188</c:v>
                </c:pt>
                <c:pt idx="61">
                  <c:v>-2.402752668105208</c:v>
                </c:pt>
                <c:pt idx="62">
                  <c:v>-2.4116991843627611</c:v>
                </c:pt>
                <c:pt idx="63">
                  <c:v>-2.4421757180377872</c:v>
                </c:pt>
                <c:pt idx="64">
                  <c:v>-2.8253709034543846</c:v>
                </c:pt>
                <c:pt idx="65">
                  <c:v>-2.860646796170446</c:v>
                </c:pt>
                <c:pt idx="66">
                  <c:v>-3.8080812107200277</c:v>
                </c:pt>
                <c:pt idx="67">
                  <c:v>-4.5652131282560804</c:v>
                </c:pt>
                <c:pt idx="68">
                  <c:v>-5.138587923283418</c:v>
                </c:pt>
                <c:pt idx="69">
                  <c:v>-6.1312481264390541</c:v>
                </c:pt>
                <c:pt idx="70">
                  <c:v>-6.5619258550826771</c:v>
                </c:pt>
                <c:pt idx="71">
                  <c:v>-7.0787705326032846</c:v>
                </c:pt>
                <c:pt idx="72">
                  <c:v>-7.8194150323788474</c:v>
                </c:pt>
                <c:pt idx="73">
                  <c:v>-7.6483671410688032</c:v>
                </c:pt>
                <c:pt idx="74">
                  <c:v>-7.3166912583938091</c:v>
                </c:pt>
                <c:pt idx="75">
                  <c:v>-7.1403634384042318</c:v>
                </c:pt>
                <c:pt idx="76">
                  <c:v>-6.7559632814180492</c:v>
                </c:pt>
                <c:pt idx="77">
                  <c:v>-6.9453310231625025</c:v>
                </c:pt>
                <c:pt idx="78">
                  <c:v>-7.1060315341620095</c:v>
                </c:pt>
                <c:pt idx="79">
                  <c:v>-6.7940934208301291</c:v>
                </c:pt>
                <c:pt idx="80">
                  <c:v>-6.6516021247429755</c:v>
                </c:pt>
                <c:pt idx="81">
                  <c:v>-7.090438674927646</c:v>
                </c:pt>
                <c:pt idx="82">
                  <c:v>-7.4231171492863703</c:v>
                </c:pt>
                <c:pt idx="83">
                  <c:v>-7.6748673928861422</c:v>
                </c:pt>
                <c:pt idx="84">
                  <c:v>-7.0204223754530544</c:v>
                </c:pt>
                <c:pt idx="85">
                  <c:v>-4.937730870712401</c:v>
                </c:pt>
                <c:pt idx="86">
                  <c:v>-2.6737855836691065</c:v>
                </c:pt>
                <c:pt idx="87">
                  <c:v>-2.2665472010668557</c:v>
                </c:pt>
                <c:pt idx="88">
                  <c:v>-1.4944742561102471</c:v>
                </c:pt>
                <c:pt idx="89">
                  <c:v>-1.7683596291476904</c:v>
                </c:pt>
                <c:pt idx="90">
                  <c:v>-2.4105109136711267</c:v>
                </c:pt>
                <c:pt idx="91">
                  <c:v>-2.243169724406322</c:v>
                </c:pt>
                <c:pt idx="92">
                  <c:v>-2.789169838413045</c:v>
                </c:pt>
                <c:pt idx="93">
                  <c:v>-2.9322164835752149</c:v>
                </c:pt>
                <c:pt idx="94">
                  <c:v>-3.2388470049526288</c:v>
                </c:pt>
                <c:pt idx="95">
                  <c:v>-2.8005794302269438</c:v>
                </c:pt>
                <c:pt idx="96">
                  <c:v>-3.1749233121640512</c:v>
                </c:pt>
                <c:pt idx="97">
                  <c:v>-3.6023597339023472</c:v>
                </c:pt>
                <c:pt idx="98">
                  <c:v>-3.6191456701494684</c:v>
                </c:pt>
                <c:pt idx="99">
                  <c:v>-3.91948956346193</c:v>
                </c:pt>
                <c:pt idx="100">
                  <c:v>-3.6613293357000303</c:v>
                </c:pt>
                <c:pt idx="101">
                  <c:v>-3.5955467160459964</c:v>
                </c:pt>
                <c:pt idx="102">
                  <c:v>-3.6713058581604319</c:v>
                </c:pt>
                <c:pt idx="103">
                  <c:v>-3.091316378969561</c:v>
                </c:pt>
                <c:pt idx="104">
                  <c:v>-2.5670955209351809</c:v>
                </c:pt>
                <c:pt idx="105">
                  <c:v>-2.5260715480338898</c:v>
                </c:pt>
                <c:pt idx="106">
                  <c:v>-2.586857056664488</c:v>
                </c:pt>
                <c:pt idx="107">
                  <c:v>-3.204341473596326</c:v>
                </c:pt>
                <c:pt idx="108">
                  <c:v>-3.6193213201490089</c:v>
                </c:pt>
                <c:pt idx="109">
                  <c:v>-3.6591489011441269</c:v>
                </c:pt>
                <c:pt idx="110">
                  <c:v>-3.3818393717985811</c:v>
                </c:pt>
                <c:pt idx="111">
                  <c:v>-3.2520522365437543</c:v>
                </c:pt>
                <c:pt idx="112">
                  <c:v>-3.1081232224459141</c:v>
                </c:pt>
                <c:pt idx="113">
                  <c:v>-2.8922631959508314</c:v>
                </c:pt>
                <c:pt idx="114">
                  <c:v>-2.9927346044200749</c:v>
                </c:pt>
                <c:pt idx="115">
                  <c:v>-2.7443321078431371</c:v>
                </c:pt>
                <c:pt idx="116">
                  <c:v>-2.7653034530197096</c:v>
                </c:pt>
                <c:pt idx="117">
                  <c:v>-2.7601464084370622</c:v>
                </c:pt>
                <c:pt idx="118">
                  <c:v>-2.7262392215430755</c:v>
                </c:pt>
                <c:pt idx="119">
                  <c:v>-2.8851106967084834</c:v>
                </c:pt>
                <c:pt idx="120">
                  <c:v>-2.9598499153981153</c:v>
                </c:pt>
                <c:pt idx="121">
                  <c:v>-3.0084408929730255</c:v>
                </c:pt>
                <c:pt idx="122">
                  <c:v>-3.0512710952285911</c:v>
                </c:pt>
                <c:pt idx="123">
                  <c:v>-3.095252750704681</c:v>
                </c:pt>
                <c:pt idx="124">
                  <c:v>-3.1671465039619875</c:v>
                </c:pt>
                <c:pt idx="125">
                  <c:v>-3.2746916508300075</c:v>
                </c:pt>
                <c:pt idx="126">
                  <c:v>-3.3949364546244873</c:v>
                </c:pt>
                <c:pt idx="127">
                  <c:v>-3.5170456038948466</c:v>
                </c:pt>
                <c:pt idx="128">
                  <c:v>-3.6201819578982191</c:v>
                </c:pt>
                <c:pt idx="129">
                  <c:v>-3.7068616887370975</c:v>
                </c:pt>
                <c:pt idx="130">
                  <c:v>-3.7795480384301645</c:v>
                </c:pt>
                <c:pt idx="131">
                  <c:v>-3.8364025431753621</c:v>
                </c:pt>
                <c:pt idx="132">
                  <c:v>-3.8874076223539062</c:v>
                </c:pt>
                <c:pt idx="133">
                  <c:v>-3.9191758626121049</c:v>
                </c:pt>
              </c:numCache>
            </c:numRef>
          </c:val>
          <c:smooth val="0"/>
          <c:extLst xmlns:c16r2="http://schemas.microsoft.com/office/drawing/2015/06/chart">
            <c:ext xmlns:c16="http://schemas.microsoft.com/office/drawing/2014/chart" uri="{C3380CC4-5D6E-409C-BE32-E72D297353CC}">
              <c16:uniqueId val="{00000000-5DDA-4BFF-B728-BB52ED528AB3}"/>
            </c:ext>
          </c:extLst>
        </c:ser>
        <c:ser>
          <c:idx val="1"/>
          <c:order val="1"/>
          <c:tx>
            <c:strRef>
              <c:f>'Data 1.17'!$C$5</c:f>
              <c:strCache>
                <c:ptCount val="1"/>
                <c:pt idx="0">
                  <c:v>Goods and services balance</c:v>
                </c:pt>
              </c:strCache>
            </c:strRef>
          </c:tx>
          <c:spPr>
            <a:ln w="38100">
              <a:solidFill>
                <a:srgbClr val="969696"/>
              </a:solidFill>
            </a:ln>
          </c:spPr>
          <c:marker>
            <c:symbol val="none"/>
          </c:marker>
          <c:cat>
            <c:numLit>
              <c:formatCode>General</c:formatCode>
              <c:ptCount val="134"/>
              <c:pt idx="0">
                <c:v>32143</c:v>
              </c:pt>
              <c:pt idx="1">
                <c:v>32234</c:v>
              </c:pt>
              <c:pt idx="2">
                <c:v>32325</c:v>
              </c:pt>
              <c:pt idx="3">
                <c:v>32417</c:v>
              </c:pt>
              <c:pt idx="4">
                <c:v>32509</c:v>
              </c:pt>
              <c:pt idx="5">
                <c:v>32599</c:v>
              </c:pt>
              <c:pt idx="6">
                <c:v>32690</c:v>
              </c:pt>
              <c:pt idx="7">
                <c:v>32782</c:v>
              </c:pt>
              <c:pt idx="8">
                <c:v>32874</c:v>
              </c:pt>
              <c:pt idx="9">
                <c:v>32964</c:v>
              </c:pt>
              <c:pt idx="10">
                <c:v>33055</c:v>
              </c:pt>
              <c:pt idx="11">
                <c:v>33147</c:v>
              </c:pt>
              <c:pt idx="12">
                <c:v>33239</c:v>
              </c:pt>
              <c:pt idx="13">
                <c:v>33329</c:v>
              </c:pt>
              <c:pt idx="14">
                <c:v>33420</c:v>
              </c:pt>
              <c:pt idx="15">
                <c:v>33512</c:v>
              </c:pt>
              <c:pt idx="16">
                <c:v>33604</c:v>
              </c:pt>
              <c:pt idx="17">
                <c:v>33695</c:v>
              </c:pt>
              <c:pt idx="18">
                <c:v>33786</c:v>
              </c:pt>
              <c:pt idx="19">
                <c:v>33878</c:v>
              </c:pt>
              <c:pt idx="20">
                <c:v>33970</c:v>
              </c:pt>
              <c:pt idx="21">
                <c:v>34060</c:v>
              </c:pt>
              <c:pt idx="22">
                <c:v>34151</c:v>
              </c:pt>
              <c:pt idx="23">
                <c:v>34243</c:v>
              </c:pt>
              <c:pt idx="24">
                <c:v>34335</c:v>
              </c:pt>
              <c:pt idx="25">
                <c:v>34425</c:v>
              </c:pt>
              <c:pt idx="26">
                <c:v>34516</c:v>
              </c:pt>
              <c:pt idx="27">
                <c:v>34608</c:v>
              </c:pt>
              <c:pt idx="28">
                <c:v>34700</c:v>
              </c:pt>
              <c:pt idx="29">
                <c:v>34790</c:v>
              </c:pt>
              <c:pt idx="30">
                <c:v>34881</c:v>
              </c:pt>
              <c:pt idx="31">
                <c:v>34973</c:v>
              </c:pt>
              <c:pt idx="32">
                <c:v>35065</c:v>
              </c:pt>
              <c:pt idx="33">
                <c:v>35156</c:v>
              </c:pt>
              <c:pt idx="34">
                <c:v>35247</c:v>
              </c:pt>
              <c:pt idx="35">
                <c:v>35339</c:v>
              </c:pt>
              <c:pt idx="36">
                <c:v>35431</c:v>
              </c:pt>
              <c:pt idx="37">
                <c:v>35521</c:v>
              </c:pt>
              <c:pt idx="38">
                <c:v>35612</c:v>
              </c:pt>
              <c:pt idx="39">
                <c:v>35704</c:v>
              </c:pt>
              <c:pt idx="40">
                <c:v>35796</c:v>
              </c:pt>
              <c:pt idx="41">
                <c:v>35886</c:v>
              </c:pt>
              <c:pt idx="42">
                <c:v>35977</c:v>
              </c:pt>
              <c:pt idx="43">
                <c:v>36069</c:v>
              </c:pt>
              <c:pt idx="44">
                <c:v>36161</c:v>
              </c:pt>
              <c:pt idx="45">
                <c:v>36251</c:v>
              </c:pt>
              <c:pt idx="46">
                <c:v>36342</c:v>
              </c:pt>
              <c:pt idx="47">
                <c:v>36434</c:v>
              </c:pt>
              <c:pt idx="48">
                <c:v>36526</c:v>
              </c:pt>
              <c:pt idx="49">
                <c:v>36617</c:v>
              </c:pt>
              <c:pt idx="50">
                <c:v>36708</c:v>
              </c:pt>
              <c:pt idx="51">
                <c:v>36800</c:v>
              </c:pt>
              <c:pt idx="52">
                <c:v>36892</c:v>
              </c:pt>
              <c:pt idx="53">
                <c:v>36982</c:v>
              </c:pt>
              <c:pt idx="54">
                <c:v>37073</c:v>
              </c:pt>
              <c:pt idx="55">
                <c:v>37165</c:v>
              </c:pt>
              <c:pt idx="56">
                <c:v>37257</c:v>
              </c:pt>
              <c:pt idx="57">
                <c:v>37347</c:v>
              </c:pt>
              <c:pt idx="58">
                <c:v>37438</c:v>
              </c:pt>
              <c:pt idx="59">
                <c:v>37530</c:v>
              </c:pt>
              <c:pt idx="60">
                <c:v>37622</c:v>
              </c:pt>
              <c:pt idx="61">
                <c:v>37712</c:v>
              </c:pt>
              <c:pt idx="62">
                <c:v>37803</c:v>
              </c:pt>
              <c:pt idx="63">
                <c:v>37895</c:v>
              </c:pt>
              <c:pt idx="64">
                <c:v>37987</c:v>
              </c:pt>
              <c:pt idx="65">
                <c:v>38078</c:v>
              </c:pt>
              <c:pt idx="66">
                <c:v>38169</c:v>
              </c:pt>
              <c:pt idx="67">
                <c:v>38261</c:v>
              </c:pt>
              <c:pt idx="68">
                <c:v>38353</c:v>
              </c:pt>
              <c:pt idx="69">
                <c:v>38443</c:v>
              </c:pt>
              <c:pt idx="70">
                <c:v>38534</c:v>
              </c:pt>
              <c:pt idx="71">
                <c:v>38626</c:v>
              </c:pt>
              <c:pt idx="72">
                <c:v>38718</c:v>
              </c:pt>
              <c:pt idx="73">
                <c:v>38808</c:v>
              </c:pt>
              <c:pt idx="74">
                <c:v>38899</c:v>
              </c:pt>
              <c:pt idx="75">
                <c:v>38991</c:v>
              </c:pt>
              <c:pt idx="76">
                <c:v>39083</c:v>
              </c:pt>
              <c:pt idx="77">
                <c:v>39173</c:v>
              </c:pt>
              <c:pt idx="78">
                <c:v>39264</c:v>
              </c:pt>
              <c:pt idx="79">
                <c:v>39356</c:v>
              </c:pt>
              <c:pt idx="80">
                <c:v>39448</c:v>
              </c:pt>
              <c:pt idx="81">
                <c:v>39539</c:v>
              </c:pt>
              <c:pt idx="82">
                <c:v>39630</c:v>
              </c:pt>
              <c:pt idx="83">
                <c:v>39722</c:v>
              </c:pt>
              <c:pt idx="84">
                <c:v>39814</c:v>
              </c:pt>
              <c:pt idx="85">
                <c:v>39904</c:v>
              </c:pt>
              <c:pt idx="86">
                <c:v>39995</c:v>
              </c:pt>
              <c:pt idx="87">
                <c:v>40087</c:v>
              </c:pt>
              <c:pt idx="88">
                <c:v>40179</c:v>
              </c:pt>
              <c:pt idx="89">
                <c:v>40269</c:v>
              </c:pt>
              <c:pt idx="90">
                <c:v>40360</c:v>
              </c:pt>
              <c:pt idx="91">
                <c:v>40452</c:v>
              </c:pt>
              <c:pt idx="92">
                <c:v>40544</c:v>
              </c:pt>
              <c:pt idx="93">
                <c:v>40634</c:v>
              </c:pt>
              <c:pt idx="94">
                <c:v>40725</c:v>
              </c:pt>
              <c:pt idx="95">
                <c:v>40817</c:v>
              </c:pt>
              <c:pt idx="96">
                <c:v>40909</c:v>
              </c:pt>
              <c:pt idx="97">
                <c:v>41000</c:v>
              </c:pt>
              <c:pt idx="98">
                <c:v>41091</c:v>
              </c:pt>
              <c:pt idx="99">
                <c:v>41183</c:v>
              </c:pt>
              <c:pt idx="100">
                <c:v>41275</c:v>
              </c:pt>
              <c:pt idx="101">
                <c:v>41365</c:v>
              </c:pt>
              <c:pt idx="102">
                <c:v>41456</c:v>
              </c:pt>
              <c:pt idx="103">
                <c:v>41548</c:v>
              </c:pt>
              <c:pt idx="104">
                <c:v>41640</c:v>
              </c:pt>
              <c:pt idx="105">
                <c:v>41730</c:v>
              </c:pt>
              <c:pt idx="106">
                <c:v>41821</c:v>
              </c:pt>
              <c:pt idx="107">
                <c:v>41913</c:v>
              </c:pt>
              <c:pt idx="108">
                <c:v>42005</c:v>
              </c:pt>
              <c:pt idx="109">
                <c:v>42095</c:v>
              </c:pt>
              <c:pt idx="110">
                <c:v>42186</c:v>
              </c:pt>
              <c:pt idx="111">
                <c:v>42278</c:v>
              </c:pt>
              <c:pt idx="112">
                <c:v>42370</c:v>
              </c:pt>
              <c:pt idx="113">
                <c:v>42461</c:v>
              </c:pt>
              <c:pt idx="114">
                <c:v>42552</c:v>
              </c:pt>
              <c:pt idx="115">
                <c:v>42644</c:v>
              </c:pt>
              <c:pt idx="116">
                <c:v>42736</c:v>
              </c:pt>
              <c:pt idx="117">
                <c:v>42826</c:v>
              </c:pt>
              <c:pt idx="118">
                <c:v>42917</c:v>
              </c:pt>
              <c:pt idx="119">
                <c:v>43009</c:v>
              </c:pt>
              <c:pt idx="120">
                <c:v>43101</c:v>
              </c:pt>
              <c:pt idx="121">
                <c:v>43191</c:v>
              </c:pt>
              <c:pt idx="122">
                <c:v>43282</c:v>
              </c:pt>
              <c:pt idx="123">
                <c:v>43374</c:v>
              </c:pt>
              <c:pt idx="124">
                <c:v>43466</c:v>
              </c:pt>
              <c:pt idx="125">
                <c:v>43556</c:v>
              </c:pt>
              <c:pt idx="126">
                <c:v>43647</c:v>
              </c:pt>
              <c:pt idx="127">
                <c:v>43739</c:v>
              </c:pt>
              <c:pt idx="128">
                <c:v>43831</c:v>
              </c:pt>
              <c:pt idx="129">
                <c:v>43922</c:v>
              </c:pt>
              <c:pt idx="130">
                <c:v>44013</c:v>
              </c:pt>
              <c:pt idx="131">
                <c:v>44105</c:v>
              </c:pt>
              <c:pt idx="132">
                <c:v>44197</c:v>
              </c:pt>
              <c:pt idx="133">
                <c:v>44287</c:v>
              </c:pt>
            </c:numLit>
          </c:cat>
          <c:val>
            <c:numRef>
              <c:f>'Data 1.17'!$C$6:$C$139</c:f>
              <c:numCache>
                <c:formatCode>0.0</c:formatCode>
                <c:ptCount val="134"/>
                <c:pt idx="0">
                  <c:v>2.2243372273306399</c:v>
                </c:pt>
                <c:pt idx="1">
                  <c:v>2.8401185651200702</c:v>
                </c:pt>
                <c:pt idx="2">
                  <c:v>3.3933518005540102</c:v>
                </c:pt>
                <c:pt idx="3">
                  <c:v>4.1287118707684298</c:v>
                </c:pt>
                <c:pt idx="4">
                  <c:v>3.9833413604555599</c:v>
                </c:pt>
                <c:pt idx="5">
                  <c:v>3.6055862364876998</c:v>
                </c:pt>
                <c:pt idx="6">
                  <c:v>2.36469241063421</c:v>
                </c:pt>
                <c:pt idx="7">
                  <c:v>1.0838562464346799</c:v>
                </c:pt>
                <c:pt idx="8">
                  <c:v>0.70798358765319502</c:v>
                </c:pt>
                <c:pt idx="9">
                  <c:v>0.26006241497959498</c:v>
                </c:pt>
                <c:pt idx="10">
                  <c:v>0.51656830399978904</c:v>
                </c:pt>
                <c:pt idx="11">
                  <c:v>0.954616588419405</c:v>
                </c:pt>
                <c:pt idx="12">
                  <c:v>0.91428571428571404</c:v>
                </c:pt>
                <c:pt idx="13">
                  <c:v>1.74161821513797</c:v>
                </c:pt>
                <c:pt idx="14">
                  <c:v>2.8757324605395098</c:v>
                </c:pt>
                <c:pt idx="15">
                  <c:v>3.6905125785745598</c:v>
                </c:pt>
                <c:pt idx="16">
                  <c:v>3.6325826873214901</c:v>
                </c:pt>
                <c:pt idx="17">
                  <c:v>3.6653231049278299</c:v>
                </c:pt>
                <c:pt idx="18">
                  <c:v>3.1817767416418099</c:v>
                </c:pt>
                <c:pt idx="19">
                  <c:v>2.5848016766281101</c:v>
                </c:pt>
                <c:pt idx="20">
                  <c:v>3.1315480145142298</c:v>
                </c:pt>
                <c:pt idx="21">
                  <c:v>3.1394321766561499</c:v>
                </c:pt>
                <c:pt idx="22">
                  <c:v>3.2608427948673699</c:v>
                </c:pt>
                <c:pt idx="23">
                  <c:v>3.40382387022016</c:v>
                </c:pt>
                <c:pt idx="24">
                  <c:v>3.5710479889174298</c:v>
                </c:pt>
                <c:pt idx="25">
                  <c:v>3.4711724073772499</c:v>
                </c:pt>
                <c:pt idx="26">
                  <c:v>3.1758929695457598</c:v>
                </c:pt>
                <c:pt idx="27">
                  <c:v>3.1069640009881199</c:v>
                </c:pt>
                <c:pt idx="28">
                  <c:v>2.7178186570387499</c:v>
                </c:pt>
                <c:pt idx="29">
                  <c:v>2.5143068520573499</c:v>
                </c:pt>
                <c:pt idx="30">
                  <c:v>2.40238954253963</c:v>
                </c:pt>
                <c:pt idx="31">
                  <c:v>2.2496095893301802</c:v>
                </c:pt>
                <c:pt idx="32">
                  <c:v>1.84059281430902</c:v>
                </c:pt>
                <c:pt idx="33">
                  <c:v>1.62539968844797</c:v>
                </c:pt>
                <c:pt idx="34">
                  <c:v>1.4743402277058899</c:v>
                </c:pt>
                <c:pt idx="35">
                  <c:v>1.50539133205229</c:v>
                </c:pt>
                <c:pt idx="36">
                  <c:v>1.60339472590951</c:v>
                </c:pt>
                <c:pt idx="37">
                  <c:v>1.0841805532452</c:v>
                </c:pt>
                <c:pt idx="38">
                  <c:v>1.39157886581964</c:v>
                </c:pt>
                <c:pt idx="39">
                  <c:v>1.3705749870064801</c:v>
                </c:pt>
                <c:pt idx="40">
                  <c:v>1.35450946725807</c:v>
                </c:pt>
                <c:pt idx="41">
                  <c:v>1.4284624480299</c:v>
                </c:pt>
                <c:pt idx="42">
                  <c:v>1.4018691588784999</c:v>
                </c:pt>
                <c:pt idx="43">
                  <c:v>1.3808421152119399</c:v>
                </c:pt>
                <c:pt idx="44">
                  <c:v>1.286950657525</c:v>
                </c:pt>
                <c:pt idx="45">
                  <c:v>1.19807495127335</c:v>
                </c:pt>
                <c:pt idx="46">
                  <c:v>0.93655286654349101</c:v>
                </c:pt>
                <c:pt idx="47">
                  <c:v>0.233966542784381</c:v>
                </c:pt>
                <c:pt idx="48">
                  <c:v>0.42147862122591001</c:v>
                </c:pt>
                <c:pt idx="49">
                  <c:v>0.85337470907680302</c:v>
                </c:pt>
                <c:pt idx="50">
                  <c:v>1.0804858745397601</c:v>
                </c:pt>
                <c:pt idx="51">
                  <c:v>2.2920045958367101</c:v>
                </c:pt>
                <c:pt idx="52">
                  <c:v>2.9382050147369401</c:v>
                </c:pt>
                <c:pt idx="53">
                  <c:v>3.7626095280170802</c:v>
                </c:pt>
                <c:pt idx="54">
                  <c:v>4.40971522938736</c:v>
                </c:pt>
                <c:pt idx="55">
                  <c:v>4.2178886002154403</c:v>
                </c:pt>
                <c:pt idx="56">
                  <c:v>3.4834648117203502</c:v>
                </c:pt>
                <c:pt idx="57">
                  <c:v>3.3909779063326901</c:v>
                </c:pt>
                <c:pt idx="58">
                  <c:v>2.9638873132917301</c:v>
                </c:pt>
                <c:pt idx="59">
                  <c:v>2.7570572435413001</c:v>
                </c:pt>
                <c:pt idx="60">
                  <c:v>3.0639947330655399</c:v>
                </c:pt>
                <c:pt idx="61">
                  <c:v>2.5055403277541202</c:v>
                </c:pt>
                <c:pt idx="62">
                  <c:v>2.3254644101900701</c:v>
                </c:pt>
                <c:pt idx="63">
                  <c:v>2.1357564461012699</c:v>
                </c:pt>
                <c:pt idx="64">
                  <c:v>1.7458757750221401</c:v>
                </c:pt>
                <c:pt idx="65">
                  <c:v>1.73725684163453</c:v>
                </c:pt>
                <c:pt idx="66">
                  <c:v>1.18188703312472</c:v>
                </c:pt>
                <c:pt idx="67">
                  <c:v>0.65562840315590598</c:v>
                </c:pt>
                <c:pt idx="68">
                  <c:v>0.28202723244606798</c:v>
                </c:pt>
                <c:pt idx="69">
                  <c:v>-0.517900081001613</c:v>
                </c:pt>
                <c:pt idx="70">
                  <c:v>-0.92303626708277697</c:v>
                </c:pt>
                <c:pt idx="71">
                  <c:v>-1.1205823792931799</c:v>
                </c:pt>
                <c:pt idx="72">
                  <c:v>-1.45290488905257</c:v>
                </c:pt>
                <c:pt idx="73">
                  <c:v>-1.2645997156017901</c:v>
                </c:pt>
                <c:pt idx="74">
                  <c:v>-0.884097684362672</c:v>
                </c:pt>
                <c:pt idx="75">
                  <c:v>-0.65859157263146595</c:v>
                </c:pt>
                <c:pt idx="76">
                  <c:v>-0.39241676404415998</c:v>
                </c:pt>
                <c:pt idx="77">
                  <c:v>-0.44512584351632301</c:v>
                </c:pt>
                <c:pt idx="78">
                  <c:v>-0.44270181585606599</c:v>
                </c:pt>
                <c:pt idx="79">
                  <c:v>-7.7459756383611203E-2</c:v>
                </c:pt>
                <c:pt idx="80">
                  <c:v>0.110306716929403</c:v>
                </c:pt>
                <c:pt idx="81">
                  <c:v>-0.187300596293141</c:v>
                </c:pt>
                <c:pt idx="82">
                  <c:v>-0.50075535882185096</c:v>
                </c:pt>
                <c:pt idx="83">
                  <c:v>-0.69229876936380197</c:v>
                </c:pt>
                <c:pt idx="84">
                  <c:v>-0.17357172627369399</c:v>
                </c:pt>
                <c:pt idx="85">
                  <c:v>0.85171503957783601</c:v>
                </c:pt>
                <c:pt idx="86">
                  <c:v>1.89150812405359</c:v>
                </c:pt>
                <c:pt idx="87">
                  <c:v>2.2175801964931199</c:v>
                </c:pt>
                <c:pt idx="88">
                  <c:v>2.2916645209133701</c:v>
                </c:pt>
                <c:pt idx="89">
                  <c:v>2.5795990566037701</c:v>
                </c:pt>
                <c:pt idx="90">
                  <c:v>2.48895056793326</c:v>
                </c:pt>
                <c:pt idx="91">
                  <c:v>2.3920856167103399</c:v>
                </c:pt>
                <c:pt idx="92">
                  <c:v>2.2689050836455902</c:v>
                </c:pt>
                <c:pt idx="93">
                  <c:v>1.9847728807630001</c:v>
                </c:pt>
                <c:pt idx="94">
                  <c:v>1.77844408893657</c:v>
                </c:pt>
                <c:pt idx="95">
                  <c:v>2.0682440045066701</c:v>
                </c:pt>
                <c:pt idx="96">
                  <c:v>1.5168713239087801</c:v>
                </c:pt>
                <c:pt idx="97">
                  <c:v>1.15848244378431</c:v>
                </c:pt>
                <c:pt idx="98">
                  <c:v>0.99104488686691605</c:v>
                </c:pt>
                <c:pt idx="99">
                  <c:v>0.47274646713462798</c:v>
                </c:pt>
                <c:pt idx="100">
                  <c:v>0.69023553540388605</c:v>
                </c:pt>
                <c:pt idx="101">
                  <c:v>0.54957364606908499</c:v>
                </c:pt>
                <c:pt idx="102">
                  <c:v>0.38697426621129599</c:v>
                </c:pt>
                <c:pt idx="103">
                  <c:v>1.0515219396494899</c:v>
                </c:pt>
                <c:pt idx="104">
                  <c:v>1.5772992949101701</c:v>
                </c:pt>
                <c:pt idx="105">
                  <c:v>1.7126985269522399</c:v>
                </c:pt>
                <c:pt idx="106">
                  <c:v>1.6809961955519801</c:v>
                </c:pt>
                <c:pt idx="107">
                  <c:v>1.0895428929242299</c:v>
                </c:pt>
                <c:pt idx="108">
                  <c:v>0.61588680640057103</c:v>
                </c:pt>
                <c:pt idx="109">
                  <c:v>0.51526874639887998</c:v>
                </c:pt>
                <c:pt idx="110">
                  <c:v>0.71882933508286495</c:v>
                </c:pt>
                <c:pt idx="111">
                  <c:v>0.70166078581157798</c:v>
                </c:pt>
                <c:pt idx="112">
                  <c:v>0.72859744990892505</c:v>
                </c:pt>
                <c:pt idx="113">
                  <c:v>0.81157221372718602</c:v>
                </c:pt>
                <c:pt idx="114">
                  <c:v>0.67740161687225298</c:v>
                </c:pt>
                <c:pt idx="115">
                  <c:v>0.69814644607843102</c:v>
                </c:pt>
                <c:pt idx="116">
                  <c:v>0.61882849177925103</c:v>
                </c:pt>
                <c:pt idx="117">
                  <c:v>0.56773064012316199</c:v>
                </c:pt>
                <c:pt idx="118">
                  <c:v>0.57063424075563396</c:v>
                </c:pt>
                <c:pt idx="119">
                  <c:v>0.55164783622820701</c:v>
                </c:pt>
                <c:pt idx="120">
                  <c:v>0.50578438366656497</c:v>
                </c:pt>
                <c:pt idx="121">
                  <c:v>0.45368186057878801</c:v>
                </c:pt>
                <c:pt idx="122">
                  <c:v>0.40625191475107603</c:v>
                </c:pt>
                <c:pt idx="123">
                  <c:v>0.34830927383715199</c:v>
                </c:pt>
                <c:pt idx="124">
                  <c:v>0.28054913123546299</c:v>
                </c:pt>
                <c:pt idx="125">
                  <c:v>0.20776789514059901</c:v>
                </c:pt>
                <c:pt idx="126">
                  <c:v>0.13673328365086501</c:v>
                </c:pt>
                <c:pt idx="127">
                  <c:v>6.9403652788189898E-2</c:v>
                </c:pt>
                <c:pt idx="128">
                  <c:v>1.48217604820211E-2</c:v>
                </c:pt>
                <c:pt idx="129">
                  <c:v>-2.6640407641607699E-2</c:v>
                </c:pt>
                <c:pt idx="130">
                  <c:v>-5.7110640345077401E-2</c:v>
                </c:pt>
                <c:pt idx="131">
                  <c:v>-7.3505489704180194E-2</c:v>
                </c:pt>
                <c:pt idx="132">
                  <c:v>-7.8597865395435604E-2</c:v>
                </c:pt>
                <c:pt idx="133">
                  <c:v>-6.6099745183539907E-2</c:v>
                </c:pt>
              </c:numCache>
            </c:numRef>
          </c:val>
          <c:smooth val="0"/>
          <c:extLst xmlns:c16r2="http://schemas.microsoft.com/office/drawing/2015/06/chart">
            <c:ext xmlns:c16="http://schemas.microsoft.com/office/drawing/2014/chart" uri="{C3380CC4-5D6E-409C-BE32-E72D297353CC}">
              <c16:uniqueId val="{00000001-5DDA-4BFF-B728-BB52ED528AB3}"/>
            </c:ext>
          </c:extLst>
        </c:ser>
        <c:ser>
          <c:idx val="2"/>
          <c:order val="2"/>
          <c:tx>
            <c:strRef>
              <c:f>'Data 1.17'!$D$5</c:f>
              <c:strCache>
                <c:ptCount val="1"/>
                <c:pt idx="0">
                  <c:v>Primary Income Balance</c:v>
                </c:pt>
              </c:strCache>
            </c:strRef>
          </c:tx>
          <c:spPr>
            <a:ln w="38100">
              <a:solidFill>
                <a:sysClr val="windowText" lastClr="000000">
                  <a:lumMod val="85000"/>
                  <a:lumOff val="15000"/>
                </a:sysClr>
              </a:solidFill>
            </a:ln>
          </c:spPr>
          <c:marker>
            <c:symbol val="none"/>
          </c:marker>
          <c:cat>
            <c:numLit>
              <c:formatCode>General</c:formatCode>
              <c:ptCount val="134"/>
              <c:pt idx="0">
                <c:v>32143</c:v>
              </c:pt>
              <c:pt idx="1">
                <c:v>32234</c:v>
              </c:pt>
              <c:pt idx="2">
                <c:v>32325</c:v>
              </c:pt>
              <c:pt idx="3">
                <c:v>32417</c:v>
              </c:pt>
              <c:pt idx="4">
                <c:v>32509</c:v>
              </c:pt>
              <c:pt idx="5">
                <c:v>32599</c:v>
              </c:pt>
              <c:pt idx="6">
                <c:v>32690</c:v>
              </c:pt>
              <c:pt idx="7">
                <c:v>32782</c:v>
              </c:pt>
              <c:pt idx="8">
                <c:v>32874</c:v>
              </c:pt>
              <c:pt idx="9">
                <c:v>32964</c:v>
              </c:pt>
              <c:pt idx="10">
                <c:v>33055</c:v>
              </c:pt>
              <c:pt idx="11">
                <c:v>33147</c:v>
              </c:pt>
              <c:pt idx="12">
                <c:v>33239</c:v>
              </c:pt>
              <c:pt idx="13">
                <c:v>33329</c:v>
              </c:pt>
              <c:pt idx="14">
                <c:v>33420</c:v>
              </c:pt>
              <c:pt idx="15">
                <c:v>33512</c:v>
              </c:pt>
              <c:pt idx="16">
                <c:v>33604</c:v>
              </c:pt>
              <c:pt idx="17">
                <c:v>33695</c:v>
              </c:pt>
              <c:pt idx="18">
                <c:v>33786</c:v>
              </c:pt>
              <c:pt idx="19">
                <c:v>33878</c:v>
              </c:pt>
              <c:pt idx="20">
                <c:v>33970</c:v>
              </c:pt>
              <c:pt idx="21">
                <c:v>34060</c:v>
              </c:pt>
              <c:pt idx="22">
                <c:v>34151</c:v>
              </c:pt>
              <c:pt idx="23">
                <c:v>34243</c:v>
              </c:pt>
              <c:pt idx="24">
                <c:v>34335</c:v>
              </c:pt>
              <c:pt idx="25">
                <c:v>34425</c:v>
              </c:pt>
              <c:pt idx="26">
                <c:v>34516</c:v>
              </c:pt>
              <c:pt idx="27">
                <c:v>34608</c:v>
              </c:pt>
              <c:pt idx="28">
                <c:v>34700</c:v>
              </c:pt>
              <c:pt idx="29">
                <c:v>34790</c:v>
              </c:pt>
              <c:pt idx="30">
                <c:v>34881</c:v>
              </c:pt>
              <c:pt idx="31">
                <c:v>34973</c:v>
              </c:pt>
              <c:pt idx="32">
                <c:v>35065</c:v>
              </c:pt>
              <c:pt idx="33">
                <c:v>35156</c:v>
              </c:pt>
              <c:pt idx="34">
                <c:v>35247</c:v>
              </c:pt>
              <c:pt idx="35">
                <c:v>35339</c:v>
              </c:pt>
              <c:pt idx="36">
                <c:v>35431</c:v>
              </c:pt>
              <c:pt idx="37">
                <c:v>35521</c:v>
              </c:pt>
              <c:pt idx="38">
                <c:v>35612</c:v>
              </c:pt>
              <c:pt idx="39">
                <c:v>35704</c:v>
              </c:pt>
              <c:pt idx="40">
                <c:v>35796</c:v>
              </c:pt>
              <c:pt idx="41">
                <c:v>35886</c:v>
              </c:pt>
              <c:pt idx="42">
                <c:v>35977</c:v>
              </c:pt>
              <c:pt idx="43">
                <c:v>36069</c:v>
              </c:pt>
              <c:pt idx="44">
                <c:v>36161</c:v>
              </c:pt>
              <c:pt idx="45">
                <c:v>36251</c:v>
              </c:pt>
              <c:pt idx="46">
                <c:v>36342</c:v>
              </c:pt>
              <c:pt idx="47">
                <c:v>36434</c:v>
              </c:pt>
              <c:pt idx="48">
                <c:v>36526</c:v>
              </c:pt>
              <c:pt idx="49">
                <c:v>36617</c:v>
              </c:pt>
              <c:pt idx="50">
                <c:v>36708</c:v>
              </c:pt>
              <c:pt idx="51">
                <c:v>36800</c:v>
              </c:pt>
              <c:pt idx="52">
                <c:v>36892</c:v>
              </c:pt>
              <c:pt idx="53">
                <c:v>36982</c:v>
              </c:pt>
              <c:pt idx="54">
                <c:v>37073</c:v>
              </c:pt>
              <c:pt idx="55">
                <c:v>37165</c:v>
              </c:pt>
              <c:pt idx="56">
                <c:v>37257</c:v>
              </c:pt>
              <c:pt idx="57">
                <c:v>37347</c:v>
              </c:pt>
              <c:pt idx="58">
                <c:v>37438</c:v>
              </c:pt>
              <c:pt idx="59">
                <c:v>37530</c:v>
              </c:pt>
              <c:pt idx="60">
                <c:v>37622</c:v>
              </c:pt>
              <c:pt idx="61">
                <c:v>37712</c:v>
              </c:pt>
              <c:pt idx="62">
                <c:v>37803</c:v>
              </c:pt>
              <c:pt idx="63">
                <c:v>37895</c:v>
              </c:pt>
              <c:pt idx="64">
                <c:v>37987</c:v>
              </c:pt>
              <c:pt idx="65">
                <c:v>38078</c:v>
              </c:pt>
              <c:pt idx="66">
                <c:v>38169</c:v>
              </c:pt>
              <c:pt idx="67">
                <c:v>38261</c:v>
              </c:pt>
              <c:pt idx="68">
                <c:v>38353</c:v>
              </c:pt>
              <c:pt idx="69">
                <c:v>38443</c:v>
              </c:pt>
              <c:pt idx="70">
                <c:v>38534</c:v>
              </c:pt>
              <c:pt idx="71">
                <c:v>38626</c:v>
              </c:pt>
              <c:pt idx="72">
                <c:v>38718</c:v>
              </c:pt>
              <c:pt idx="73">
                <c:v>38808</c:v>
              </c:pt>
              <c:pt idx="74">
                <c:v>38899</c:v>
              </c:pt>
              <c:pt idx="75">
                <c:v>38991</c:v>
              </c:pt>
              <c:pt idx="76">
                <c:v>39083</c:v>
              </c:pt>
              <c:pt idx="77">
                <c:v>39173</c:v>
              </c:pt>
              <c:pt idx="78">
                <c:v>39264</c:v>
              </c:pt>
              <c:pt idx="79">
                <c:v>39356</c:v>
              </c:pt>
              <c:pt idx="80">
                <c:v>39448</c:v>
              </c:pt>
              <c:pt idx="81">
                <c:v>39539</c:v>
              </c:pt>
              <c:pt idx="82">
                <c:v>39630</c:v>
              </c:pt>
              <c:pt idx="83">
                <c:v>39722</c:v>
              </c:pt>
              <c:pt idx="84">
                <c:v>39814</c:v>
              </c:pt>
              <c:pt idx="85">
                <c:v>39904</c:v>
              </c:pt>
              <c:pt idx="86">
                <c:v>39995</c:v>
              </c:pt>
              <c:pt idx="87">
                <c:v>40087</c:v>
              </c:pt>
              <c:pt idx="88">
                <c:v>40179</c:v>
              </c:pt>
              <c:pt idx="89">
                <c:v>40269</c:v>
              </c:pt>
              <c:pt idx="90">
                <c:v>40360</c:v>
              </c:pt>
              <c:pt idx="91">
                <c:v>40452</c:v>
              </c:pt>
              <c:pt idx="92">
                <c:v>40544</c:v>
              </c:pt>
              <c:pt idx="93">
                <c:v>40634</c:v>
              </c:pt>
              <c:pt idx="94">
                <c:v>40725</c:v>
              </c:pt>
              <c:pt idx="95">
                <c:v>40817</c:v>
              </c:pt>
              <c:pt idx="96">
                <c:v>40909</c:v>
              </c:pt>
              <c:pt idx="97">
                <c:v>41000</c:v>
              </c:pt>
              <c:pt idx="98">
                <c:v>41091</c:v>
              </c:pt>
              <c:pt idx="99">
                <c:v>41183</c:v>
              </c:pt>
              <c:pt idx="100">
                <c:v>41275</c:v>
              </c:pt>
              <c:pt idx="101">
                <c:v>41365</c:v>
              </c:pt>
              <c:pt idx="102">
                <c:v>41456</c:v>
              </c:pt>
              <c:pt idx="103">
                <c:v>41548</c:v>
              </c:pt>
              <c:pt idx="104">
                <c:v>41640</c:v>
              </c:pt>
              <c:pt idx="105">
                <c:v>41730</c:v>
              </c:pt>
              <c:pt idx="106">
                <c:v>41821</c:v>
              </c:pt>
              <c:pt idx="107">
                <c:v>41913</c:v>
              </c:pt>
              <c:pt idx="108">
                <c:v>42005</c:v>
              </c:pt>
              <c:pt idx="109">
                <c:v>42095</c:v>
              </c:pt>
              <c:pt idx="110">
                <c:v>42186</c:v>
              </c:pt>
              <c:pt idx="111">
                <c:v>42278</c:v>
              </c:pt>
              <c:pt idx="112">
                <c:v>42370</c:v>
              </c:pt>
              <c:pt idx="113">
                <c:v>42461</c:v>
              </c:pt>
              <c:pt idx="114">
                <c:v>42552</c:v>
              </c:pt>
              <c:pt idx="115">
                <c:v>42644</c:v>
              </c:pt>
              <c:pt idx="116">
                <c:v>42736</c:v>
              </c:pt>
              <c:pt idx="117">
                <c:v>42826</c:v>
              </c:pt>
              <c:pt idx="118">
                <c:v>42917</c:v>
              </c:pt>
              <c:pt idx="119">
                <c:v>43009</c:v>
              </c:pt>
              <c:pt idx="120">
                <c:v>43101</c:v>
              </c:pt>
              <c:pt idx="121">
                <c:v>43191</c:v>
              </c:pt>
              <c:pt idx="122">
                <c:v>43282</c:v>
              </c:pt>
              <c:pt idx="123">
                <c:v>43374</c:v>
              </c:pt>
              <c:pt idx="124">
                <c:v>43466</c:v>
              </c:pt>
              <c:pt idx="125">
                <c:v>43556</c:v>
              </c:pt>
              <c:pt idx="126">
                <c:v>43647</c:v>
              </c:pt>
              <c:pt idx="127">
                <c:v>43739</c:v>
              </c:pt>
              <c:pt idx="128">
                <c:v>43831</c:v>
              </c:pt>
              <c:pt idx="129">
                <c:v>43922</c:v>
              </c:pt>
              <c:pt idx="130">
                <c:v>44013</c:v>
              </c:pt>
              <c:pt idx="131">
                <c:v>44105</c:v>
              </c:pt>
              <c:pt idx="132">
                <c:v>44197</c:v>
              </c:pt>
              <c:pt idx="133">
                <c:v>44287</c:v>
              </c:pt>
            </c:numLit>
          </c:cat>
          <c:val>
            <c:numRef>
              <c:f>'Data 1.17'!$D$6:$D$139</c:f>
              <c:numCache>
                <c:formatCode>0.0</c:formatCode>
                <c:ptCount val="134"/>
                <c:pt idx="0">
                  <c:v>-5.4418740309780018</c:v>
                </c:pt>
                <c:pt idx="1">
                  <c:v>-5.4110459137378264</c:v>
                </c:pt>
                <c:pt idx="2">
                  <c:v>-5.0671892497200455</c:v>
                </c:pt>
                <c:pt idx="3">
                  <c:v>-4.8043192678032653</c:v>
                </c:pt>
                <c:pt idx="4">
                  <c:v>-4.4607190412782955</c:v>
                </c:pt>
                <c:pt idx="5">
                  <c:v>-4.5689213691538981</c:v>
                </c:pt>
                <c:pt idx="6">
                  <c:v>-4.4341431784004532</c:v>
                </c:pt>
                <c:pt idx="7">
                  <c:v>-4.478037649743297</c:v>
                </c:pt>
                <c:pt idx="8">
                  <c:v>-4.4852369331438231</c:v>
                </c:pt>
                <c:pt idx="9">
                  <c:v>-4.177002480595343</c:v>
                </c:pt>
                <c:pt idx="10">
                  <c:v>-4.2245560535758884</c:v>
                </c:pt>
                <c:pt idx="11">
                  <c:v>-4.0519040166927489</c:v>
                </c:pt>
                <c:pt idx="12">
                  <c:v>-4.1681444991789824</c:v>
                </c:pt>
                <c:pt idx="13">
                  <c:v>-4.8504265052934121</c:v>
                </c:pt>
                <c:pt idx="14">
                  <c:v>-5.5680198490207466</c:v>
                </c:pt>
                <c:pt idx="15">
                  <c:v>-6.3377941977753256</c:v>
                </c:pt>
                <c:pt idx="16">
                  <c:v>-6.7268587372826705</c:v>
                </c:pt>
                <c:pt idx="17">
                  <c:v>-6.359381094786114</c:v>
                </c:pt>
                <c:pt idx="18">
                  <c:v>-6.3218765059064097</c:v>
                </c:pt>
                <c:pt idx="19">
                  <c:v>-6.4775285259644484</c:v>
                </c:pt>
                <c:pt idx="20">
                  <c:v>-6.4764654775898194</c:v>
                </c:pt>
                <c:pt idx="21">
                  <c:v>-6.7835962145110411</c:v>
                </c:pt>
                <c:pt idx="22">
                  <c:v>-6.8357017954338346</c:v>
                </c:pt>
                <c:pt idx="23">
                  <c:v>-6.9609405175743531</c:v>
                </c:pt>
                <c:pt idx="24">
                  <c:v>-7.2119540121008328</c:v>
                </c:pt>
                <c:pt idx="25">
                  <c:v>-7.3563271856176016</c:v>
                </c:pt>
                <c:pt idx="26">
                  <c:v>-6.8107167790150731</c:v>
                </c:pt>
                <c:pt idx="27">
                  <c:v>-6.7113566439848187</c:v>
                </c:pt>
                <c:pt idx="28">
                  <c:v>-6.8056216982490341</c:v>
                </c:pt>
                <c:pt idx="29">
                  <c:v>-6.4603868833909965</c:v>
                </c:pt>
                <c:pt idx="30">
                  <c:v>-6.5359127260269574</c:v>
                </c:pt>
                <c:pt idx="31">
                  <c:v>-6.4533828556957742</c:v>
                </c:pt>
                <c:pt idx="32">
                  <c:v>-6.2846215404441947</c:v>
                </c:pt>
                <c:pt idx="33">
                  <c:v>-6.6194556038370083</c:v>
                </c:pt>
                <c:pt idx="34">
                  <c:v>-6.667809566067989</c:v>
                </c:pt>
                <c:pt idx="35">
                  <c:v>-7.0251595495773547</c:v>
                </c:pt>
                <c:pt idx="36">
                  <c:v>-7.447229420957882</c:v>
                </c:pt>
                <c:pt idx="37">
                  <c:v>-7.4796716146266524</c:v>
                </c:pt>
                <c:pt idx="38">
                  <c:v>-7.6473892159900831</c:v>
                </c:pt>
                <c:pt idx="39">
                  <c:v>-6.9962848178020742</c:v>
                </c:pt>
                <c:pt idx="40">
                  <c:v>-5.9922735727571901</c:v>
                </c:pt>
                <c:pt idx="41">
                  <c:v>-5.368653926841362</c:v>
                </c:pt>
                <c:pt idx="42">
                  <c:v>-5.0047682624451655</c:v>
                </c:pt>
                <c:pt idx="43">
                  <c:v>-4.5243608525116965</c:v>
                </c:pt>
                <c:pt idx="44">
                  <c:v>-4.5830055074744296</c:v>
                </c:pt>
                <c:pt idx="45">
                  <c:v>-4.3599951966154613</c:v>
                </c:pt>
                <c:pt idx="46">
                  <c:v>-4.7246316134375768</c:v>
                </c:pt>
                <c:pt idx="47">
                  <c:v>-5.4136258515032347</c:v>
                </c:pt>
                <c:pt idx="48">
                  <c:v>-5.9864101861751475</c:v>
                </c:pt>
                <c:pt idx="49">
                  <c:v>-6.2124632804804705</c:v>
                </c:pt>
                <c:pt idx="50">
                  <c:v>-6.0493444822958606</c:v>
                </c:pt>
                <c:pt idx="51">
                  <c:v>-5.9678291430116248</c:v>
                </c:pt>
                <c:pt idx="52">
                  <c:v>-5.6852054405637613</c:v>
                </c:pt>
                <c:pt idx="53">
                  <c:v>-5.6402326780060381</c:v>
                </c:pt>
                <c:pt idx="54">
                  <c:v>-5.5133523985983004</c:v>
                </c:pt>
                <c:pt idx="55">
                  <c:v>-5.2990938470312399</c:v>
                </c:pt>
                <c:pt idx="56">
                  <c:v>-5.0604282438891692</c:v>
                </c:pt>
                <c:pt idx="57">
                  <c:v>-5.159548279894147</c:v>
                </c:pt>
                <c:pt idx="58">
                  <c:v>-5.1450179618075254</c:v>
                </c:pt>
                <c:pt idx="59">
                  <c:v>-5.0352768654092186</c:v>
                </c:pt>
                <c:pt idx="60">
                  <c:v>-5.0376156765273734</c:v>
                </c:pt>
                <c:pt idx="61">
                  <c:v>-5.0227445034116753</c:v>
                </c:pt>
                <c:pt idx="62">
                  <c:v>-4.8428011929143766</c:v>
                </c:pt>
                <c:pt idx="63">
                  <c:v>-4.7742099466237402</c:v>
                </c:pt>
                <c:pt idx="64">
                  <c:v>-4.751854517271922</c:v>
                </c:pt>
                <c:pt idx="65">
                  <c:v>-4.7971054753403033</c:v>
                </c:pt>
                <c:pt idx="66">
                  <c:v>-5.2025617517705056</c:v>
                </c:pt>
                <c:pt idx="67">
                  <c:v>-5.3215063111587559</c:v>
                </c:pt>
                <c:pt idx="68">
                  <c:v>-5.6314887286134745</c:v>
                </c:pt>
                <c:pt idx="69">
                  <c:v>-5.7791781206350015</c:v>
                </c:pt>
                <c:pt idx="70">
                  <c:v>-5.7980771650768883</c:v>
                </c:pt>
                <c:pt idx="71">
                  <c:v>-6.144225983076157</c:v>
                </c:pt>
                <c:pt idx="72">
                  <c:v>-6.4622655986250503</c:v>
                </c:pt>
                <c:pt idx="73">
                  <c:v>-6.5849123105531175</c:v>
                </c:pt>
                <c:pt idx="74">
                  <c:v>-6.7240808214640611</c:v>
                </c:pt>
                <c:pt idx="75">
                  <c:v>-6.8373994804641498</c:v>
                </c:pt>
                <c:pt idx="76">
                  <c:v>-6.714686851422293</c:v>
                </c:pt>
                <c:pt idx="77">
                  <c:v>-6.8125341966076958</c:v>
                </c:pt>
                <c:pt idx="78">
                  <c:v>-7.0092600317010092</c:v>
                </c:pt>
                <c:pt idx="79">
                  <c:v>-6.9959251804212279</c:v>
                </c:pt>
                <c:pt idx="80">
                  <c:v>-7.1297763879369427</c:v>
                </c:pt>
                <c:pt idx="81">
                  <c:v>-7.3444055851556351</c:v>
                </c:pt>
                <c:pt idx="82">
                  <c:v>-7.4083269066207462</c:v>
                </c:pt>
                <c:pt idx="83">
                  <c:v>-7.4681795653228438</c:v>
                </c:pt>
                <c:pt idx="84">
                  <c:v>-7.2509720544244969</c:v>
                </c:pt>
                <c:pt idx="85">
                  <c:v>-6.1730870712401051</c:v>
                </c:pt>
                <c:pt idx="86">
                  <c:v>-4.8304192231717602</c:v>
                </c:pt>
                <c:pt idx="87">
                  <c:v>-4.7096881739474696</c:v>
                </c:pt>
                <c:pt idx="88">
                  <c:v>-4.1007920404568914</c:v>
                </c:pt>
                <c:pt idx="89">
                  <c:v>-4.471474463240078</c:v>
                </c:pt>
                <c:pt idx="90">
                  <c:v>-4.9517545844458191</c:v>
                </c:pt>
                <c:pt idx="91">
                  <c:v>-4.660074656500675</c:v>
                </c:pt>
                <c:pt idx="92">
                  <c:v>-4.9705445568898199</c:v>
                </c:pt>
                <c:pt idx="93">
                  <c:v>-4.8271036891996282</c:v>
                </c:pt>
                <c:pt idx="94">
                  <c:v>-4.9138319171560223</c:v>
                </c:pt>
                <c:pt idx="95">
                  <c:v>-4.7608903532441467</c:v>
                </c:pt>
                <c:pt idx="96">
                  <c:v>-4.5295072278871684</c:v>
                </c:pt>
                <c:pt idx="97">
                  <c:v>-4.6139399095342366</c:v>
                </c:pt>
                <c:pt idx="98">
                  <c:v>-4.4232972068023617</c:v>
                </c:pt>
                <c:pt idx="99">
                  <c:v>-4.1797084807289835</c:v>
                </c:pt>
                <c:pt idx="100">
                  <c:v>-4.1625663334283693</c:v>
                </c:pt>
                <c:pt idx="101">
                  <c:v>-3.9215417323914683</c:v>
                </c:pt>
                <c:pt idx="102">
                  <c:v>-3.8391446968776575</c:v>
                </c:pt>
                <c:pt idx="103">
                  <c:v>-3.949136908683621</c:v>
                </c:pt>
                <c:pt idx="104">
                  <c:v>-3.9518626517752153</c:v>
                </c:pt>
                <c:pt idx="105">
                  <c:v>-4.0626309928570521</c:v>
                </c:pt>
                <c:pt idx="106">
                  <c:v>-4.0793068195149749</c:v>
                </c:pt>
                <c:pt idx="107">
                  <c:v>-4.1131287831350445</c:v>
                </c:pt>
                <c:pt idx="108">
                  <c:v>-4.0537229381496811</c:v>
                </c:pt>
                <c:pt idx="109">
                  <c:v>-3.9953905671248666</c:v>
                </c:pt>
                <c:pt idx="110">
                  <c:v>-3.9926813067697915</c:v>
                </c:pt>
                <c:pt idx="111">
                  <c:v>-3.8126533367284665</c:v>
                </c:pt>
                <c:pt idx="112">
                  <c:v>-3.5906592528680537</c:v>
                </c:pt>
                <c:pt idx="113">
                  <c:v>-3.3707510006361399</c:v>
                </c:pt>
                <c:pt idx="114">
                  <c:v>-3.2754727576914529</c:v>
                </c:pt>
                <c:pt idx="115">
                  <c:v>-3.1146599264705883</c:v>
                </c:pt>
                <c:pt idx="116">
                  <c:v>-3.1404511131760513</c:v>
                </c:pt>
                <c:pt idx="117">
                  <c:v>-3.1566227056869547</c:v>
                </c:pt>
                <c:pt idx="118">
                  <c:v>-3.1153942648538426</c:v>
                </c:pt>
                <c:pt idx="119">
                  <c:v>-3.1576374749392828</c:v>
                </c:pt>
                <c:pt idx="120">
                  <c:v>-3.1825599309412609</c:v>
                </c:pt>
                <c:pt idx="121">
                  <c:v>-3.1753099336894617</c:v>
                </c:pt>
                <c:pt idx="122">
                  <c:v>-3.1695836349532636</c:v>
                </c:pt>
                <c:pt idx="123">
                  <c:v>-3.15605993645603</c:v>
                </c:pt>
                <c:pt idx="124">
                  <c:v>-3.159356000147171</c:v>
                </c:pt>
                <c:pt idx="125">
                  <c:v>-3.1928652313016568</c:v>
                </c:pt>
                <c:pt idx="126">
                  <c:v>-3.2415271819630611</c:v>
                </c:pt>
                <c:pt idx="127">
                  <c:v>-3.2959569301422631</c:v>
                </c:pt>
                <c:pt idx="128">
                  <c:v>-3.3514610503968671</c:v>
                </c:pt>
                <c:pt idx="129">
                  <c:v>-3.4039742775794433</c:v>
                </c:pt>
                <c:pt idx="130">
                  <c:v>-3.4540250566983963</c:v>
                </c:pt>
                <c:pt idx="131">
                  <c:v>-3.5026567426017445</c:v>
                </c:pt>
                <c:pt idx="132">
                  <c:v>-3.5501658899175843</c:v>
                </c:pt>
                <c:pt idx="133">
                  <c:v>-3.5964518847339422</c:v>
                </c:pt>
              </c:numCache>
            </c:numRef>
          </c:val>
          <c:smooth val="0"/>
          <c:extLst xmlns:c16r2="http://schemas.microsoft.com/office/drawing/2015/06/chart">
            <c:ext xmlns:c16="http://schemas.microsoft.com/office/drawing/2014/chart" uri="{C3380CC4-5D6E-409C-BE32-E72D297353CC}">
              <c16:uniqueId val="{00000002-5DDA-4BFF-B728-BB52ED528AB3}"/>
            </c:ext>
          </c:extLst>
        </c:ser>
        <c:ser>
          <c:idx val="3"/>
          <c:order val="3"/>
          <c:tx>
            <c:strRef>
              <c:f>'Data 1.17'!$E$5</c:f>
              <c:strCache>
                <c:ptCount val="1"/>
                <c:pt idx="0">
                  <c:v>Current account average (1988-2021)</c:v>
                </c:pt>
              </c:strCache>
            </c:strRef>
          </c:tx>
          <c:spPr>
            <a:ln w="38100">
              <a:solidFill>
                <a:srgbClr val="003399"/>
              </a:solidFill>
              <a:prstDash val="dash"/>
            </a:ln>
          </c:spPr>
          <c:marker>
            <c:symbol val="none"/>
          </c:marker>
          <c:val>
            <c:numRef>
              <c:f>'Data 1.17'!$E$6:$E$139</c:f>
              <c:numCache>
                <c:formatCode>0.0</c:formatCode>
                <c:ptCount val="134"/>
                <c:pt idx="0">
                  <c:v>-3.5938797898449941</c:v>
                </c:pt>
                <c:pt idx="1">
                  <c:v>-3.5938797898449901</c:v>
                </c:pt>
                <c:pt idx="2">
                  <c:v>-3.5938797898449941</c:v>
                </c:pt>
                <c:pt idx="3">
                  <c:v>-3.5938797898449941</c:v>
                </c:pt>
                <c:pt idx="4">
                  <c:v>-3.5938797898449941</c:v>
                </c:pt>
                <c:pt idx="5">
                  <c:v>-3.5938797898449941</c:v>
                </c:pt>
                <c:pt idx="6">
                  <c:v>-3.5938797898449941</c:v>
                </c:pt>
                <c:pt idx="7">
                  <c:v>-3.5938797898449941</c:v>
                </c:pt>
                <c:pt idx="8">
                  <c:v>-3.5938797898449941</c:v>
                </c:pt>
                <c:pt idx="9">
                  <c:v>-3.5938797898449941</c:v>
                </c:pt>
                <c:pt idx="10">
                  <c:v>-3.5938797898449941</c:v>
                </c:pt>
                <c:pt idx="11">
                  <c:v>-3.5938797898449941</c:v>
                </c:pt>
                <c:pt idx="12">
                  <c:v>-3.5938797898449941</c:v>
                </c:pt>
                <c:pt idx="13">
                  <c:v>-3.5938797898449941</c:v>
                </c:pt>
                <c:pt idx="14">
                  <c:v>-3.5938797898449941</c:v>
                </c:pt>
                <c:pt idx="15">
                  <c:v>-3.5938797898449941</c:v>
                </c:pt>
                <c:pt idx="16">
                  <c:v>-3.5938797898449941</c:v>
                </c:pt>
                <c:pt idx="17">
                  <c:v>-3.5938797898449941</c:v>
                </c:pt>
                <c:pt idx="18">
                  <c:v>-3.5938797898449941</c:v>
                </c:pt>
                <c:pt idx="19">
                  <c:v>-3.5938797898449941</c:v>
                </c:pt>
                <c:pt idx="20">
                  <c:v>-3.5938797898449941</c:v>
                </c:pt>
                <c:pt idx="21">
                  <c:v>-3.5938797898449941</c:v>
                </c:pt>
                <c:pt idx="22">
                  <c:v>-3.5938797898449941</c:v>
                </c:pt>
                <c:pt idx="23">
                  <c:v>-3.5938797898449941</c:v>
                </c:pt>
                <c:pt idx="24">
                  <c:v>-3.5938797898449941</c:v>
                </c:pt>
                <c:pt idx="25">
                  <c:v>-3.5938797898449941</c:v>
                </c:pt>
                <c:pt idx="26">
                  <c:v>-3.5938797898449941</c:v>
                </c:pt>
                <c:pt idx="27">
                  <c:v>-3.5938797898449941</c:v>
                </c:pt>
                <c:pt idx="28">
                  <c:v>-3.5938797898449941</c:v>
                </c:pt>
                <c:pt idx="29">
                  <c:v>-3.5938797898449941</c:v>
                </c:pt>
                <c:pt idx="30">
                  <c:v>-3.5938797898449941</c:v>
                </c:pt>
                <c:pt idx="31">
                  <c:v>-3.5938797898449941</c:v>
                </c:pt>
                <c:pt idx="32">
                  <c:v>-3.5938797898449941</c:v>
                </c:pt>
                <c:pt idx="33">
                  <c:v>-3.5938797898449941</c:v>
                </c:pt>
                <c:pt idx="34">
                  <c:v>-3.5938797898449941</c:v>
                </c:pt>
                <c:pt idx="35">
                  <c:v>-3.5938797898449941</c:v>
                </c:pt>
                <c:pt idx="36">
                  <c:v>-3.5938797898449941</c:v>
                </c:pt>
                <c:pt idx="37">
                  <c:v>-3.5938797898449941</c:v>
                </c:pt>
                <c:pt idx="38">
                  <c:v>-3.5938797898449941</c:v>
                </c:pt>
                <c:pt idx="39">
                  <c:v>-3.5938797898449941</c:v>
                </c:pt>
                <c:pt idx="40">
                  <c:v>-3.5938797898449941</c:v>
                </c:pt>
                <c:pt idx="41">
                  <c:v>-3.5938797898449941</c:v>
                </c:pt>
                <c:pt idx="42">
                  <c:v>-3.5938797898449941</c:v>
                </c:pt>
                <c:pt idx="43">
                  <c:v>-3.5938797898449941</c:v>
                </c:pt>
                <c:pt idx="44">
                  <c:v>-3.5938797898449941</c:v>
                </c:pt>
                <c:pt idx="45">
                  <c:v>-3.5938797898449941</c:v>
                </c:pt>
                <c:pt idx="46">
                  <c:v>-3.5938797898449941</c:v>
                </c:pt>
                <c:pt idx="47">
                  <c:v>-3.5938797898449941</c:v>
                </c:pt>
                <c:pt idx="48">
                  <c:v>-3.5938797898449941</c:v>
                </c:pt>
                <c:pt idx="49">
                  <c:v>-3.5938797898449941</c:v>
                </c:pt>
                <c:pt idx="50">
                  <c:v>-3.5938797898449941</c:v>
                </c:pt>
                <c:pt idx="51">
                  <c:v>-3.5938797898449941</c:v>
                </c:pt>
                <c:pt idx="52">
                  <c:v>-3.5938797898449941</c:v>
                </c:pt>
                <c:pt idx="53">
                  <c:v>-3.5938797898449941</c:v>
                </c:pt>
                <c:pt idx="54">
                  <c:v>-3.5938797898449941</c:v>
                </c:pt>
                <c:pt idx="55">
                  <c:v>-3.5938797898449941</c:v>
                </c:pt>
                <c:pt idx="56">
                  <c:v>-3.5938797898449941</c:v>
                </c:pt>
                <c:pt idx="57">
                  <c:v>-3.5938797898449941</c:v>
                </c:pt>
                <c:pt idx="58">
                  <c:v>-3.5938797898449941</c:v>
                </c:pt>
                <c:pt idx="59">
                  <c:v>-3.5938797898449941</c:v>
                </c:pt>
                <c:pt idx="60">
                  <c:v>-3.5938797898449941</c:v>
                </c:pt>
                <c:pt idx="61">
                  <c:v>-3.5938797898449941</c:v>
                </c:pt>
                <c:pt idx="62">
                  <c:v>-3.5938797898449941</c:v>
                </c:pt>
                <c:pt idx="63">
                  <c:v>-3.5938797898449941</c:v>
                </c:pt>
                <c:pt idx="64">
                  <c:v>-3.5938797898449941</c:v>
                </c:pt>
                <c:pt idx="65">
                  <c:v>-3.5938797898449941</c:v>
                </c:pt>
                <c:pt idx="66">
                  <c:v>-3.5938797898449941</c:v>
                </c:pt>
                <c:pt idx="67">
                  <c:v>-3.5938797898449941</c:v>
                </c:pt>
                <c:pt idx="68">
                  <c:v>-3.5938797898449941</c:v>
                </c:pt>
                <c:pt idx="69">
                  <c:v>-3.5938797898449941</c:v>
                </c:pt>
                <c:pt idx="70">
                  <c:v>-3.5938797898449941</c:v>
                </c:pt>
                <c:pt idx="71">
                  <c:v>-3.5938797898449941</c:v>
                </c:pt>
                <c:pt idx="72">
                  <c:v>-3.5938797898449941</c:v>
                </c:pt>
                <c:pt idx="73">
                  <c:v>-3.5938797898449941</c:v>
                </c:pt>
                <c:pt idx="74">
                  <c:v>-3.5938797898449941</c:v>
                </c:pt>
                <c:pt idx="75">
                  <c:v>-3.5938797898449941</c:v>
                </c:pt>
                <c:pt idx="76">
                  <c:v>-3.5938797898449941</c:v>
                </c:pt>
                <c:pt idx="77">
                  <c:v>-3.5938797898449941</c:v>
                </c:pt>
                <c:pt idx="78">
                  <c:v>-3.5938797898449941</c:v>
                </c:pt>
                <c:pt idx="79">
                  <c:v>-3.5938797898449941</c:v>
                </c:pt>
                <c:pt idx="80">
                  <c:v>-3.5938797898449941</c:v>
                </c:pt>
                <c:pt idx="81">
                  <c:v>-3.5938797898449941</c:v>
                </c:pt>
                <c:pt idx="82">
                  <c:v>-3.5938797898449941</c:v>
                </c:pt>
                <c:pt idx="83">
                  <c:v>-3.5938797898449941</c:v>
                </c:pt>
                <c:pt idx="84">
                  <c:v>-3.5938797898449941</c:v>
                </c:pt>
                <c:pt idx="85">
                  <c:v>-3.5938797898449941</c:v>
                </c:pt>
                <c:pt idx="86">
                  <c:v>-3.5938797898449941</c:v>
                </c:pt>
                <c:pt idx="87">
                  <c:v>-3.5938797898449941</c:v>
                </c:pt>
                <c:pt idx="88">
                  <c:v>-3.5938797898449941</c:v>
                </c:pt>
                <c:pt idx="89">
                  <c:v>-3.5938797898449941</c:v>
                </c:pt>
                <c:pt idx="90">
                  <c:v>-3.5938797898449941</c:v>
                </c:pt>
                <c:pt idx="91">
                  <c:v>-3.5938797898449941</c:v>
                </c:pt>
                <c:pt idx="92">
                  <c:v>-3.5938797898449941</c:v>
                </c:pt>
                <c:pt idx="93">
                  <c:v>-3.5938797898449941</c:v>
                </c:pt>
                <c:pt idx="94">
                  <c:v>-3.5938797898449941</c:v>
                </c:pt>
                <c:pt idx="95">
                  <c:v>-3.5938797898449941</c:v>
                </c:pt>
                <c:pt idx="96">
                  <c:v>-3.5938797898449941</c:v>
                </c:pt>
                <c:pt idx="97">
                  <c:v>-3.5938797898449941</c:v>
                </c:pt>
                <c:pt idx="98">
                  <c:v>-3.5938797898449941</c:v>
                </c:pt>
                <c:pt idx="99">
                  <c:v>-3.5938797898449941</c:v>
                </c:pt>
                <c:pt idx="100">
                  <c:v>-3.5938797898449941</c:v>
                </c:pt>
                <c:pt idx="101">
                  <c:v>-3.5938797898449941</c:v>
                </c:pt>
                <c:pt idx="102">
                  <c:v>-3.5938797898449941</c:v>
                </c:pt>
                <c:pt idx="103">
                  <c:v>-3.5938797898449941</c:v>
                </c:pt>
                <c:pt idx="104">
                  <c:v>-3.5938797898449941</c:v>
                </c:pt>
                <c:pt idx="105">
                  <c:v>-3.5938797898449941</c:v>
                </c:pt>
                <c:pt idx="106">
                  <c:v>-3.5938797898449941</c:v>
                </c:pt>
                <c:pt idx="107">
                  <c:v>-3.5938797898449941</c:v>
                </c:pt>
                <c:pt idx="108">
                  <c:v>-3.5938797898449941</c:v>
                </c:pt>
                <c:pt idx="109">
                  <c:v>-3.5938797898449941</c:v>
                </c:pt>
                <c:pt idx="110">
                  <c:v>-3.5938797898449941</c:v>
                </c:pt>
                <c:pt idx="111">
                  <c:v>-3.5938797898449941</c:v>
                </c:pt>
                <c:pt idx="112">
                  <c:v>-3.5938797898449941</c:v>
                </c:pt>
                <c:pt idx="113">
                  <c:v>-3.5938797898449941</c:v>
                </c:pt>
                <c:pt idx="114">
                  <c:v>-3.5938797898449941</c:v>
                </c:pt>
                <c:pt idx="115">
                  <c:v>-3.5938797898449941</c:v>
                </c:pt>
                <c:pt idx="116">
                  <c:v>-3.5938797898449941</c:v>
                </c:pt>
                <c:pt idx="117">
                  <c:v>-3.5938797898449941</c:v>
                </c:pt>
                <c:pt idx="118">
                  <c:v>-3.5938797898449941</c:v>
                </c:pt>
                <c:pt idx="119">
                  <c:v>-3.5938797898449941</c:v>
                </c:pt>
                <c:pt idx="120">
                  <c:v>-3.5938797898449941</c:v>
                </c:pt>
                <c:pt idx="121">
                  <c:v>-3.5938797898449941</c:v>
                </c:pt>
                <c:pt idx="122">
                  <c:v>-3.5938797898449941</c:v>
                </c:pt>
                <c:pt idx="123">
                  <c:v>-3.5938797898449941</c:v>
                </c:pt>
                <c:pt idx="124">
                  <c:v>-3.5938797898449941</c:v>
                </c:pt>
                <c:pt idx="125">
                  <c:v>-3.5938797898449941</c:v>
                </c:pt>
                <c:pt idx="126">
                  <c:v>-3.5938797898449941</c:v>
                </c:pt>
                <c:pt idx="127">
                  <c:v>-3.5938797898449941</c:v>
                </c:pt>
                <c:pt idx="128">
                  <c:v>-3.5938797898449941</c:v>
                </c:pt>
                <c:pt idx="129">
                  <c:v>-3.5938797898449941</c:v>
                </c:pt>
                <c:pt idx="130">
                  <c:v>-3.5938797898449941</c:v>
                </c:pt>
                <c:pt idx="131">
                  <c:v>-3.5938797898449941</c:v>
                </c:pt>
                <c:pt idx="132">
                  <c:v>-3.5938797898449941</c:v>
                </c:pt>
                <c:pt idx="133">
                  <c:v>-3.5938797898449941</c:v>
                </c:pt>
              </c:numCache>
            </c:numRef>
          </c:val>
          <c:smooth val="0"/>
          <c:extLst xmlns:c16r2="http://schemas.microsoft.com/office/drawing/2015/06/chart">
            <c:ext xmlns:c16="http://schemas.microsoft.com/office/drawing/2014/chart" uri="{C3380CC4-5D6E-409C-BE32-E72D297353CC}">
              <c16:uniqueId val="{00000003-5DDA-4BFF-B728-BB52ED528AB3}"/>
            </c:ext>
          </c:extLst>
        </c:ser>
        <c:dLbls>
          <c:showLegendKey val="0"/>
          <c:showVal val="0"/>
          <c:showCatName val="0"/>
          <c:showSerName val="0"/>
          <c:showPercent val="0"/>
          <c:showBubbleSize val="0"/>
        </c:dLbls>
        <c:smooth val="0"/>
        <c:axId val="544475728"/>
        <c:axId val="544474944"/>
      </c:lineChart>
      <c:dateAx>
        <c:axId val="544475728"/>
        <c:scaling>
          <c:orientation val="minMax"/>
          <c:min val="32295"/>
        </c:scaling>
        <c:delete val="0"/>
        <c:axPos val="b"/>
        <c:numFmt formatCode="mmm\-yy" sourceLinked="0"/>
        <c:majorTickMark val="out"/>
        <c:minorTickMark val="none"/>
        <c:tickLblPos val="low"/>
        <c:spPr>
          <a:ln w="25400">
            <a:solidFill>
              <a:sysClr val="windowText" lastClr="000000">
                <a:lumMod val="95000"/>
                <a:lumOff val="5000"/>
              </a:sysClr>
            </a:solidFill>
            <a:prstDash val="solid"/>
          </a:ln>
        </c:spPr>
        <c:txPr>
          <a:bodyPr rot="0" vert="horz"/>
          <a:lstStyle/>
          <a:p>
            <a:pPr>
              <a:defRPr/>
            </a:pPr>
            <a:endParaRPr lang="en-US"/>
          </a:p>
        </c:txPr>
        <c:crossAx val="544474944"/>
        <c:crosses val="autoZero"/>
        <c:auto val="0"/>
        <c:lblOffset val="100"/>
        <c:baseTimeUnit val="days"/>
        <c:majorUnit val="48"/>
        <c:majorTimeUnit val="months"/>
        <c:minorUnit val="12"/>
        <c:minorTimeUnit val="days"/>
      </c:dateAx>
      <c:valAx>
        <c:axId val="544474944"/>
        <c:scaling>
          <c:orientation val="minMax"/>
          <c:max val="6"/>
          <c:min val="-10"/>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4475728"/>
        <c:crosses val="autoZero"/>
        <c:crossBetween val="between"/>
      </c:valAx>
      <c:spPr>
        <a:noFill/>
        <a:ln w="25400">
          <a:noFill/>
        </a:ln>
      </c:spPr>
    </c:plotArea>
    <c:legend>
      <c:legendPos val="b"/>
      <c:layout>
        <c:manualLayout>
          <c:xMode val="edge"/>
          <c:yMode val="edge"/>
          <c:x val="8.4716159177161909E-2"/>
          <c:y val="0.90272536438647388"/>
          <c:w val="0.91118541230820904"/>
          <c:h val="9.7274635613526172E-2"/>
        </c:manualLayout>
      </c:layout>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2"/>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481001413284882E-2"/>
          <c:y val="0.11073446327683679"/>
          <c:w val="0.84955423648966955"/>
          <c:h val="0.68360812041354435"/>
        </c:manualLayout>
      </c:layout>
      <c:lineChart>
        <c:grouping val="standard"/>
        <c:varyColors val="0"/>
        <c:ser>
          <c:idx val="0"/>
          <c:order val="0"/>
          <c:tx>
            <c:strRef>
              <c:f>'Data 1.18'!$B$5</c:f>
              <c:strCache>
                <c:ptCount val="1"/>
                <c:pt idx="0">
                  <c:v>% of GDP</c:v>
                </c:pt>
              </c:strCache>
            </c:strRef>
          </c:tx>
          <c:spPr>
            <a:ln w="38100">
              <a:solidFill>
                <a:srgbClr val="99CCFF"/>
              </a:solidFill>
            </a:ln>
          </c:spPr>
          <c:marker>
            <c:symbol val="none"/>
          </c:marker>
          <c:cat>
            <c:numLit>
              <c:formatCode>General</c:formatCode>
              <c:ptCount val="85"/>
              <c:pt idx="0">
                <c:v>36617</c:v>
              </c:pt>
              <c:pt idx="1">
                <c:v>36708</c:v>
              </c:pt>
              <c:pt idx="2">
                <c:v>36800</c:v>
              </c:pt>
              <c:pt idx="3">
                <c:v>36892</c:v>
              </c:pt>
              <c:pt idx="4">
                <c:v>36982</c:v>
              </c:pt>
              <c:pt idx="5">
                <c:v>37073</c:v>
              </c:pt>
              <c:pt idx="6">
                <c:v>37165</c:v>
              </c:pt>
              <c:pt idx="7">
                <c:v>37257</c:v>
              </c:pt>
              <c:pt idx="8">
                <c:v>37347</c:v>
              </c:pt>
              <c:pt idx="9">
                <c:v>37438</c:v>
              </c:pt>
              <c:pt idx="10">
                <c:v>37530</c:v>
              </c:pt>
              <c:pt idx="11">
                <c:v>37622</c:v>
              </c:pt>
              <c:pt idx="12">
                <c:v>37712</c:v>
              </c:pt>
              <c:pt idx="13">
                <c:v>37803</c:v>
              </c:pt>
              <c:pt idx="14">
                <c:v>37895</c:v>
              </c:pt>
              <c:pt idx="15">
                <c:v>37987</c:v>
              </c:pt>
              <c:pt idx="16">
                <c:v>38078</c:v>
              </c:pt>
              <c:pt idx="17">
                <c:v>38169</c:v>
              </c:pt>
              <c:pt idx="18">
                <c:v>38261</c:v>
              </c:pt>
              <c:pt idx="19">
                <c:v>38353</c:v>
              </c:pt>
              <c:pt idx="20">
                <c:v>38443</c:v>
              </c:pt>
              <c:pt idx="21">
                <c:v>38534</c:v>
              </c:pt>
              <c:pt idx="22">
                <c:v>38626</c:v>
              </c:pt>
              <c:pt idx="23">
                <c:v>38718</c:v>
              </c:pt>
              <c:pt idx="24">
                <c:v>38808</c:v>
              </c:pt>
              <c:pt idx="25">
                <c:v>38899</c:v>
              </c:pt>
              <c:pt idx="26">
                <c:v>38991</c:v>
              </c:pt>
              <c:pt idx="27">
                <c:v>39083</c:v>
              </c:pt>
              <c:pt idx="28">
                <c:v>39173</c:v>
              </c:pt>
              <c:pt idx="29">
                <c:v>39264</c:v>
              </c:pt>
              <c:pt idx="30">
                <c:v>39356</c:v>
              </c:pt>
              <c:pt idx="31">
                <c:v>39448</c:v>
              </c:pt>
              <c:pt idx="32">
                <c:v>39539</c:v>
              </c:pt>
              <c:pt idx="33">
                <c:v>39630</c:v>
              </c:pt>
              <c:pt idx="34">
                <c:v>39722</c:v>
              </c:pt>
              <c:pt idx="35">
                <c:v>39814</c:v>
              </c:pt>
              <c:pt idx="36">
                <c:v>39904</c:v>
              </c:pt>
              <c:pt idx="37">
                <c:v>39995</c:v>
              </c:pt>
              <c:pt idx="38">
                <c:v>40087</c:v>
              </c:pt>
              <c:pt idx="39">
                <c:v>40179</c:v>
              </c:pt>
              <c:pt idx="40">
                <c:v>40269</c:v>
              </c:pt>
              <c:pt idx="41">
                <c:v>40360</c:v>
              </c:pt>
              <c:pt idx="42">
                <c:v>40452</c:v>
              </c:pt>
              <c:pt idx="43">
                <c:v>40544</c:v>
              </c:pt>
              <c:pt idx="44">
                <c:v>40634</c:v>
              </c:pt>
              <c:pt idx="45">
                <c:v>40725</c:v>
              </c:pt>
              <c:pt idx="46">
                <c:v>40817</c:v>
              </c:pt>
              <c:pt idx="47">
                <c:v>40909</c:v>
              </c:pt>
              <c:pt idx="48">
                <c:v>41000</c:v>
              </c:pt>
              <c:pt idx="49">
                <c:v>41091</c:v>
              </c:pt>
              <c:pt idx="50">
                <c:v>41183</c:v>
              </c:pt>
              <c:pt idx="51">
                <c:v>41275</c:v>
              </c:pt>
              <c:pt idx="52">
                <c:v>41365</c:v>
              </c:pt>
              <c:pt idx="53">
                <c:v>41456</c:v>
              </c:pt>
              <c:pt idx="54">
                <c:v>41548</c:v>
              </c:pt>
              <c:pt idx="55">
                <c:v>41640</c:v>
              </c:pt>
              <c:pt idx="56">
                <c:v>41730</c:v>
              </c:pt>
              <c:pt idx="57">
                <c:v>41821</c:v>
              </c:pt>
              <c:pt idx="58">
                <c:v>41913</c:v>
              </c:pt>
              <c:pt idx="59">
                <c:v>42005</c:v>
              </c:pt>
              <c:pt idx="60">
                <c:v>42095</c:v>
              </c:pt>
              <c:pt idx="61">
                <c:v>42186</c:v>
              </c:pt>
              <c:pt idx="62">
                <c:v>42278</c:v>
              </c:pt>
              <c:pt idx="63">
                <c:v>42370</c:v>
              </c:pt>
              <c:pt idx="64">
                <c:v>42461</c:v>
              </c:pt>
              <c:pt idx="65">
                <c:v>42552</c:v>
              </c:pt>
              <c:pt idx="66">
                <c:v>42644</c:v>
              </c:pt>
              <c:pt idx="67">
                <c:v>42736</c:v>
              </c:pt>
              <c:pt idx="68">
                <c:v>42826</c:v>
              </c:pt>
              <c:pt idx="69">
                <c:v>42917</c:v>
              </c:pt>
              <c:pt idx="70">
                <c:v>43009</c:v>
              </c:pt>
              <c:pt idx="71">
                <c:v>43101</c:v>
              </c:pt>
              <c:pt idx="72">
                <c:v>43191</c:v>
              </c:pt>
              <c:pt idx="73">
                <c:v>43282</c:v>
              </c:pt>
              <c:pt idx="74">
                <c:v>43374</c:v>
              </c:pt>
              <c:pt idx="75">
                <c:v>43466</c:v>
              </c:pt>
              <c:pt idx="76">
                <c:v>43556</c:v>
              </c:pt>
              <c:pt idx="77">
                <c:v>43647</c:v>
              </c:pt>
              <c:pt idx="78">
                <c:v>43739</c:v>
              </c:pt>
              <c:pt idx="79">
                <c:v>43831</c:v>
              </c:pt>
              <c:pt idx="80">
                <c:v>43922</c:v>
              </c:pt>
              <c:pt idx="81">
                <c:v>44013</c:v>
              </c:pt>
              <c:pt idx="82">
                <c:v>44105</c:v>
              </c:pt>
              <c:pt idx="83">
                <c:v>44197</c:v>
              </c:pt>
              <c:pt idx="84">
                <c:v>44287</c:v>
              </c:pt>
            </c:numLit>
          </c:cat>
          <c:val>
            <c:numRef>
              <c:f>'Data 1.18'!$B$6:$B$90</c:f>
              <c:numCache>
                <c:formatCode>0.0</c:formatCode>
                <c:ptCount val="85"/>
                <c:pt idx="0">
                  <c:v>-79.950488576633745</c:v>
                </c:pt>
                <c:pt idx="1">
                  <c:v>-81.010632806854545</c:v>
                </c:pt>
                <c:pt idx="2">
                  <c:v>-78.600635306839678</c:v>
                </c:pt>
                <c:pt idx="3">
                  <c:v>-73.375804687434766</c:v>
                </c:pt>
                <c:pt idx="4">
                  <c:v>-74.636951950846367</c:v>
                </c:pt>
                <c:pt idx="5">
                  <c:v>-72.989890039070374</c:v>
                </c:pt>
                <c:pt idx="6">
                  <c:v>-62.816836702363602</c:v>
                </c:pt>
                <c:pt idx="7">
                  <c:v>-65.719504138654656</c:v>
                </c:pt>
                <c:pt idx="8">
                  <c:v>-65.496338236199151</c:v>
                </c:pt>
                <c:pt idx="9">
                  <c:v>-65.375685384760828</c:v>
                </c:pt>
                <c:pt idx="10">
                  <c:v>-66.085577261198438</c:v>
                </c:pt>
                <c:pt idx="11">
                  <c:v>-66.272386320765193</c:v>
                </c:pt>
                <c:pt idx="12">
                  <c:v>-67.626261153554552</c:v>
                </c:pt>
                <c:pt idx="13">
                  <c:v>-68.105350149114301</c:v>
                </c:pt>
                <c:pt idx="14">
                  <c:v>-67.6544098957892</c:v>
                </c:pt>
                <c:pt idx="15">
                  <c:v>-69.390777236492468</c:v>
                </c:pt>
                <c:pt idx="16">
                  <c:v>-67.278049177106695</c:v>
                </c:pt>
                <c:pt idx="17">
                  <c:v>-70.278098882555369</c:v>
                </c:pt>
                <c:pt idx="18">
                  <c:v>-72.672126968355968</c:v>
                </c:pt>
                <c:pt idx="19">
                  <c:v>-71.458973446747947</c:v>
                </c:pt>
                <c:pt idx="20">
                  <c:v>-70.935090281719781</c:v>
                </c:pt>
                <c:pt idx="21">
                  <c:v>-73.31563184254901</c:v>
                </c:pt>
                <c:pt idx="22">
                  <c:v>-74.893603782976598</c:v>
                </c:pt>
                <c:pt idx="23">
                  <c:v>-72.438388116502466</c:v>
                </c:pt>
                <c:pt idx="24">
                  <c:v>-72.096160624217603</c:v>
                </c:pt>
                <c:pt idx="25">
                  <c:v>-74.832123821855518</c:v>
                </c:pt>
                <c:pt idx="26">
                  <c:v>-77.094859672065184</c:v>
                </c:pt>
                <c:pt idx="27">
                  <c:v>-75.261465836487204</c:v>
                </c:pt>
                <c:pt idx="28">
                  <c:v>-75.88227247857013</c:v>
                </c:pt>
                <c:pt idx="29">
                  <c:v>-75.447290119852056</c:v>
                </c:pt>
                <c:pt idx="30">
                  <c:v>-74.017161154477662</c:v>
                </c:pt>
                <c:pt idx="31">
                  <c:v>-73.896397361206297</c:v>
                </c:pt>
                <c:pt idx="32">
                  <c:v>-75.291665123464952</c:v>
                </c:pt>
                <c:pt idx="33">
                  <c:v>-80.25238492662983</c:v>
                </c:pt>
                <c:pt idx="34">
                  <c:v>-81.848906979932295</c:v>
                </c:pt>
                <c:pt idx="35">
                  <c:v>-84.047755965538897</c:v>
                </c:pt>
                <c:pt idx="36">
                  <c:v>-82.460158311345637</c:v>
                </c:pt>
                <c:pt idx="37">
                  <c:v>-81.911209150498038</c:v>
                </c:pt>
                <c:pt idx="38">
                  <c:v>-80.14023316628986</c:v>
                </c:pt>
                <c:pt idx="39">
                  <c:v>-78.495432120381921</c:v>
                </c:pt>
                <c:pt idx="40">
                  <c:v>-78.529094827586206</c:v>
                </c:pt>
                <c:pt idx="41">
                  <c:v>-74.44426007773572</c:v>
                </c:pt>
                <c:pt idx="42">
                  <c:v>-71.80873242792471</c:v>
                </c:pt>
                <c:pt idx="43">
                  <c:v>-63.289371453299104</c:v>
                </c:pt>
                <c:pt idx="44">
                  <c:v>-64.734205629272594</c:v>
                </c:pt>
                <c:pt idx="45">
                  <c:v>-68.660012070237286</c:v>
                </c:pt>
                <c:pt idx="46">
                  <c:v>-69.028412910311403</c:v>
                </c:pt>
                <c:pt idx="47">
                  <c:v>-68.107241020253099</c:v>
                </c:pt>
                <c:pt idx="48">
                  <c:v>-68.720509137228106</c:v>
                </c:pt>
                <c:pt idx="49">
                  <c:v>-68.946023530939428</c:v>
                </c:pt>
                <c:pt idx="50">
                  <c:v>-70.576741429444553</c:v>
                </c:pt>
                <c:pt idx="51">
                  <c:v>-69.154151070072018</c:v>
                </c:pt>
                <c:pt idx="52">
                  <c:v>-69.307089134261474</c:v>
                </c:pt>
                <c:pt idx="53">
                  <c:v>-67.545008256950908</c:v>
                </c:pt>
                <c:pt idx="54">
                  <c:v>-64.933895550577589</c:v>
                </c:pt>
                <c:pt idx="55">
                  <c:v>-66.152242547454648</c:v>
                </c:pt>
                <c:pt idx="56">
                  <c:v>-64.701473894579067</c:v>
                </c:pt>
                <c:pt idx="57">
                  <c:v>-64.581762113060819</c:v>
                </c:pt>
                <c:pt idx="58">
                  <c:v>-65.91776247130035</c:v>
                </c:pt>
                <c:pt idx="59">
                  <c:v>-63.640252335012526</c:v>
                </c:pt>
                <c:pt idx="60">
                  <c:v>-61.467610502922057</c:v>
                </c:pt>
                <c:pt idx="61">
                  <c:v>-62.408567272075274</c:v>
                </c:pt>
                <c:pt idx="62">
                  <c:v>-62.151948361646312</c:v>
                </c:pt>
                <c:pt idx="63">
                  <c:v>-63.51060940146359</c:v>
                </c:pt>
                <c:pt idx="64">
                  <c:v>-64.399875142736349</c:v>
                </c:pt>
                <c:pt idx="65">
                  <c:v>-64.765366331150716</c:v>
                </c:pt>
                <c:pt idx="66">
                  <c:v>-59.936044730392155</c:v>
                </c:pt>
                <c:pt idx="67">
                  <c:v>-59.732415034822573</c:v>
                </c:pt>
                <c:pt idx="68">
                  <c:v>-59.621510295484129</c:v>
                </c:pt>
                <c:pt idx="69">
                  <c:v>-59.592153508997015</c:v>
                </c:pt>
                <c:pt idx="70">
                  <c:v>-59.725270267178502</c:v>
                </c:pt>
                <c:pt idx="71">
                  <c:v>-59.844680159122277</c:v>
                </c:pt>
                <c:pt idx="72">
                  <c:v>-59.895607973647799</c:v>
                </c:pt>
                <c:pt idx="73">
                  <c:v>-59.935936134791255</c:v>
                </c:pt>
                <c:pt idx="74">
                  <c:v>-59.962450646389023</c:v>
                </c:pt>
                <c:pt idx="75">
                  <c:v>-60.003969559762879</c:v>
                </c:pt>
                <c:pt idx="76">
                  <c:v>-60.096944868233784</c:v>
                </c:pt>
                <c:pt idx="77">
                  <c:v>-60.238663097262005</c:v>
                </c:pt>
                <c:pt idx="78">
                  <c:v>-60.434588068832674</c:v>
                </c:pt>
                <c:pt idx="79">
                  <c:v>-60.669147153616265</c:v>
                </c:pt>
                <c:pt idx="80">
                  <c:v>-60.948063239258644</c:v>
                </c:pt>
                <c:pt idx="81">
                  <c:v>-61.262313217934917</c:v>
                </c:pt>
                <c:pt idx="82">
                  <c:v>-61.618351049340468</c:v>
                </c:pt>
                <c:pt idx="83">
                  <c:v>-62.010198183270845</c:v>
                </c:pt>
                <c:pt idx="84">
                  <c:v>-62.421716180535938</c:v>
                </c:pt>
              </c:numCache>
            </c:numRef>
          </c:val>
          <c:smooth val="0"/>
          <c:extLst xmlns:c16r2="http://schemas.microsoft.com/office/drawing/2015/06/chart">
            <c:ext xmlns:c16="http://schemas.microsoft.com/office/drawing/2014/chart" uri="{C3380CC4-5D6E-409C-BE32-E72D297353CC}">
              <c16:uniqueId val="{00000000-3979-4D1A-A4A5-DF40D6B015D3}"/>
            </c:ext>
          </c:extLst>
        </c:ser>
        <c:dLbls>
          <c:showLegendKey val="0"/>
          <c:showVal val="0"/>
          <c:showCatName val="0"/>
          <c:showSerName val="0"/>
          <c:showPercent val="0"/>
          <c:showBubbleSize val="0"/>
        </c:dLbls>
        <c:marker val="1"/>
        <c:smooth val="0"/>
        <c:axId val="544476120"/>
        <c:axId val="544473768"/>
      </c:lineChart>
      <c:lineChart>
        <c:grouping val="standard"/>
        <c:varyColors val="0"/>
        <c:ser>
          <c:idx val="1"/>
          <c:order val="1"/>
          <c:tx>
            <c:strRef>
              <c:f>'Data 1.18'!$C$5</c:f>
              <c:strCache>
                <c:ptCount val="1"/>
                <c:pt idx="0">
                  <c:v>Level (RHS)</c:v>
                </c:pt>
              </c:strCache>
            </c:strRef>
          </c:tx>
          <c:spPr>
            <a:ln w="38100">
              <a:solidFill>
                <a:schemeClr val="tx1">
                  <a:lumMod val="85000"/>
                  <a:lumOff val="15000"/>
                </a:schemeClr>
              </a:solidFill>
            </a:ln>
          </c:spPr>
          <c:marker>
            <c:symbol val="none"/>
          </c:marker>
          <c:cat>
            <c:numRef>
              <c:f>'Data 1.18'!$A$6:$A$90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1.18'!$C$6:$C$90</c:f>
              <c:numCache>
                <c:formatCode>0.0</c:formatCode>
                <c:ptCount val="85"/>
                <c:pt idx="0">
                  <c:v>-91.72</c:v>
                </c:pt>
                <c:pt idx="1">
                  <c:v>-94.17</c:v>
                </c:pt>
                <c:pt idx="2">
                  <c:v>-93.037999999999997</c:v>
                </c:pt>
                <c:pt idx="3">
                  <c:v>-87.88</c:v>
                </c:pt>
                <c:pt idx="4">
                  <c:v>-91.227999999999994</c:v>
                </c:pt>
                <c:pt idx="5">
                  <c:v>-90.605999999999995</c:v>
                </c:pt>
                <c:pt idx="6">
                  <c:v>-79.305000000000007</c:v>
                </c:pt>
                <c:pt idx="7">
                  <c:v>-84.558000000000007</c:v>
                </c:pt>
                <c:pt idx="8">
                  <c:v>-85.14</c:v>
                </c:pt>
                <c:pt idx="9">
                  <c:v>-86.442999999999998</c:v>
                </c:pt>
                <c:pt idx="10">
                  <c:v>-88.328000000000003</c:v>
                </c:pt>
                <c:pt idx="11">
                  <c:v>-89.588999999999999</c:v>
                </c:pt>
                <c:pt idx="12">
                  <c:v>-92.766999999999996</c:v>
                </c:pt>
                <c:pt idx="13">
                  <c:v>-94.772000000000006</c:v>
                </c:pt>
                <c:pt idx="14">
                  <c:v>-95.822999999999993</c:v>
                </c:pt>
                <c:pt idx="15">
                  <c:v>-100.27800000000001</c:v>
                </c:pt>
                <c:pt idx="16">
                  <c:v>-99.295000000000002</c:v>
                </c:pt>
                <c:pt idx="17">
                  <c:v>-105.78400000000001</c:v>
                </c:pt>
                <c:pt idx="18">
                  <c:v>-111.176</c:v>
                </c:pt>
                <c:pt idx="19">
                  <c:v>-110.47199999999999</c:v>
                </c:pt>
                <c:pt idx="20">
                  <c:v>-111.217</c:v>
                </c:pt>
                <c:pt idx="21">
                  <c:v>-116.52200000000001</c:v>
                </c:pt>
                <c:pt idx="22">
                  <c:v>-120.369</c:v>
                </c:pt>
                <c:pt idx="23">
                  <c:v>-118.01300000000001</c:v>
                </c:pt>
                <c:pt idx="24">
                  <c:v>-118.64</c:v>
                </c:pt>
                <c:pt idx="25">
                  <c:v>-124.255</c:v>
                </c:pt>
                <c:pt idx="26">
                  <c:v>-130.28800000000001</c:v>
                </c:pt>
                <c:pt idx="27">
                  <c:v>-129.458</c:v>
                </c:pt>
                <c:pt idx="28">
                  <c:v>-133.13999999999999</c:v>
                </c:pt>
                <c:pt idx="29">
                  <c:v>-135.65799999999999</c:v>
                </c:pt>
                <c:pt idx="30">
                  <c:v>-135.68899999999999</c:v>
                </c:pt>
                <c:pt idx="31">
                  <c:v>-138.00299999999999</c:v>
                </c:pt>
                <c:pt idx="32">
                  <c:v>-142.30199999999999</c:v>
                </c:pt>
                <c:pt idx="33">
                  <c:v>-151.929</c:v>
                </c:pt>
                <c:pt idx="34">
                  <c:v>-155.233</c:v>
                </c:pt>
                <c:pt idx="35">
                  <c:v>-159.31</c:v>
                </c:pt>
                <c:pt idx="36">
                  <c:v>-156.262</c:v>
                </c:pt>
                <c:pt idx="37">
                  <c:v>-156.33000000000001</c:v>
                </c:pt>
                <c:pt idx="38">
                  <c:v>-153.84200000000001</c:v>
                </c:pt>
                <c:pt idx="39">
                  <c:v>-152.42400000000001</c:v>
                </c:pt>
                <c:pt idx="40">
                  <c:v>-154.495</c:v>
                </c:pt>
                <c:pt idx="41">
                  <c:v>-148.054</c:v>
                </c:pt>
                <c:pt idx="42">
                  <c:v>-144.66300000000001</c:v>
                </c:pt>
                <c:pt idx="43">
                  <c:v>-128.70400000000001</c:v>
                </c:pt>
                <c:pt idx="44">
                  <c:v>-133.23400000000001</c:v>
                </c:pt>
                <c:pt idx="45">
                  <c:v>-143.34700000000001</c:v>
                </c:pt>
                <c:pt idx="46">
                  <c:v>-145.81700000000001</c:v>
                </c:pt>
                <c:pt idx="47">
                  <c:v>-145.20599999999999</c:v>
                </c:pt>
                <c:pt idx="48">
                  <c:v>-147.82400000000001</c:v>
                </c:pt>
                <c:pt idx="49">
                  <c:v>-148.66900000000001</c:v>
                </c:pt>
                <c:pt idx="50">
                  <c:v>-152.42599999999999</c:v>
                </c:pt>
                <c:pt idx="51">
                  <c:v>-150.38399999999999</c:v>
                </c:pt>
                <c:pt idx="52">
                  <c:v>-151.58500000000001</c:v>
                </c:pt>
                <c:pt idx="53">
                  <c:v>-150.11000000000001</c:v>
                </c:pt>
                <c:pt idx="54">
                  <c:v>-147.83500000000001</c:v>
                </c:pt>
                <c:pt idx="55">
                  <c:v>-153.58500000000001</c:v>
                </c:pt>
                <c:pt idx="56">
                  <c:v>-152.81</c:v>
                </c:pt>
                <c:pt idx="57">
                  <c:v>-154.136</c:v>
                </c:pt>
                <c:pt idx="58">
                  <c:v>-157.90600000000001</c:v>
                </c:pt>
                <c:pt idx="59">
                  <c:v>-153.24</c:v>
                </c:pt>
                <c:pt idx="60">
                  <c:v>-149.35400000000001</c:v>
                </c:pt>
                <c:pt idx="61">
                  <c:v>-153.15</c:v>
                </c:pt>
                <c:pt idx="62">
                  <c:v>-153.77199999999999</c:v>
                </c:pt>
                <c:pt idx="63">
                  <c:v>-158.995</c:v>
                </c:pt>
                <c:pt idx="64">
                  <c:v>-162.989</c:v>
                </c:pt>
                <c:pt idx="65">
                  <c:v>-166.072</c:v>
                </c:pt>
                <c:pt idx="66">
                  <c:v>-156.505</c:v>
                </c:pt>
                <c:pt idx="67">
                  <c:v>-158.36341104612163</c:v>
                </c:pt>
                <c:pt idx="68">
                  <c:v>-160.30839257835925</c:v>
                </c:pt>
                <c:pt idx="69">
                  <c:v>-162.33243142458934</c:v>
                </c:pt>
                <c:pt idx="70">
                  <c:v>-164.44893001357696</c:v>
                </c:pt>
                <c:pt idx="71">
                  <c:v>-166.60342735237987</c:v>
                </c:pt>
                <c:pt idx="72">
                  <c:v>-168.78619782810148</c:v>
                </c:pt>
                <c:pt idx="73">
                  <c:v>-171.03987930143867</c:v>
                </c:pt>
                <c:pt idx="74">
                  <c:v>-173.3998019012455</c:v>
                </c:pt>
                <c:pt idx="75">
                  <c:v>-175.88715283381879</c:v>
                </c:pt>
                <c:pt idx="76">
                  <c:v>-178.51342125742048</c:v>
                </c:pt>
                <c:pt idx="77">
                  <c:v>-181.25507024213036</c:v>
                </c:pt>
                <c:pt idx="78">
                  <c:v>-184.11451277212848</c:v>
                </c:pt>
                <c:pt idx="79">
                  <c:v>-187.0485033531595</c:v>
                </c:pt>
                <c:pt idx="80">
                  <c:v>-190.07370553273353</c:v>
                </c:pt>
                <c:pt idx="81">
                  <c:v>-193.17276840870051</c:v>
                </c:pt>
                <c:pt idx="82">
                  <c:v>-196.33870048637843</c:v>
                </c:pt>
                <c:pt idx="83">
                  <c:v>-199.55880732631223</c:v>
                </c:pt>
                <c:pt idx="84">
                  <c:v>-202.80703770588192</c:v>
                </c:pt>
              </c:numCache>
            </c:numRef>
          </c:val>
          <c:smooth val="0"/>
          <c:extLst xmlns:c16r2="http://schemas.microsoft.com/office/drawing/2015/06/chart">
            <c:ext xmlns:c16="http://schemas.microsoft.com/office/drawing/2014/chart" uri="{C3380CC4-5D6E-409C-BE32-E72D297353CC}">
              <c16:uniqueId val="{00000001-3979-4D1A-A4A5-DF40D6B015D3}"/>
            </c:ext>
          </c:extLst>
        </c:ser>
        <c:dLbls>
          <c:showLegendKey val="0"/>
          <c:showVal val="0"/>
          <c:showCatName val="0"/>
          <c:showSerName val="0"/>
          <c:showPercent val="0"/>
          <c:showBubbleSize val="0"/>
        </c:dLbls>
        <c:marker val="1"/>
        <c:smooth val="0"/>
        <c:axId val="544474552"/>
        <c:axId val="544474160"/>
      </c:lineChart>
      <c:dateAx>
        <c:axId val="544476120"/>
        <c:scaling>
          <c:orientation val="minMax"/>
          <c:min val="36678"/>
        </c:scaling>
        <c:delete val="0"/>
        <c:axPos val="b"/>
        <c:numFmt formatCode="mmm\-yy" sourceLinked="0"/>
        <c:majorTickMark val="none"/>
        <c:minorTickMark val="none"/>
        <c:tickLblPos val="low"/>
        <c:spPr>
          <a:ln w="3175">
            <a:solidFill>
              <a:sysClr val="windowText" lastClr="000000">
                <a:lumMod val="95000"/>
                <a:lumOff val="5000"/>
              </a:sysClr>
            </a:solidFill>
            <a:prstDash val="solid"/>
          </a:ln>
        </c:spPr>
        <c:txPr>
          <a:bodyPr rot="0" vert="horz"/>
          <a:lstStyle/>
          <a:p>
            <a:pPr>
              <a:defRPr/>
            </a:pPr>
            <a:endParaRPr lang="en-US"/>
          </a:p>
        </c:txPr>
        <c:crossAx val="544473768"/>
        <c:crosses val="autoZero"/>
        <c:auto val="0"/>
        <c:lblOffset val="100"/>
        <c:baseTimeUnit val="months"/>
        <c:majorUnit val="36"/>
        <c:majorTimeUnit val="months"/>
        <c:minorUnit val="12"/>
        <c:minorTimeUnit val="days"/>
      </c:dateAx>
      <c:valAx>
        <c:axId val="544473768"/>
        <c:scaling>
          <c:orientation val="minMax"/>
          <c:max val="-50"/>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4476120"/>
        <c:crosses val="autoZero"/>
        <c:crossBetween val="between"/>
      </c:valAx>
      <c:valAx>
        <c:axId val="544474160"/>
        <c:scaling>
          <c:orientation val="minMax"/>
          <c:min val="-220"/>
        </c:scaling>
        <c:delete val="0"/>
        <c:axPos val="r"/>
        <c:numFmt formatCode="0" sourceLinked="0"/>
        <c:majorTickMark val="out"/>
        <c:minorTickMark val="none"/>
        <c:tickLblPos val="nextTo"/>
        <c:crossAx val="544474552"/>
        <c:crosses val="max"/>
        <c:crossBetween val="between"/>
      </c:valAx>
      <c:dateAx>
        <c:axId val="544474552"/>
        <c:scaling>
          <c:orientation val="minMax"/>
        </c:scaling>
        <c:delete val="1"/>
        <c:axPos val="b"/>
        <c:numFmt formatCode="mmm\-yy" sourceLinked="1"/>
        <c:majorTickMark val="out"/>
        <c:minorTickMark val="none"/>
        <c:tickLblPos val="nextTo"/>
        <c:crossAx val="544474160"/>
        <c:crosses val="autoZero"/>
        <c:auto val="1"/>
        <c:lblOffset val="100"/>
        <c:baseTimeUnit val="days"/>
      </c:dateAx>
      <c:spPr>
        <a:noFill/>
        <a:ln w="25400">
          <a:noFill/>
        </a:ln>
      </c:spPr>
    </c:plotArea>
    <c:legend>
      <c:legendPos val="b"/>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2"/>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284563372564303E-2"/>
          <c:y val="0.11062157368857632"/>
          <c:w val="0.83998843899116193"/>
          <c:h val="0.60384441364217756"/>
        </c:manualLayout>
      </c:layout>
      <c:barChart>
        <c:barDir val="col"/>
        <c:grouping val="clustered"/>
        <c:varyColors val="0"/>
        <c:ser>
          <c:idx val="2"/>
          <c:order val="2"/>
          <c:tx>
            <c:strRef>
              <c:f>'Data 1.19'!$D$5</c:f>
              <c:strCache>
                <c:ptCount val="1"/>
                <c:pt idx="0">
                  <c:v>Budget Update less Half Year Update (RHS, year ending 30 June)</c:v>
                </c:pt>
              </c:strCache>
            </c:strRef>
          </c:tx>
          <c:spPr>
            <a:solidFill>
              <a:srgbClr val="003399"/>
            </a:solidFill>
            <a:ln>
              <a:noFill/>
            </a:ln>
            <a:effectLst/>
          </c:spPr>
          <c:invertIfNegative val="0"/>
          <c:dPt>
            <c:idx val="0"/>
            <c:invertIfNegative val="0"/>
            <c:bubble3D val="0"/>
            <c:spPr>
              <a:solidFill>
                <a:srgbClr val="003399"/>
              </a:solidFill>
              <a:ln>
                <a:noFill/>
              </a:ln>
              <a:effectLst/>
            </c:spPr>
            <c:extLst xmlns:c16r2="http://schemas.microsoft.com/office/drawing/2015/06/chart">
              <c:ext xmlns:c16="http://schemas.microsoft.com/office/drawing/2014/chart" uri="{C3380CC4-5D6E-409C-BE32-E72D297353CC}">
                <c16:uniqueId val="{00000001-3E31-4F8A-8956-A031AB251289}"/>
              </c:ext>
            </c:extLst>
          </c:dPt>
          <c:dPt>
            <c:idx val="16"/>
            <c:invertIfNegative val="0"/>
            <c:bubble3D val="0"/>
            <c:spPr>
              <a:solidFill>
                <a:srgbClr val="003399"/>
              </a:solidFill>
              <a:ln>
                <a:solidFill>
                  <a:schemeClr val="tx1">
                    <a:lumMod val="85000"/>
                    <a:lumOff val="15000"/>
                  </a:schemeClr>
                </a:solidFill>
              </a:ln>
              <a:effectLst/>
            </c:spPr>
            <c:extLst xmlns:c16r2="http://schemas.microsoft.com/office/drawing/2015/06/chart">
              <c:ext xmlns:c16="http://schemas.microsoft.com/office/drawing/2014/chart" uri="{C3380CC4-5D6E-409C-BE32-E72D297353CC}">
                <c16:uniqueId val="{00000005-3E31-4F8A-8956-A031AB251289}"/>
              </c:ext>
            </c:extLst>
          </c:dPt>
          <c:cat>
            <c:numRef>
              <c:f>'Data 1.19'!$J$23:$J$29</c:f>
              <c:numCache>
                <c:formatCode>General</c:formatCode>
                <c:ptCount val="7"/>
              </c:numCache>
            </c:numRef>
          </c:cat>
          <c:val>
            <c:numRef>
              <c:f>'Data 1.19'!$D$7:$D$31</c:f>
              <c:numCache>
                <c:formatCode>0.0</c:formatCode>
                <c:ptCount val="25"/>
                <c:pt idx="0">
                  <c:v>1.3949999999999818</c:v>
                </c:pt>
                <c:pt idx="4">
                  <c:v>1.304000000000002</c:v>
                </c:pt>
                <c:pt idx="8">
                  <c:v>4.1170000000000186</c:v>
                </c:pt>
                <c:pt idx="12">
                  <c:v>2.3209999999999695</c:v>
                </c:pt>
                <c:pt idx="16">
                  <c:v>3.6509999999999536</c:v>
                </c:pt>
                <c:pt idx="20">
                  <c:v>6.3600000000000136</c:v>
                </c:pt>
                <c:pt idx="24">
                  <c:v>7.4930000000000518</c:v>
                </c:pt>
              </c:numCache>
            </c:numRef>
          </c:val>
          <c:extLst xmlns:c16r2="http://schemas.microsoft.com/office/drawing/2015/06/chart">
            <c:ext xmlns:c16="http://schemas.microsoft.com/office/drawing/2014/chart" uri="{C3380CC4-5D6E-409C-BE32-E72D297353CC}">
              <c16:uniqueId val="{00000002-3E31-4F8A-8956-A031AB251289}"/>
            </c:ext>
          </c:extLst>
        </c:ser>
        <c:dLbls>
          <c:showLegendKey val="0"/>
          <c:showVal val="0"/>
          <c:showCatName val="0"/>
          <c:showSerName val="0"/>
          <c:showPercent val="0"/>
          <c:showBubbleSize val="0"/>
        </c:dLbls>
        <c:gapWidth val="0"/>
        <c:overlap val="100"/>
        <c:axId val="544469064"/>
        <c:axId val="544476512"/>
      </c:barChart>
      <c:lineChart>
        <c:grouping val="standard"/>
        <c:varyColors val="0"/>
        <c:ser>
          <c:idx val="0"/>
          <c:order val="0"/>
          <c:tx>
            <c:strRef>
              <c:f>'Data 1.19'!$C$5:$C$6</c:f>
              <c:strCache>
                <c:ptCount val="2"/>
                <c:pt idx="0">
                  <c:v>Budget Update</c:v>
                </c:pt>
              </c:strCache>
            </c:strRef>
          </c:tx>
          <c:spPr>
            <a:ln w="38100" cap="rnd">
              <a:solidFill>
                <a:srgbClr val="99CCFF"/>
              </a:solidFill>
              <a:prstDash val="solid"/>
              <a:round/>
            </a:ln>
            <a:effectLst/>
          </c:spPr>
          <c:marker>
            <c:symbol val="none"/>
          </c:marker>
          <c:cat>
            <c:numRef>
              <c:f>'Data 1.19'!$A$7:$A$31</c:f>
              <c:numCache>
                <c:formatCode>mmm\-yy</c:formatCode>
                <c:ptCount val="25"/>
                <c:pt idx="0">
                  <c:v>42156</c:v>
                </c:pt>
                <c:pt idx="1">
                  <c:v>42248</c:v>
                </c:pt>
                <c:pt idx="2">
                  <c:v>42339</c:v>
                </c:pt>
                <c:pt idx="3">
                  <c:v>42430</c:v>
                </c:pt>
                <c:pt idx="4">
                  <c:v>42522</c:v>
                </c:pt>
                <c:pt idx="5">
                  <c:v>42614</c:v>
                </c:pt>
                <c:pt idx="6">
                  <c:v>42705</c:v>
                </c:pt>
                <c:pt idx="7">
                  <c:v>42795</c:v>
                </c:pt>
                <c:pt idx="8">
                  <c:v>42887</c:v>
                </c:pt>
                <c:pt idx="9">
                  <c:v>42979</c:v>
                </c:pt>
                <c:pt idx="10">
                  <c:v>43070</c:v>
                </c:pt>
                <c:pt idx="11">
                  <c:v>43160</c:v>
                </c:pt>
                <c:pt idx="12">
                  <c:v>43252</c:v>
                </c:pt>
                <c:pt idx="13">
                  <c:v>43344</c:v>
                </c:pt>
                <c:pt idx="14">
                  <c:v>43435</c:v>
                </c:pt>
                <c:pt idx="15">
                  <c:v>43525</c:v>
                </c:pt>
                <c:pt idx="16">
                  <c:v>43617</c:v>
                </c:pt>
                <c:pt idx="17">
                  <c:v>43709</c:v>
                </c:pt>
                <c:pt idx="18">
                  <c:v>43800</c:v>
                </c:pt>
                <c:pt idx="19">
                  <c:v>43891</c:v>
                </c:pt>
                <c:pt idx="20">
                  <c:v>43983</c:v>
                </c:pt>
                <c:pt idx="21">
                  <c:v>44075</c:v>
                </c:pt>
                <c:pt idx="22">
                  <c:v>44166</c:v>
                </c:pt>
                <c:pt idx="23">
                  <c:v>44256</c:v>
                </c:pt>
                <c:pt idx="24">
                  <c:v>44348</c:v>
                </c:pt>
              </c:numCache>
            </c:numRef>
          </c:cat>
          <c:val>
            <c:numRef>
              <c:f>'Data 1.19'!$C$7:$C$31</c:f>
              <c:numCache>
                <c:formatCode>0</c:formatCode>
                <c:ptCount val="25"/>
                <c:pt idx="0">
                  <c:v>242.98</c:v>
                </c:pt>
                <c:pt idx="1">
                  <c:v>245.399</c:v>
                </c:pt>
                <c:pt idx="2">
                  <c:v>247.41300000000001</c:v>
                </c:pt>
                <c:pt idx="3">
                  <c:v>250.34399999999999</c:v>
                </c:pt>
                <c:pt idx="4">
                  <c:v>253.089</c:v>
                </c:pt>
                <c:pt idx="5">
                  <c:v>256.42099999999999</c:v>
                </c:pt>
                <c:pt idx="6">
                  <c:v>261.12</c:v>
                </c:pt>
                <c:pt idx="7">
                  <c:v>265.12099999999998</c:v>
                </c:pt>
                <c:pt idx="8">
                  <c:v>268.87700000000001</c:v>
                </c:pt>
                <c:pt idx="9">
                  <c:v>272.40600000000001</c:v>
                </c:pt>
                <c:pt idx="10">
                  <c:v>275.34199999999998</c:v>
                </c:pt>
                <c:pt idx="11">
                  <c:v>278.39299999999997</c:v>
                </c:pt>
                <c:pt idx="12">
                  <c:v>281.80099999999999</c:v>
                </c:pt>
                <c:pt idx="13">
                  <c:v>285.37099999999998</c:v>
                </c:pt>
                <c:pt idx="14">
                  <c:v>289.18099999999998</c:v>
                </c:pt>
                <c:pt idx="15">
                  <c:v>293.12599999999998</c:v>
                </c:pt>
                <c:pt idx="16">
                  <c:v>297.04199999999997</c:v>
                </c:pt>
                <c:pt idx="17">
                  <c:v>300.89499999999998</c:v>
                </c:pt>
                <c:pt idx="18">
                  <c:v>304.65100000000001</c:v>
                </c:pt>
                <c:pt idx="19">
                  <c:v>308.30900000000003</c:v>
                </c:pt>
                <c:pt idx="20">
                  <c:v>311.86200000000002</c:v>
                </c:pt>
                <c:pt idx="21">
                  <c:v>315.32100000000003</c:v>
                </c:pt>
                <c:pt idx="22">
                  <c:v>318.637</c:v>
                </c:pt>
                <c:pt idx="23">
                  <c:v>321.81599999999997</c:v>
                </c:pt>
                <c:pt idx="24">
                  <c:v>324.89800000000002</c:v>
                </c:pt>
              </c:numCache>
            </c:numRef>
          </c:val>
          <c:smooth val="0"/>
          <c:extLst xmlns:c16r2="http://schemas.microsoft.com/office/drawing/2015/06/chart">
            <c:ext xmlns:c16="http://schemas.microsoft.com/office/drawing/2014/chart" uri="{C3380CC4-5D6E-409C-BE32-E72D297353CC}">
              <c16:uniqueId val="{00000003-3E31-4F8A-8956-A031AB251289}"/>
            </c:ext>
          </c:extLst>
        </c:ser>
        <c:ser>
          <c:idx val="1"/>
          <c:order val="1"/>
          <c:tx>
            <c:strRef>
              <c:f>'Data 1.19'!$B$5</c:f>
              <c:strCache>
                <c:ptCount val="1"/>
                <c:pt idx="0">
                  <c:v>Half Year Update</c:v>
                </c:pt>
              </c:strCache>
            </c:strRef>
          </c:tx>
          <c:spPr>
            <a:ln w="38100" cap="rnd">
              <a:solidFill>
                <a:schemeClr val="tx1">
                  <a:lumMod val="85000"/>
                  <a:lumOff val="15000"/>
                </a:schemeClr>
              </a:solidFill>
              <a:prstDash val="solid"/>
              <a:round/>
            </a:ln>
            <a:effectLst/>
          </c:spPr>
          <c:marker>
            <c:symbol val="none"/>
          </c:marker>
          <c:cat>
            <c:numRef>
              <c:f>'Data 1.19'!$A$7:$A$31</c:f>
              <c:numCache>
                <c:formatCode>mmm\-yy</c:formatCode>
                <c:ptCount val="25"/>
                <c:pt idx="0">
                  <c:v>42156</c:v>
                </c:pt>
                <c:pt idx="1">
                  <c:v>42248</c:v>
                </c:pt>
                <c:pt idx="2">
                  <c:v>42339</c:v>
                </c:pt>
                <c:pt idx="3">
                  <c:v>42430</c:v>
                </c:pt>
                <c:pt idx="4">
                  <c:v>42522</c:v>
                </c:pt>
                <c:pt idx="5">
                  <c:v>42614</c:v>
                </c:pt>
                <c:pt idx="6">
                  <c:v>42705</c:v>
                </c:pt>
                <c:pt idx="7">
                  <c:v>42795</c:v>
                </c:pt>
                <c:pt idx="8">
                  <c:v>42887</c:v>
                </c:pt>
                <c:pt idx="9">
                  <c:v>42979</c:v>
                </c:pt>
                <c:pt idx="10">
                  <c:v>43070</c:v>
                </c:pt>
                <c:pt idx="11">
                  <c:v>43160</c:v>
                </c:pt>
                <c:pt idx="12">
                  <c:v>43252</c:v>
                </c:pt>
                <c:pt idx="13">
                  <c:v>43344</c:v>
                </c:pt>
                <c:pt idx="14">
                  <c:v>43435</c:v>
                </c:pt>
                <c:pt idx="15">
                  <c:v>43525</c:v>
                </c:pt>
                <c:pt idx="16">
                  <c:v>43617</c:v>
                </c:pt>
                <c:pt idx="17">
                  <c:v>43709</c:v>
                </c:pt>
                <c:pt idx="18">
                  <c:v>43800</c:v>
                </c:pt>
                <c:pt idx="19">
                  <c:v>43891</c:v>
                </c:pt>
                <c:pt idx="20">
                  <c:v>43983</c:v>
                </c:pt>
                <c:pt idx="21">
                  <c:v>44075</c:v>
                </c:pt>
                <c:pt idx="22">
                  <c:v>44166</c:v>
                </c:pt>
                <c:pt idx="23">
                  <c:v>44256</c:v>
                </c:pt>
                <c:pt idx="24">
                  <c:v>44348</c:v>
                </c:pt>
              </c:numCache>
            </c:numRef>
          </c:cat>
          <c:val>
            <c:numRef>
              <c:f>'Data 1.19'!$B$7:$B$31</c:f>
              <c:numCache>
                <c:formatCode>0</c:formatCode>
                <c:ptCount val="25"/>
                <c:pt idx="0">
                  <c:v>241.58500000000001</c:v>
                </c:pt>
                <c:pt idx="1">
                  <c:v>244.00800000000001</c:v>
                </c:pt>
                <c:pt idx="2">
                  <c:v>245.92</c:v>
                </c:pt>
                <c:pt idx="3">
                  <c:v>248.655</c:v>
                </c:pt>
                <c:pt idx="4">
                  <c:v>251.785</c:v>
                </c:pt>
                <c:pt idx="5">
                  <c:v>254.41900000000001</c:v>
                </c:pt>
                <c:pt idx="6">
                  <c:v>258.06099999999998</c:v>
                </c:pt>
                <c:pt idx="7">
                  <c:v>261.702</c:v>
                </c:pt>
                <c:pt idx="8">
                  <c:v>264.76</c:v>
                </c:pt>
                <c:pt idx="9">
                  <c:v>268.63400000000001</c:v>
                </c:pt>
                <c:pt idx="10">
                  <c:v>272.49099999999999</c:v>
                </c:pt>
                <c:pt idx="11">
                  <c:v>275.89100000000002</c:v>
                </c:pt>
                <c:pt idx="12">
                  <c:v>279.48</c:v>
                </c:pt>
                <c:pt idx="13">
                  <c:v>283.13299999999998</c:v>
                </c:pt>
                <c:pt idx="14">
                  <c:v>286.697</c:v>
                </c:pt>
                <c:pt idx="15">
                  <c:v>290.11799999999999</c:v>
                </c:pt>
                <c:pt idx="16">
                  <c:v>293.39100000000002</c:v>
                </c:pt>
                <c:pt idx="17">
                  <c:v>296.50700000000001</c:v>
                </c:pt>
                <c:pt idx="18">
                  <c:v>299.53899999999999</c:v>
                </c:pt>
                <c:pt idx="19">
                  <c:v>302.53699999999998</c:v>
                </c:pt>
                <c:pt idx="20">
                  <c:v>305.50200000000001</c:v>
                </c:pt>
                <c:pt idx="21">
                  <c:v>308.476</c:v>
                </c:pt>
                <c:pt idx="22">
                  <c:v>311.43299999999999</c:v>
                </c:pt>
                <c:pt idx="23">
                  <c:v>314.38499999999999</c:v>
                </c:pt>
                <c:pt idx="24">
                  <c:v>317.40499999999997</c:v>
                </c:pt>
              </c:numCache>
            </c:numRef>
          </c:val>
          <c:smooth val="0"/>
          <c:extLst xmlns:c16r2="http://schemas.microsoft.com/office/drawing/2015/06/chart">
            <c:ext xmlns:c16="http://schemas.microsoft.com/office/drawing/2014/chart" uri="{C3380CC4-5D6E-409C-BE32-E72D297353CC}">
              <c16:uniqueId val="{00000004-3E31-4F8A-8956-A031AB251289}"/>
            </c:ext>
          </c:extLst>
        </c:ser>
        <c:dLbls>
          <c:showLegendKey val="0"/>
          <c:showVal val="0"/>
          <c:showCatName val="0"/>
          <c:showSerName val="0"/>
          <c:showPercent val="0"/>
          <c:showBubbleSize val="0"/>
        </c:dLbls>
        <c:marker val="1"/>
        <c:smooth val="0"/>
        <c:axId val="544469848"/>
        <c:axId val="544475336"/>
      </c:lineChart>
      <c:catAx>
        <c:axId val="544469848"/>
        <c:scaling>
          <c:orientation val="minMax"/>
          <c:min val="0"/>
        </c:scaling>
        <c:delete val="0"/>
        <c:axPos val="b"/>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ysClr val="windowText" lastClr="000000"/>
                    </a:solidFill>
                  </a:rPr>
                  <a:t>Quarterly</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mmm\-yy" sourceLinked="1"/>
        <c:majorTickMark val="out"/>
        <c:minorTickMark val="none"/>
        <c:tickLblPos val="nextTo"/>
        <c:spPr>
          <a:noFill/>
          <a:ln w="9525" cap="flat" cmpd="sng" algn="ctr">
            <a:solidFill>
              <a:schemeClr val="tx1">
                <a:lumMod val="95000"/>
                <a:lumOff val="5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4475336"/>
        <c:crosses val="autoZero"/>
        <c:auto val="0"/>
        <c:lblAlgn val="ctr"/>
        <c:lblOffset val="100"/>
        <c:tickLblSkip val="4"/>
        <c:tickMarkSkip val="4"/>
        <c:noMultiLvlLbl val="1"/>
      </c:catAx>
      <c:valAx>
        <c:axId val="544475336"/>
        <c:scaling>
          <c:orientation val="minMax"/>
          <c:max val="340"/>
          <c:min val="220"/>
        </c:scaling>
        <c:delete val="0"/>
        <c:axPos val="l"/>
        <c:majorGridlines>
          <c:spPr>
            <a:ln w="9525" cap="flat" cmpd="sng" algn="ctr">
              <a:solidFill>
                <a:schemeClr val="bg1">
                  <a:lumMod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4469848"/>
        <c:crosses val="autoZero"/>
        <c:crossBetween val="midCat"/>
        <c:majorUnit val="30"/>
      </c:valAx>
      <c:valAx>
        <c:axId val="544476512"/>
        <c:scaling>
          <c:orientation val="minMax"/>
          <c:max val="8"/>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4469064"/>
        <c:crosses val="max"/>
        <c:crossBetween val="between"/>
        <c:majorUnit val="2"/>
      </c:valAx>
      <c:catAx>
        <c:axId val="544469064"/>
        <c:scaling>
          <c:orientation val="minMax"/>
        </c:scaling>
        <c:delete val="1"/>
        <c:axPos val="b"/>
        <c:numFmt formatCode="General" sourceLinked="1"/>
        <c:majorTickMark val="out"/>
        <c:minorTickMark val="none"/>
        <c:tickLblPos val="nextTo"/>
        <c:crossAx val="544476512"/>
        <c:crosses val="autoZero"/>
        <c:auto val="1"/>
        <c:lblAlgn val="ctr"/>
        <c:lblOffset val="100"/>
        <c:tickLblSkip val="1"/>
        <c:tickMarkSkip val="1"/>
        <c:noMultiLvlLbl val="1"/>
      </c:catAx>
      <c:spPr>
        <a:noFill/>
        <a:ln>
          <a:noFill/>
        </a:ln>
        <a:effectLst/>
      </c:spPr>
    </c:plotArea>
    <c:legend>
      <c:legendPos val="b"/>
      <c:legendEntry>
        <c:idx val="1"/>
        <c:txPr>
          <a:bodyPr rot="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8.7521367521367521E-2"/>
          <c:y val="0.84666608799884269"/>
          <c:w val="0.89743589743589758"/>
          <c:h val="0.13231511903256621"/>
        </c:manualLayout>
      </c:layout>
      <c:overlay val="1"/>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800">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0"/>
          <c:order val="0"/>
          <c:tx>
            <c:strRef>
              <c:f>'Data 1.2'!$C$5</c:f>
              <c:strCache>
                <c:ptCount val="1"/>
                <c:pt idx="0">
                  <c:v>Budget Update</c:v>
                </c:pt>
              </c:strCache>
            </c:strRef>
          </c:tx>
          <c:spPr>
            <a:ln w="38100">
              <a:solidFill>
                <a:srgbClr val="99CCFF"/>
              </a:solidFill>
            </a:ln>
          </c:spPr>
          <c:marker>
            <c:symbol val="none"/>
          </c:marker>
          <c:cat>
            <c:numRef>
              <c:f>'Data 1.2'!$A$6:$A$90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1.2'!$C$6:$C$90</c:f>
              <c:numCache>
                <c:formatCode>0.0</c:formatCode>
                <c:ptCount val="85"/>
                <c:pt idx="0">
                  <c:v>6.0326293157961297</c:v>
                </c:pt>
                <c:pt idx="1">
                  <c:v>5.3291688020277803</c:v>
                </c:pt>
                <c:pt idx="2">
                  <c:v>4.3016401495510701</c:v>
                </c:pt>
                <c:pt idx="3">
                  <c:v>2.9297976948496798</c:v>
                </c:pt>
                <c:pt idx="4">
                  <c:v>2.1429707379134899</c:v>
                </c:pt>
                <c:pt idx="5">
                  <c:v>2.0402527467469702</c:v>
                </c:pt>
                <c:pt idx="6">
                  <c:v>2.53013860816211</c:v>
                </c:pt>
                <c:pt idx="7">
                  <c:v>3.44413557286975</c:v>
                </c:pt>
                <c:pt idx="8">
                  <c:v>3.99426517716969</c:v>
                </c:pt>
                <c:pt idx="9">
                  <c:v>4.5363163049641804</c:v>
                </c:pt>
                <c:pt idx="10">
                  <c:v>4.7184918179208299</c:v>
                </c:pt>
                <c:pt idx="11">
                  <c:v>4.6743710731497998</c:v>
                </c:pt>
                <c:pt idx="12">
                  <c:v>4.4191312701571297</c:v>
                </c:pt>
                <c:pt idx="13">
                  <c:v>4.3369988658217897</c:v>
                </c:pt>
                <c:pt idx="14">
                  <c:v>4.2658446092079298</c:v>
                </c:pt>
                <c:pt idx="15">
                  <c:v>4.5524124049320696</c:v>
                </c:pt>
                <c:pt idx="16">
                  <c:v>5.1802111275069</c:v>
                </c:pt>
                <c:pt idx="17">
                  <c:v>5.0470260179124198</c:v>
                </c:pt>
                <c:pt idx="18">
                  <c:v>4.7048374750939299</c:v>
                </c:pt>
                <c:pt idx="19">
                  <c:v>3.9622336991607501</c:v>
                </c:pt>
                <c:pt idx="20">
                  <c:v>3.3182246759590499</c:v>
                </c:pt>
                <c:pt idx="21">
                  <c:v>3.2050885490773902</c:v>
                </c:pt>
                <c:pt idx="22">
                  <c:v>3.1262032980830798</c:v>
                </c:pt>
                <c:pt idx="23">
                  <c:v>3.30834654749891</c:v>
                </c:pt>
                <c:pt idx="24">
                  <c:v>2.9642660802638701</c:v>
                </c:pt>
                <c:pt idx="25">
                  <c:v>2.7033949103591102</c:v>
                </c:pt>
                <c:pt idx="26">
                  <c:v>2.8717998668809499</c:v>
                </c:pt>
                <c:pt idx="27">
                  <c:v>2.7918359460953499</c:v>
                </c:pt>
                <c:pt idx="28">
                  <c:v>3.0930312026141</c:v>
                </c:pt>
                <c:pt idx="29">
                  <c:v>3.3209353163086099</c:v>
                </c:pt>
                <c:pt idx="30">
                  <c:v>3.2108740478895701</c:v>
                </c:pt>
                <c:pt idx="31">
                  <c:v>2.8804736570059202</c:v>
                </c:pt>
                <c:pt idx="32">
                  <c:v>2.1700287438174799</c:v>
                </c:pt>
                <c:pt idx="33">
                  <c:v>1.1035793149489099</c:v>
                </c:pt>
                <c:pt idx="34">
                  <c:v>-5.09663214547817E-2</c:v>
                </c:pt>
                <c:pt idx="35">
                  <c:v>-1.11495676180423</c:v>
                </c:pt>
                <c:pt idx="36">
                  <c:v>-1.7270307945761001</c:v>
                </c:pt>
                <c:pt idx="37">
                  <c:v>-1.83869280116213</c:v>
                </c:pt>
                <c:pt idx="38">
                  <c:v>-1.3880106879882499</c:v>
                </c:pt>
                <c:pt idx="39">
                  <c:v>-0.31819184915653498</c:v>
                </c:pt>
                <c:pt idx="40">
                  <c:v>0.83407266800090696</c:v>
                </c:pt>
                <c:pt idx="41">
                  <c:v>1.66098344708396</c:v>
                </c:pt>
                <c:pt idx="42">
                  <c:v>1.6852305751192</c:v>
                </c:pt>
                <c:pt idx="43">
                  <c:v>1.53682985723184</c:v>
                </c:pt>
                <c:pt idx="44">
                  <c:v>1.12335984858174</c:v>
                </c:pt>
                <c:pt idx="45">
                  <c:v>1.1330031709837201</c:v>
                </c:pt>
                <c:pt idx="46">
                  <c:v>1.80680922474509</c:v>
                </c:pt>
                <c:pt idx="47">
                  <c:v>2.2472821677754302</c:v>
                </c:pt>
                <c:pt idx="48">
                  <c:v>2.6502294100090502</c:v>
                </c:pt>
                <c:pt idx="49">
                  <c:v>2.5783235612370601</c:v>
                </c:pt>
                <c:pt idx="50">
                  <c:v>2.5185066783883898</c:v>
                </c:pt>
                <c:pt idx="51">
                  <c:v>2.2326033484091101</c:v>
                </c:pt>
                <c:pt idx="52">
                  <c:v>2.2466982061896301</c:v>
                </c:pt>
                <c:pt idx="53">
                  <c:v>2.5081199894022999</c:v>
                </c:pt>
                <c:pt idx="54">
                  <c:v>2.16332099006042</c:v>
                </c:pt>
                <c:pt idx="55">
                  <c:v>2.4681057482415598</c:v>
                </c:pt>
                <c:pt idx="56">
                  <c:v>2.4869986842041798</c:v>
                </c:pt>
                <c:pt idx="57">
                  <c:v>2.6267170822763499</c:v>
                </c:pt>
                <c:pt idx="58">
                  <c:v>3.38134299885539</c:v>
                </c:pt>
                <c:pt idx="59">
                  <c:v>3.4018500459197698</c:v>
                </c:pt>
                <c:pt idx="60">
                  <c:v>3.3258245194907698</c:v>
                </c:pt>
                <c:pt idx="61">
                  <c:v>3.0431213797349002</c:v>
                </c:pt>
                <c:pt idx="62">
                  <c:v>2.4818932509110998</c:v>
                </c:pt>
                <c:pt idx="63">
                  <c:v>2.41365417719665</c:v>
                </c:pt>
                <c:pt idx="64">
                  <c:v>2.6958140466339899</c:v>
                </c:pt>
                <c:pt idx="65">
                  <c:v>2.9523451749998899</c:v>
                </c:pt>
                <c:pt idx="66">
                  <c:v>3.0704478955660499</c:v>
                </c:pt>
                <c:pt idx="67">
                  <c:v>3.13334748944997</c:v>
                </c:pt>
                <c:pt idx="68">
                  <c:v>3.0583819623815498</c:v>
                </c:pt>
                <c:pt idx="69">
                  <c:v>3.0459231520315102</c:v>
                </c:pt>
                <c:pt idx="70">
                  <c:v>3.3073182005581399</c:v>
                </c:pt>
                <c:pt idx="71">
                  <c:v>3.42773135693839</c:v>
                </c:pt>
                <c:pt idx="72">
                  <c:v>3.5499556340402099</c:v>
                </c:pt>
                <c:pt idx="73">
                  <c:v>3.7168332403556699</c:v>
                </c:pt>
                <c:pt idx="74">
                  <c:v>3.77588863446312</c:v>
                </c:pt>
                <c:pt idx="75">
                  <c:v>3.8296189211607099</c:v>
                </c:pt>
                <c:pt idx="76">
                  <c:v>3.7769649797625999</c:v>
                </c:pt>
                <c:pt idx="77">
                  <c:v>3.5958110373770902</c:v>
                </c:pt>
                <c:pt idx="78">
                  <c:v>3.3363094628248602</c:v>
                </c:pt>
                <c:pt idx="79">
                  <c:v>3.1000104540403499</c:v>
                </c:pt>
                <c:pt idx="80">
                  <c:v>2.8835880240032798</c:v>
                </c:pt>
                <c:pt idx="81">
                  <c:v>2.7161328251222998</c:v>
                </c:pt>
                <c:pt idx="82">
                  <c:v>2.5864204892077098</c:v>
                </c:pt>
                <c:pt idx="83">
                  <c:v>2.4603552084686999</c:v>
                </c:pt>
                <c:pt idx="84">
                  <c:v>2.3694211127784901</c:v>
                </c:pt>
              </c:numCache>
            </c:numRef>
          </c:val>
          <c:smooth val="0"/>
          <c:extLst xmlns:c16r2="http://schemas.microsoft.com/office/drawing/2015/06/chart">
            <c:ext xmlns:c16="http://schemas.microsoft.com/office/drawing/2014/chart" uri="{C3380CC4-5D6E-409C-BE32-E72D297353CC}">
              <c16:uniqueId val="{00000000-8F26-490C-B50E-BEA55F19F5CD}"/>
            </c:ext>
          </c:extLst>
        </c:ser>
        <c:ser>
          <c:idx val="1"/>
          <c:order val="1"/>
          <c:tx>
            <c:strRef>
              <c:f>'Data 1.2'!$B$5</c:f>
              <c:strCache>
                <c:ptCount val="1"/>
                <c:pt idx="0">
                  <c:v>Half Year Update</c:v>
                </c:pt>
              </c:strCache>
            </c:strRef>
          </c:tx>
          <c:spPr>
            <a:ln w="38100">
              <a:solidFill>
                <a:schemeClr val="tx1">
                  <a:lumMod val="85000"/>
                  <a:lumOff val="15000"/>
                </a:schemeClr>
              </a:solidFill>
            </a:ln>
          </c:spPr>
          <c:marker>
            <c:symbol val="none"/>
          </c:marker>
          <c:cat>
            <c:numRef>
              <c:f>'Data 1.2'!$A$6:$A$90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1.2'!$B$6:$B$90</c:f>
              <c:numCache>
                <c:formatCode>0.0</c:formatCode>
                <c:ptCount val="85"/>
                <c:pt idx="0">
                  <c:v>6.0681075470904098</c:v>
                </c:pt>
                <c:pt idx="1">
                  <c:v>5.2977478006675804</c:v>
                </c:pt>
                <c:pt idx="2">
                  <c:v>4.2023155616359897</c:v>
                </c:pt>
                <c:pt idx="3">
                  <c:v>2.7941570624497398</c:v>
                </c:pt>
                <c:pt idx="4">
                  <c:v>1.9940364030651001</c:v>
                </c:pt>
                <c:pt idx="5">
                  <c:v>1.9255885383509801</c:v>
                </c:pt>
                <c:pt idx="6">
                  <c:v>2.46712782426368</c:v>
                </c:pt>
                <c:pt idx="7">
                  <c:v>3.43393520630987</c:v>
                </c:pt>
                <c:pt idx="8">
                  <c:v>4.0578996156015199</c:v>
                </c:pt>
                <c:pt idx="9">
                  <c:v>4.66121066560207</c:v>
                </c:pt>
                <c:pt idx="10">
                  <c:v>4.8906738063364497</c:v>
                </c:pt>
                <c:pt idx="11">
                  <c:v>4.8778028460152001</c:v>
                </c:pt>
                <c:pt idx="12">
                  <c:v>4.6154229506562601</c:v>
                </c:pt>
                <c:pt idx="13">
                  <c:v>4.5108341228728497</c:v>
                </c:pt>
                <c:pt idx="14">
                  <c:v>4.3976613873661403</c:v>
                </c:pt>
                <c:pt idx="15">
                  <c:v>4.63291230515929</c:v>
                </c:pt>
                <c:pt idx="16">
                  <c:v>5.1912633384146396</c:v>
                </c:pt>
                <c:pt idx="17">
                  <c:v>4.9807504385603396</c:v>
                </c:pt>
                <c:pt idx="18">
                  <c:v>4.5844054535505201</c:v>
                </c:pt>
                <c:pt idx="19">
                  <c:v>3.8236240007350801</c:v>
                </c:pt>
                <c:pt idx="20">
                  <c:v>3.2175891856397199</c:v>
                </c:pt>
                <c:pt idx="21">
                  <c:v>3.1771665685367401</c:v>
                </c:pt>
                <c:pt idx="22">
                  <c:v>3.1766794876790301</c:v>
                </c:pt>
                <c:pt idx="23">
                  <c:v>3.4073434889869598</c:v>
                </c:pt>
                <c:pt idx="24">
                  <c:v>3.0909629369632201</c:v>
                </c:pt>
                <c:pt idx="25">
                  <c:v>2.8217237949793801</c:v>
                </c:pt>
                <c:pt idx="26">
                  <c:v>2.9747518342684498</c:v>
                </c:pt>
                <c:pt idx="27">
                  <c:v>2.91314069303434</c:v>
                </c:pt>
                <c:pt idx="28">
                  <c:v>3.2249140838626502</c:v>
                </c:pt>
                <c:pt idx="29">
                  <c:v>3.4530875878071501</c:v>
                </c:pt>
                <c:pt idx="30">
                  <c:v>3.3016544945880502</c:v>
                </c:pt>
                <c:pt idx="31">
                  <c:v>2.8592664975674702</c:v>
                </c:pt>
                <c:pt idx="32">
                  <c:v>2.02127440268815</c:v>
                </c:pt>
                <c:pt idx="33">
                  <c:v>0.87571400835861901</c:v>
                </c:pt>
                <c:pt idx="34">
                  <c:v>-0.28857467440256401</c:v>
                </c:pt>
                <c:pt idx="35">
                  <c:v>-1.3052508173608901</c:v>
                </c:pt>
                <c:pt idx="36">
                  <c:v>-1.87009365623011</c:v>
                </c:pt>
                <c:pt idx="37">
                  <c:v>-1.9808549432739</c:v>
                </c:pt>
                <c:pt idx="38">
                  <c:v>-1.57725818511039</c:v>
                </c:pt>
                <c:pt idx="39">
                  <c:v>-0.54938303210281203</c:v>
                </c:pt>
                <c:pt idx="40">
                  <c:v>0.57192570628448103</c:v>
                </c:pt>
                <c:pt idx="41">
                  <c:v>1.3894558438270099</c:v>
                </c:pt>
                <c:pt idx="42">
                  <c:v>1.4764400070282</c:v>
                </c:pt>
                <c:pt idx="43">
                  <c:v>1.3813022235722401</c:v>
                </c:pt>
                <c:pt idx="44">
                  <c:v>1.0743882027159</c:v>
                </c:pt>
                <c:pt idx="45">
                  <c:v>1.2175233668674601</c:v>
                </c:pt>
                <c:pt idx="46">
                  <c:v>1.9835712430549399</c:v>
                </c:pt>
                <c:pt idx="47">
                  <c:v>2.4553118017468898</c:v>
                </c:pt>
                <c:pt idx="48">
                  <c:v>2.8232708415625898</c:v>
                </c:pt>
                <c:pt idx="49">
                  <c:v>2.7310215652016101</c:v>
                </c:pt>
                <c:pt idx="50">
                  <c:v>2.59365418609993</c:v>
                </c:pt>
                <c:pt idx="51">
                  <c:v>2.3211320661197901</c:v>
                </c:pt>
                <c:pt idx="52">
                  <c:v>2.2990430504183901</c:v>
                </c:pt>
                <c:pt idx="53">
                  <c:v>2.55794462606173</c:v>
                </c:pt>
                <c:pt idx="54">
                  <c:v>2.3625956427778698</c:v>
                </c:pt>
                <c:pt idx="55">
                  <c:v>2.7616039682616602</c:v>
                </c:pt>
                <c:pt idx="56">
                  <c:v>3.0460885180709498</c:v>
                </c:pt>
                <c:pt idx="57">
                  <c:v>3.2238948626045398</c:v>
                </c:pt>
                <c:pt idx="58">
                  <c:v>3.7426416745123698</c:v>
                </c:pt>
                <c:pt idx="59">
                  <c:v>3.5938700568966602</c:v>
                </c:pt>
                <c:pt idx="60">
                  <c:v>3.2835597749911201</c:v>
                </c:pt>
                <c:pt idx="61">
                  <c:v>2.9208874238411702</c:v>
                </c:pt>
                <c:pt idx="62">
                  <c:v>2.4837631831036302</c:v>
                </c:pt>
                <c:pt idx="63">
                  <c:v>2.49496048015363</c:v>
                </c:pt>
                <c:pt idx="64">
                  <c:v>2.7878804328158302</c:v>
                </c:pt>
                <c:pt idx="65">
                  <c:v>3.1144922516362601</c:v>
                </c:pt>
                <c:pt idx="66">
                  <c:v>3.4198939372797201</c:v>
                </c:pt>
                <c:pt idx="67">
                  <c:v>3.5923062109870898</c:v>
                </c:pt>
                <c:pt idx="68">
                  <c:v>3.5872656189625198</c:v>
                </c:pt>
                <c:pt idx="69">
                  <c:v>3.58814278171972</c:v>
                </c:pt>
                <c:pt idx="70">
                  <c:v>3.5878677683051698</c:v>
                </c:pt>
                <c:pt idx="71">
                  <c:v>3.5206270037808101</c:v>
                </c:pt>
                <c:pt idx="72">
                  <c:v>3.4808715068836</c:v>
                </c:pt>
                <c:pt idx="73">
                  <c:v>3.40632516269359</c:v>
                </c:pt>
                <c:pt idx="74">
                  <c:v>3.2796521224084101</c:v>
                </c:pt>
                <c:pt idx="75">
                  <c:v>3.1374839594892201</c:v>
                </c:pt>
                <c:pt idx="76">
                  <c:v>2.9486296526132199</c:v>
                </c:pt>
                <c:pt idx="77">
                  <c:v>2.7439848723337299</c:v>
                </c:pt>
                <c:pt idx="78">
                  <c:v>2.5718375060111298</c:v>
                </c:pt>
                <c:pt idx="79">
                  <c:v>2.4482567695069899</c:v>
                </c:pt>
                <c:pt idx="80">
                  <c:v>2.3689363102333099</c:v>
                </c:pt>
                <c:pt idx="81">
                  <c:v>2.3288347965697298</c:v>
                </c:pt>
                <c:pt idx="82">
                  <c:v>2.3019048455990201</c:v>
                </c:pt>
                <c:pt idx="83">
                  <c:v>2.2754528837481001</c:v>
                </c:pt>
                <c:pt idx="84">
                  <c:v>2.2603791616824398</c:v>
                </c:pt>
              </c:numCache>
            </c:numRef>
          </c:val>
          <c:smooth val="0"/>
          <c:extLst xmlns:c16r2="http://schemas.microsoft.com/office/drawing/2015/06/chart">
            <c:ext xmlns:c16="http://schemas.microsoft.com/office/drawing/2014/chart" uri="{C3380CC4-5D6E-409C-BE32-E72D297353CC}">
              <c16:uniqueId val="{00000001-8F26-490C-B50E-BEA55F19F5CD}"/>
            </c:ext>
          </c:extLst>
        </c:ser>
        <c:dLbls>
          <c:showLegendKey val="0"/>
          <c:showVal val="0"/>
          <c:showCatName val="0"/>
          <c:showSerName val="0"/>
          <c:showPercent val="0"/>
          <c:showBubbleSize val="0"/>
        </c:dLbls>
        <c:smooth val="0"/>
        <c:axId val="304259840"/>
        <c:axId val="304261016"/>
      </c:lineChart>
      <c:dateAx>
        <c:axId val="304259840"/>
        <c:scaling>
          <c:orientation val="minMax"/>
        </c:scaling>
        <c:delete val="0"/>
        <c:axPos val="b"/>
        <c:title>
          <c:tx>
            <c:rich>
              <a:bodyPr/>
              <a:lstStyle/>
              <a:p>
                <a:pPr>
                  <a:defRPr/>
                </a:pPr>
                <a:r>
                  <a:rPr lang="en-NZ" b="1"/>
                  <a:t>Quarterly</a:t>
                </a:r>
              </a:p>
            </c:rich>
          </c:tx>
          <c:layout>
            <c:manualLayout>
              <c:xMode val="edge"/>
              <c:yMode val="edge"/>
              <c:x val="0.44090245196034838"/>
              <c:y val="0.87161301265917901"/>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304261016"/>
        <c:crosses val="autoZero"/>
        <c:auto val="1"/>
        <c:lblOffset val="100"/>
        <c:baseTimeUnit val="months"/>
        <c:majorUnit val="36"/>
        <c:majorTimeUnit val="months"/>
        <c:minorUnit val="12"/>
        <c:minorTimeUnit val="days"/>
      </c:dateAx>
      <c:valAx>
        <c:axId val="304261016"/>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304259840"/>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1"/>
          <c:order val="0"/>
          <c:tx>
            <c:strRef>
              <c:f>'Data 1.20'!$C$5</c:f>
              <c:strCache>
                <c:ptCount val="1"/>
                <c:pt idx="0">
                  <c:v>Budget Update</c:v>
                </c:pt>
              </c:strCache>
            </c:strRef>
          </c:tx>
          <c:spPr>
            <a:ln w="38100">
              <a:solidFill>
                <a:srgbClr val="99CCFF"/>
              </a:solidFill>
            </a:ln>
          </c:spPr>
          <c:marker>
            <c:symbol val="none"/>
          </c:marker>
          <c:cat>
            <c:numRef>
              <c:f>'Data 1.20'!$A$6:$A$90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1.20'!$C$6:$C$90</c:f>
              <c:numCache>
                <c:formatCode>0.0</c:formatCode>
                <c:ptCount val="85"/>
                <c:pt idx="0">
                  <c:v>5.9709764726530299</c:v>
                </c:pt>
                <c:pt idx="1">
                  <c:v>5.8004386962892696</c:v>
                </c:pt>
                <c:pt idx="2">
                  <c:v>6.5159682165450299</c:v>
                </c:pt>
                <c:pt idx="3">
                  <c:v>5.8264780468839596</c:v>
                </c:pt>
                <c:pt idx="4">
                  <c:v>6.5445733562294599</c:v>
                </c:pt>
                <c:pt idx="5">
                  <c:v>6.78830735349782</c:v>
                </c:pt>
                <c:pt idx="6">
                  <c:v>6.6572046499053803</c:v>
                </c:pt>
                <c:pt idx="7">
                  <c:v>7.4294254677832603</c:v>
                </c:pt>
                <c:pt idx="8">
                  <c:v>6.3511932520105603</c:v>
                </c:pt>
                <c:pt idx="9">
                  <c:v>6.5170983203770101</c:v>
                </c:pt>
                <c:pt idx="10">
                  <c:v>5.8686078195298199</c:v>
                </c:pt>
                <c:pt idx="11">
                  <c:v>5.0658687288695301</c:v>
                </c:pt>
                <c:pt idx="12">
                  <c:v>5.5264939380884996</c:v>
                </c:pt>
                <c:pt idx="13">
                  <c:v>5.2410663641520001</c:v>
                </c:pt>
                <c:pt idx="14">
                  <c:v>5.9697584114561897</c:v>
                </c:pt>
                <c:pt idx="15">
                  <c:v>6.9010156602531403</c:v>
                </c:pt>
                <c:pt idx="16">
                  <c:v>7.5909780136466898</c:v>
                </c:pt>
                <c:pt idx="17">
                  <c:v>8.1685889835076004</c:v>
                </c:pt>
                <c:pt idx="18">
                  <c:v>8.0113812872433403</c:v>
                </c:pt>
                <c:pt idx="19">
                  <c:v>6.9772752435783802</c:v>
                </c:pt>
                <c:pt idx="20">
                  <c:v>6.2321717743192204</c:v>
                </c:pt>
                <c:pt idx="21">
                  <c:v>5.5872231301736504</c:v>
                </c:pt>
                <c:pt idx="22">
                  <c:v>5.0574246811737096</c:v>
                </c:pt>
                <c:pt idx="23">
                  <c:v>5.3818040686956099</c:v>
                </c:pt>
                <c:pt idx="24">
                  <c:v>4.9564058244624798</c:v>
                </c:pt>
                <c:pt idx="25">
                  <c:v>4.4754989555281401</c:v>
                </c:pt>
                <c:pt idx="26">
                  <c:v>5.1499502239920201</c:v>
                </c:pt>
                <c:pt idx="27">
                  <c:v>5.5832796243439704</c:v>
                </c:pt>
                <c:pt idx="28">
                  <c:v>6.6225889959770896</c:v>
                </c:pt>
                <c:pt idx="29">
                  <c:v>8.2869101749525704</c:v>
                </c:pt>
                <c:pt idx="30">
                  <c:v>8.4758901045580703</c:v>
                </c:pt>
                <c:pt idx="31">
                  <c:v>8.5698007685554902</c:v>
                </c:pt>
                <c:pt idx="32">
                  <c:v>7.7198841874885904</c:v>
                </c:pt>
                <c:pt idx="33">
                  <c:v>5.2885069936876103</c:v>
                </c:pt>
                <c:pt idx="34">
                  <c:v>3.4567780014291798</c:v>
                </c:pt>
                <c:pt idx="35">
                  <c:v>1.49663725154214</c:v>
                </c:pt>
                <c:pt idx="36">
                  <c:v>0.26401976709118302</c:v>
                </c:pt>
                <c:pt idx="37">
                  <c:v>0.81293512365698795</c:v>
                </c:pt>
                <c:pt idx="38">
                  <c:v>1.2169273112655401</c:v>
                </c:pt>
                <c:pt idx="39">
                  <c:v>2.4453038032783398</c:v>
                </c:pt>
                <c:pt idx="40">
                  <c:v>3.8184696569920802</c:v>
                </c:pt>
                <c:pt idx="41">
                  <c:v>4.2053308043363096</c:v>
                </c:pt>
                <c:pt idx="42">
                  <c:v>4.9435837596240901</c:v>
                </c:pt>
                <c:pt idx="43">
                  <c:v>4.7254637402024802</c:v>
                </c:pt>
                <c:pt idx="44">
                  <c:v>4.61583035133377</c:v>
                </c:pt>
                <c:pt idx="45">
                  <c:v>4.9773983175699801</c:v>
                </c:pt>
                <c:pt idx="46">
                  <c:v>4.8576364069573499</c:v>
                </c:pt>
                <c:pt idx="47">
                  <c:v>4.8407242400102302</c:v>
                </c:pt>
                <c:pt idx="48">
                  <c:v>4.5146902345287199</c:v>
                </c:pt>
                <c:pt idx="49">
                  <c:v>3.2824339729281702</c:v>
                </c:pt>
                <c:pt idx="50">
                  <c:v>2.23913805019835</c:v>
                </c:pt>
                <c:pt idx="51">
                  <c:v>1.998105083442</c:v>
                </c:pt>
                <c:pt idx="52">
                  <c:v>1.6763594270811499</c:v>
                </c:pt>
                <c:pt idx="53">
                  <c:v>3.0635669268333299</c:v>
                </c:pt>
                <c:pt idx="54">
                  <c:v>5.41644287222418</c:v>
                </c:pt>
                <c:pt idx="55">
                  <c:v>6.7630206656795302</c:v>
                </c:pt>
                <c:pt idx="56">
                  <c:v>7.9839059963879802</c:v>
                </c:pt>
                <c:pt idx="57">
                  <c:v>7.3934583350207204</c:v>
                </c:pt>
                <c:pt idx="58">
                  <c:v>5.2180787982606303</c:v>
                </c:pt>
                <c:pt idx="59">
                  <c:v>3.7136740908562298</c:v>
                </c:pt>
                <c:pt idx="60">
                  <c:v>2.8804667685676302</c:v>
                </c:pt>
                <c:pt idx="61">
                  <c:v>2.82023564114166</c:v>
                </c:pt>
                <c:pt idx="62">
                  <c:v>3.28240450845334</c:v>
                </c:pt>
                <c:pt idx="63">
                  <c:v>3.9673409720462902</c:v>
                </c:pt>
                <c:pt idx="64">
                  <c:v>4.1604247263149201</c:v>
                </c:pt>
                <c:pt idx="65">
                  <c:v>4.4914608453987004</c:v>
                </c:pt>
                <c:pt idx="66">
                  <c:v>5.5401292575571999</c:v>
                </c:pt>
                <c:pt idx="67">
                  <c:v>5.9028350551664399</c:v>
                </c:pt>
                <c:pt idx="68">
                  <c:v>6.2380318649302602</c:v>
                </c:pt>
                <c:pt idx="69">
                  <c:v>6.2337773762655804</c:v>
                </c:pt>
                <c:pt idx="70">
                  <c:v>5.4466510708575298</c:v>
                </c:pt>
                <c:pt idx="71">
                  <c:v>5.0058772767675697</c:v>
                </c:pt>
                <c:pt idx="72">
                  <c:v>4.8066081598537398</c:v>
                </c:pt>
                <c:pt idx="73">
                  <c:v>4.75961046364836</c:v>
                </c:pt>
                <c:pt idx="74">
                  <c:v>5.0258716399864198</c:v>
                </c:pt>
                <c:pt idx="75">
                  <c:v>5.2920922416235596</c:v>
                </c:pt>
                <c:pt idx="76">
                  <c:v>5.4087168005908897</c:v>
                </c:pt>
                <c:pt idx="77">
                  <c:v>5.43984301309745</c:v>
                </c:pt>
                <c:pt idx="78">
                  <c:v>5.3496831549375301</c:v>
                </c:pt>
                <c:pt idx="79">
                  <c:v>5.1797685618084399</c:v>
                </c:pt>
                <c:pt idx="80">
                  <c:v>4.9889646624411403</c:v>
                </c:pt>
                <c:pt idx="81">
                  <c:v>4.7943029691617198</c:v>
                </c:pt>
                <c:pt idx="82">
                  <c:v>4.5907755471148803</c:v>
                </c:pt>
                <c:pt idx="83">
                  <c:v>4.3809950763299597</c:v>
                </c:pt>
                <c:pt idx="84">
                  <c:v>4.1801995401310599</c:v>
                </c:pt>
              </c:numCache>
            </c:numRef>
          </c:val>
          <c:smooth val="0"/>
          <c:extLst xmlns:c16r2="http://schemas.microsoft.com/office/drawing/2015/06/chart">
            <c:ext xmlns:c16="http://schemas.microsoft.com/office/drawing/2014/chart" uri="{C3380CC4-5D6E-409C-BE32-E72D297353CC}">
              <c16:uniqueId val="{00000000-CA54-442B-A2C1-2007CD33C780}"/>
            </c:ext>
          </c:extLst>
        </c:ser>
        <c:ser>
          <c:idx val="0"/>
          <c:order val="1"/>
          <c:tx>
            <c:strRef>
              <c:f>'Data 1.20'!$B$5</c:f>
              <c:strCache>
                <c:ptCount val="1"/>
                <c:pt idx="0">
                  <c:v>Half Year Update</c:v>
                </c:pt>
              </c:strCache>
            </c:strRef>
          </c:tx>
          <c:spPr>
            <a:ln w="38100">
              <a:solidFill>
                <a:sysClr val="windowText" lastClr="000000">
                  <a:lumMod val="85000"/>
                  <a:lumOff val="15000"/>
                </a:sysClr>
              </a:solidFill>
            </a:ln>
          </c:spPr>
          <c:marker>
            <c:symbol val="none"/>
          </c:marker>
          <c:cat>
            <c:numRef>
              <c:f>'Data 1.20'!$A$6:$A$90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1.20'!$B$6:$B$90</c:f>
              <c:numCache>
                <c:formatCode>0.0</c:formatCode>
                <c:ptCount val="85"/>
                <c:pt idx="0">
                  <c:v>5.8567748963708999</c:v>
                </c:pt>
                <c:pt idx="1">
                  <c:v>5.7051620298768002</c:v>
                </c:pt>
                <c:pt idx="2">
                  <c:v>6.4463315461840098</c:v>
                </c:pt>
                <c:pt idx="3">
                  <c:v>5.8201385452746104</c:v>
                </c:pt>
                <c:pt idx="4">
                  <c:v>6.5749195468459698</c:v>
                </c:pt>
                <c:pt idx="5">
                  <c:v>6.8293900455292702</c:v>
                </c:pt>
                <c:pt idx="6">
                  <c:v>6.6931462858108501</c:v>
                </c:pt>
                <c:pt idx="7">
                  <c:v>7.4263336756761298</c:v>
                </c:pt>
                <c:pt idx="8">
                  <c:v>6.3910574295019602</c:v>
                </c:pt>
                <c:pt idx="9">
                  <c:v>6.5281492700847599</c:v>
                </c:pt>
                <c:pt idx="10">
                  <c:v>5.8487128712871197</c:v>
                </c:pt>
                <c:pt idx="11">
                  <c:v>5.0685155102326398</c:v>
                </c:pt>
                <c:pt idx="12">
                  <c:v>5.50333815340122</c:v>
                </c:pt>
                <c:pt idx="13">
                  <c:v>5.2258615865140996</c:v>
                </c:pt>
                <c:pt idx="14">
                  <c:v>5.9812622536180804</c:v>
                </c:pt>
                <c:pt idx="15">
                  <c:v>6.8997913861723097</c:v>
                </c:pt>
                <c:pt idx="16">
                  <c:v>7.5871018539444597</c:v>
                </c:pt>
                <c:pt idx="17">
                  <c:v>8.1861762148098496</c:v>
                </c:pt>
                <c:pt idx="18">
                  <c:v>8.0133025482429296</c:v>
                </c:pt>
                <c:pt idx="19">
                  <c:v>6.9803813016850498</c:v>
                </c:pt>
                <c:pt idx="20">
                  <c:v>6.2239960968734298</c:v>
                </c:pt>
                <c:pt idx="21">
                  <c:v>5.56378589887529</c:v>
                </c:pt>
                <c:pt idx="22">
                  <c:v>5.0622319841020698</c:v>
                </c:pt>
                <c:pt idx="23">
                  <c:v>5.3806147795487398</c:v>
                </c:pt>
                <c:pt idx="24">
                  <c:v>5.01151449039609</c:v>
                </c:pt>
                <c:pt idx="25">
                  <c:v>4.5197669003536696</c:v>
                </c:pt>
                <c:pt idx="26">
                  <c:v>5.1561722249875599</c:v>
                </c:pt>
                <c:pt idx="27">
                  <c:v>5.5846786569271298</c:v>
                </c:pt>
                <c:pt idx="28">
                  <c:v>6.5316040458038396</c:v>
                </c:pt>
                <c:pt idx="29">
                  <c:v>8.2277642638664794</c:v>
                </c:pt>
                <c:pt idx="30">
                  <c:v>8.4546793919778302</c:v>
                </c:pt>
                <c:pt idx="31">
                  <c:v>8.5705316031812409</c:v>
                </c:pt>
                <c:pt idx="32">
                  <c:v>7.8298653680566899</c:v>
                </c:pt>
                <c:pt idx="33">
                  <c:v>5.3797239483946901</c:v>
                </c:pt>
                <c:pt idx="34">
                  <c:v>3.4916201117318502</c:v>
                </c:pt>
                <c:pt idx="35">
                  <c:v>1.5009370816599701</c:v>
                </c:pt>
                <c:pt idx="36">
                  <c:v>0.20201165533215701</c:v>
                </c:pt>
                <c:pt idx="37">
                  <c:v>0.71481741535959198</c:v>
                </c:pt>
                <c:pt idx="38">
                  <c:v>1.1623861336032399</c:v>
                </c:pt>
                <c:pt idx="39">
                  <c:v>2.4441712871861698</c:v>
                </c:pt>
                <c:pt idx="40">
                  <c:v>3.8088452607135199</c:v>
                </c:pt>
                <c:pt idx="41">
                  <c:v>4.2207230582944097</c:v>
                </c:pt>
                <c:pt idx="42">
                  <c:v>5.0156070056956503</c:v>
                </c:pt>
                <c:pt idx="43">
                  <c:v>4.72433646091892</c:v>
                </c:pt>
                <c:pt idx="44">
                  <c:v>4.6436905494237202</c:v>
                </c:pt>
                <c:pt idx="45">
                  <c:v>5.0335722368917297</c:v>
                </c:pt>
                <c:pt idx="46">
                  <c:v>4.8132747139326897</c:v>
                </c:pt>
                <c:pt idx="47">
                  <c:v>4.8436270653028997</c:v>
                </c:pt>
                <c:pt idx="48">
                  <c:v>4.62806865826819</c:v>
                </c:pt>
                <c:pt idx="49">
                  <c:v>3.5190798389143501</c:v>
                </c:pt>
                <c:pt idx="50">
                  <c:v>2.5475083559788998</c:v>
                </c:pt>
                <c:pt idx="51">
                  <c:v>2.2498944702405899</c:v>
                </c:pt>
                <c:pt idx="52">
                  <c:v>1.60895629118162</c:v>
                </c:pt>
                <c:pt idx="53">
                  <c:v>2.5950356643938899</c:v>
                </c:pt>
                <c:pt idx="54">
                  <c:v>4.64758756642214</c:v>
                </c:pt>
                <c:pt idx="55">
                  <c:v>5.9576068658345704</c:v>
                </c:pt>
                <c:pt idx="56">
                  <c:v>7.3726590562191996</c:v>
                </c:pt>
                <c:pt idx="57">
                  <c:v>7.0011542345981699</c:v>
                </c:pt>
                <c:pt idx="58">
                  <c:v>5.1324810079673897</c:v>
                </c:pt>
                <c:pt idx="59">
                  <c:v>3.6914218922487501</c:v>
                </c:pt>
                <c:pt idx="60">
                  <c:v>2.8218169436700702</c:v>
                </c:pt>
                <c:pt idx="61">
                  <c:v>2.8181358503286602</c:v>
                </c:pt>
                <c:pt idx="62">
                  <c:v>3.1941856756802101</c:v>
                </c:pt>
                <c:pt idx="63">
                  <c:v>3.8130109134025298</c:v>
                </c:pt>
                <c:pt idx="64">
                  <c:v>4.2221164393484596</c:v>
                </c:pt>
                <c:pt idx="65">
                  <c:v>4.2666432983018199</c:v>
                </c:pt>
                <c:pt idx="66">
                  <c:v>4.9368031934256997</c:v>
                </c:pt>
                <c:pt idx="67">
                  <c:v>5.2468792981541004</c:v>
                </c:pt>
                <c:pt idx="68">
                  <c:v>5.1531779104995596</c:v>
                </c:pt>
                <c:pt idx="69">
                  <c:v>5.5872042093248098</c:v>
                </c:pt>
                <c:pt idx="70">
                  <c:v>5.5918605367670304</c:v>
                </c:pt>
                <c:pt idx="71">
                  <c:v>5.4219638204659502</c:v>
                </c:pt>
                <c:pt idx="72">
                  <c:v>5.5599321154047496</c:v>
                </c:pt>
                <c:pt idx="73">
                  <c:v>5.3972284283347403</c:v>
                </c:pt>
                <c:pt idx="74">
                  <c:v>5.2135366633598403</c:v>
                </c:pt>
                <c:pt idx="75">
                  <c:v>5.1567041746953297</c:v>
                </c:pt>
                <c:pt idx="76">
                  <c:v>4.9774088881283403</c:v>
                </c:pt>
                <c:pt idx="77">
                  <c:v>4.7236642430737303</c:v>
                </c:pt>
                <c:pt idx="78">
                  <c:v>4.4790768563509999</c:v>
                </c:pt>
                <c:pt idx="79">
                  <c:v>4.28082849828834</c:v>
                </c:pt>
                <c:pt idx="80">
                  <c:v>4.1279346774385202</c:v>
                </c:pt>
                <c:pt idx="81">
                  <c:v>4.0366099818071204</c:v>
                </c:pt>
                <c:pt idx="82">
                  <c:v>3.9707374022645201</c:v>
                </c:pt>
                <c:pt idx="83">
                  <c:v>3.9159672717646998</c:v>
                </c:pt>
                <c:pt idx="84">
                  <c:v>3.89623432907486</c:v>
                </c:pt>
              </c:numCache>
            </c:numRef>
          </c:val>
          <c:smooth val="0"/>
          <c:extLst xmlns:c16r2="http://schemas.microsoft.com/office/drawing/2015/06/chart">
            <c:ext xmlns:c16="http://schemas.microsoft.com/office/drawing/2014/chart" uri="{C3380CC4-5D6E-409C-BE32-E72D297353CC}">
              <c16:uniqueId val="{00000001-CA54-442B-A2C1-2007CD33C780}"/>
            </c:ext>
          </c:extLst>
        </c:ser>
        <c:dLbls>
          <c:showLegendKey val="0"/>
          <c:showVal val="0"/>
          <c:showCatName val="0"/>
          <c:showSerName val="0"/>
          <c:showPercent val="0"/>
          <c:showBubbleSize val="0"/>
        </c:dLbls>
        <c:smooth val="0"/>
        <c:axId val="544470240"/>
        <c:axId val="544472592"/>
      </c:lineChart>
      <c:dateAx>
        <c:axId val="544470240"/>
        <c:scaling>
          <c:orientation val="minMax"/>
        </c:scaling>
        <c:delete val="0"/>
        <c:axPos val="b"/>
        <c:title>
          <c:tx>
            <c:rich>
              <a:bodyPr/>
              <a:lstStyle/>
              <a:p>
                <a:pPr>
                  <a:defRPr/>
                </a:pPr>
                <a:r>
                  <a:rPr lang="en-NZ" b="1"/>
                  <a:t>Quarterly</a:t>
                </a:r>
              </a:p>
            </c:rich>
          </c:tx>
          <c:layout>
            <c:manualLayout>
              <c:xMode val="edge"/>
              <c:yMode val="edge"/>
              <c:x val="0.44090245196034838"/>
              <c:y val="0.87161301265917901"/>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4472592"/>
        <c:crosses val="autoZero"/>
        <c:auto val="1"/>
        <c:lblOffset val="100"/>
        <c:baseTimeUnit val="months"/>
        <c:majorUnit val="36"/>
        <c:majorTimeUnit val="months"/>
        <c:minorUnit val="12"/>
        <c:minorTimeUnit val="days"/>
      </c:dateAx>
      <c:valAx>
        <c:axId val="544472592"/>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4470240"/>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2"/>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7467473679403E-2"/>
          <c:y val="0.10833855799373042"/>
          <c:w val="0.87029220630943971"/>
          <c:h val="0.68895037806794457"/>
        </c:manualLayout>
      </c:layout>
      <c:barChart>
        <c:barDir val="col"/>
        <c:grouping val="clustered"/>
        <c:varyColors val="0"/>
        <c:ser>
          <c:idx val="0"/>
          <c:order val="0"/>
          <c:tx>
            <c:v>Core Crown tax revenue</c:v>
          </c:tx>
          <c:spPr>
            <a:solidFill>
              <a:srgbClr val="003399"/>
            </a:solidFill>
            <a:ln w="28575">
              <a:noFill/>
            </a:ln>
          </c:spPr>
          <c:invertIfNegative val="0"/>
          <c:cat>
            <c:numRef>
              <c:f>'Data Fig 2.1'!$B$6:$B$20</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formatCode="General">
                  <c:v>2018</c:v>
                </c:pt>
                <c:pt idx="12" formatCode="General">
                  <c:v>2019</c:v>
                </c:pt>
                <c:pt idx="13" formatCode="General">
                  <c:v>2020</c:v>
                </c:pt>
                <c:pt idx="14" formatCode="General">
                  <c:v>2021</c:v>
                </c:pt>
              </c:numCache>
            </c:numRef>
          </c:cat>
          <c:val>
            <c:numRef>
              <c:f>'Data Fig 2.1'!$C$6:$C$20</c:f>
              <c:numCache>
                <c:formatCode>_(* #,##0_);_(* \(#,##0\);_(* "-"??_);_(@_)</c:formatCode>
                <c:ptCount val="15"/>
                <c:pt idx="0">
                  <c:v>53477</c:v>
                </c:pt>
                <c:pt idx="1">
                  <c:v>56747</c:v>
                </c:pt>
                <c:pt idx="2">
                  <c:v>54681</c:v>
                </c:pt>
                <c:pt idx="3">
                  <c:v>50744</c:v>
                </c:pt>
                <c:pt idx="4">
                  <c:v>51557</c:v>
                </c:pt>
                <c:pt idx="5">
                  <c:v>55081</c:v>
                </c:pt>
                <c:pt idx="6">
                  <c:v>58651</c:v>
                </c:pt>
                <c:pt idx="7">
                  <c:v>61563</c:v>
                </c:pt>
                <c:pt idx="8">
                  <c:v>66636</c:v>
                </c:pt>
                <c:pt idx="9">
                  <c:v>70445</c:v>
                </c:pt>
                <c:pt idx="10">
                  <c:v>74598</c:v>
                </c:pt>
                <c:pt idx="11">
                  <c:v>77536</c:v>
                </c:pt>
                <c:pt idx="12">
                  <c:v>81046</c:v>
                </c:pt>
                <c:pt idx="13">
                  <c:v>85875</c:v>
                </c:pt>
                <c:pt idx="14">
                  <c:v>89939</c:v>
                </c:pt>
              </c:numCache>
            </c:numRef>
          </c:val>
        </c:ser>
        <c:dLbls>
          <c:showLegendKey val="0"/>
          <c:showVal val="0"/>
          <c:showCatName val="0"/>
          <c:showSerName val="0"/>
          <c:showPercent val="0"/>
          <c:showBubbleSize val="0"/>
        </c:dLbls>
        <c:gapWidth val="150"/>
        <c:axId val="544471024"/>
        <c:axId val="544471808"/>
      </c:barChart>
      <c:lineChart>
        <c:grouping val="standard"/>
        <c:varyColors val="0"/>
        <c:ser>
          <c:idx val="1"/>
          <c:order val="1"/>
          <c:tx>
            <c:strRef>
              <c:f>'Data Fig 2.1'!$D$5</c:f>
              <c:strCache>
                <c:ptCount val="1"/>
                <c:pt idx="0">
                  <c:v>% of GDP (RHS)</c:v>
                </c:pt>
              </c:strCache>
            </c:strRef>
          </c:tx>
          <c:spPr>
            <a:ln w="38100">
              <a:solidFill>
                <a:srgbClr val="7DA8FF"/>
              </a:solidFill>
            </a:ln>
          </c:spPr>
          <c:marker>
            <c:symbol val="none"/>
          </c:marker>
          <c:cat>
            <c:numRef>
              <c:f>'Data Fig 2.1'!$B$6:$B$20</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formatCode="General">
                  <c:v>2018</c:v>
                </c:pt>
                <c:pt idx="12" formatCode="General">
                  <c:v>2019</c:v>
                </c:pt>
                <c:pt idx="13" formatCode="General">
                  <c:v>2020</c:v>
                </c:pt>
                <c:pt idx="14" formatCode="General">
                  <c:v>2021</c:v>
                </c:pt>
              </c:numCache>
            </c:numRef>
          </c:cat>
          <c:val>
            <c:numRef>
              <c:f>'Data Fig 2.1'!$D$6:$D$20</c:f>
              <c:numCache>
                <c:formatCode>0.0</c:formatCode>
                <c:ptCount val="15"/>
                <c:pt idx="0">
                  <c:v>30.478866496443551</c:v>
                </c:pt>
                <c:pt idx="1">
                  <c:v>30.024708863974265</c:v>
                </c:pt>
                <c:pt idx="2">
                  <c:v>28.855408970976253</c:v>
                </c:pt>
                <c:pt idx="3">
                  <c:v>25.792940793754067</c:v>
                </c:pt>
                <c:pt idx="4">
                  <c:v>25.049922989840489</c:v>
                </c:pt>
                <c:pt idx="5">
                  <c:v>25.606088076277604</c:v>
                </c:pt>
                <c:pt idx="6">
                  <c:v>26.816176302494117</c:v>
                </c:pt>
                <c:pt idx="7">
                  <c:v>26.066467098828422</c:v>
                </c:pt>
                <c:pt idx="8">
                  <c:v>27.424479381019012</c:v>
                </c:pt>
                <c:pt idx="9">
                  <c:v>27.834082081797312</c:v>
                </c:pt>
                <c:pt idx="10">
                  <c:v>27.74430803957134</c:v>
                </c:pt>
                <c:pt idx="11">
                  <c:v>27.514488267426174</c:v>
                </c:pt>
                <c:pt idx="12">
                  <c:v>27.284318229313037</c:v>
                </c:pt>
                <c:pt idx="13">
                  <c:v>27.536238723824852</c:v>
                </c:pt>
                <c:pt idx="14">
                  <c:v>27.682208640624513</c:v>
                </c:pt>
              </c:numCache>
            </c:numRef>
          </c:val>
          <c:smooth val="0"/>
        </c:ser>
        <c:dLbls>
          <c:showLegendKey val="0"/>
          <c:showVal val="0"/>
          <c:showCatName val="0"/>
          <c:showSerName val="0"/>
          <c:showPercent val="0"/>
          <c:showBubbleSize val="0"/>
        </c:dLbls>
        <c:marker val="1"/>
        <c:smooth val="0"/>
        <c:axId val="542438848"/>
        <c:axId val="544472200"/>
      </c:lineChart>
      <c:catAx>
        <c:axId val="544471024"/>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sz="1800"/>
                  <a:t>Year ending 30 June</a:t>
                </a:r>
              </a:p>
            </c:rich>
          </c:tx>
          <c:layout>
            <c:manualLayout>
              <c:xMode val="edge"/>
              <c:yMode val="edge"/>
              <c:x val="0.39752426545458058"/>
              <c:y val="0.86459819481812461"/>
            </c:manualLayout>
          </c:layout>
          <c:overlay val="0"/>
        </c:title>
        <c:numFmt formatCode="@"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4471808"/>
        <c:crossesAt val="0"/>
        <c:auto val="1"/>
        <c:lblAlgn val="ctr"/>
        <c:lblOffset val="100"/>
        <c:tickLblSkip val="2"/>
        <c:tickMarkSkip val="2"/>
        <c:noMultiLvlLbl val="0"/>
      </c:catAx>
      <c:valAx>
        <c:axId val="544471808"/>
        <c:scaling>
          <c:orientation val="minMax"/>
        </c:scaling>
        <c:delete val="0"/>
        <c:axPos val="l"/>
        <c:majorGridlines>
          <c:spPr>
            <a:ln>
              <a:solidFill>
                <a:srgbClr val="7F7F7F"/>
              </a:solidFill>
            </a:ln>
          </c:spPr>
        </c:majorGridlines>
        <c:numFmt formatCode="#,##0" sourceLinked="0"/>
        <c:majorTickMark val="none"/>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4471024"/>
        <c:crosses val="autoZero"/>
        <c:crossBetween val="between"/>
        <c:minorUnit val="5"/>
        <c:dispUnits>
          <c:builtInUnit val="thousands"/>
        </c:dispUnits>
      </c:valAx>
      <c:valAx>
        <c:axId val="544472200"/>
        <c:scaling>
          <c:orientation val="minMax"/>
          <c:max val="50"/>
        </c:scaling>
        <c:delete val="0"/>
        <c:axPos val="r"/>
        <c:numFmt formatCode="0" sourceLinked="0"/>
        <c:majorTickMark val="out"/>
        <c:minorTickMark val="none"/>
        <c:tickLblPos val="nextTo"/>
        <c:spPr>
          <a:ln>
            <a:noFill/>
          </a:ln>
        </c:spPr>
        <c:txPr>
          <a:bodyPr/>
          <a:lstStyle/>
          <a:p>
            <a:pPr>
              <a:defRPr sz="1800"/>
            </a:pPr>
            <a:endParaRPr lang="en-US"/>
          </a:p>
        </c:txPr>
        <c:crossAx val="542438848"/>
        <c:crosses val="max"/>
        <c:crossBetween val="between"/>
      </c:valAx>
      <c:catAx>
        <c:axId val="542438848"/>
        <c:scaling>
          <c:orientation val="minMax"/>
        </c:scaling>
        <c:delete val="1"/>
        <c:axPos val="b"/>
        <c:numFmt formatCode="@" sourceLinked="1"/>
        <c:majorTickMark val="out"/>
        <c:minorTickMark val="none"/>
        <c:tickLblPos val="none"/>
        <c:crossAx val="544472200"/>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7467473679403E-2"/>
          <c:y val="0.10833855799373042"/>
          <c:w val="0.87029220630944004"/>
          <c:h val="0.68895037806794457"/>
        </c:manualLayout>
      </c:layout>
      <c:lineChart>
        <c:grouping val="standard"/>
        <c:varyColors val="0"/>
        <c:ser>
          <c:idx val="0"/>
          <c:order val="0"/>
          <c:tx>
            <c:strRef>
              <c:f>'Data Fig 2.2'!$C$6</c:f>
              <c:strCache>
                <c:ptCount val="1"/>
                <c:pt idx="0">
                  <c:v>Tax revenue growth</c:v>
                </c:pt>
              </c:strCache>
            </c:strRef>
          </c:tx>
          <c:spPr>
            <a:ln w="38100">
              <a:solidFill>
                <a:srgbClr val="7DA8FF"/>
              </a:solidFill>
            </a:ln>
          </c:spPr>
          <c:marker>
            <c:symbol val="none"/>
          </c:marker>
          <c:cat>
            <c:numRef>
              <c:f>'Data Fig 2.2'!$B$12:$B$26</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2.2'!$C$12:$C$26</c:f>
              <c:numCache>
                <c:formatCode>0.0</c:formatCode>
                <c:ptCount val="15"/>
                <c:pt idx="0">
                  <c:v>4.91240460636023</c:v>
                </c:pt>
                <c:pt idx="1">
                  <c:v>6.1147783159115132</c:v>
                </c:pt>
                <c:pt idx="2">
                  <c:v>-3.6407210953883022</c:v>
                </c:pt>
                <c:pt idx="3">
                  <c:v>-7.1999414787586185</c:v>
                </c:pt>
                <c:pt idx="4">
                  <c:v>1.6021598612643861</c:v>
                </c:pt>
                <c:pt idx="5">
                  <c:v>6.8351533254456243</c:v>
                </c:pt>
                <c:pt idx="6">
                  <c:v>6.4813638096621347</c:v>
                </c:pt>
                <c:pt idx="7">
                  <c:v>4.9649622342330053</c:v>
                </c:pt>
                <c:pt idx="8">
                  <c:v>8.2403391647580531</c:v>
                </c:pt>
                <c:pt idx="9">
                  <c:v>5.7161294195329848</c:v>
                </c:pt>
                <c:pt idx="10">
                  <c:v>5.8953793739797007</c:v>
                </c:pt>
                <c:pt idx="11">
                  <c:v>3.9384433899032145</c:v>
                </c:pt>
                <c:pt idx="12">
                  <c:v>4.5269294263309945</c:v>
                </c:pt>
                <c:pt idx="13">
                  <c:v>5.9583446437825431</c:v>
                </c:pt>
                <c:pt idx="14">
                  <c:v>4.7324599708879189</c:v>
                </c:pt>
              </c:numCache>
            </c:numRef>
          </c:val>
          <c:smooth val="0"/>
        </c:ser>
        <c:ser>
          <c:idx val="1"/>
          <c:order val="1"/>
          <c:tx>
            <c:strRef>
              <c:f>'Data Fig 2.2'!$D$6</c:f>
              <c:strCache>
                <c:ptCount val="1"/>
                <c:pt idx="0">
                  <c:v>Nominal GDP growth</c:v>
                </c:pt>
              </c:strCache>
            </c:strRef>
          </c:tx>
          <c:spPr>
            <a:ln w="38100">
              <a:solidFill>
                <a:schemeClr val="tx1"/>
              </a:solidFill>
            </a:ln>
          </c:spPr>
          <c:marker>
            <c:symbol val="none"/>
          </c:marker>
          <c:cat>
            <c:numRef>
              <c:f>'Data Fig 2.2'!$B$12:$B$26</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2.2'!$D$12:$D$26</c:f>
              <c:numCache>
                <c:formatCode>0.0</c:formatCode>
                <c:ptCount val="15"/>
                <c:pt idx="0">
                  <c:v>6.622588995977102</c:v>
                </c:pt>
                <c:pt idx="1">
                  <c:v>7.7198841874886011</c:v>
                </c:pt>
                <c:pt idx="2">
                  <c:v>0.26401976709117941</c:v>
                </c:pt>
                <c:pt idx="3">
                  <c:v>3.8184696569920842</c:v>
                </c:pt>
                <c:pt idx="4">
                  <c:v>4.6158303513337673</c:v>
                </c:pt>
                <c:pt idx="5">
                  <c:v>4.5146902345287314</c:v>
                </c:pt>
                <c:pt idx="6">
                  <c:v>1.6763594270811544</c:v>
                </c:pt>
                <c:pt idx="7">
                  <c:v>7.9839059963879935</c:v>
                </c:pt>
                <c:pt idx="8">
                  <c:v>2.8804667685676422</c:v>
                </c:pt>
                <c:pt idx="9">
                  <c:v>4.1604247263149228</c:v>
                </c:pt>
                <c:pt idx="10">
                  <c:v>6.2380318649301252</c:v>
                </c:pt>
                <c:pt idx="11">
                  <c:v>4.8066081598535391</c:v>
                </c:pt>
                <c:pt idx="12">
                  <c:v>5.4087168005912689</c:v>
                </c:pt>
                <c:pt idx="13">
                  <c:v>4.9889646624410879</c:v>
                </c:pt>
                <c:pt idx="14">
                  <c:v>4.180199540131011</c:v>
                </c:pt>
              </c:numCache>
            </c:numRef>
          </c:val>
          <c:smooth val="0"/>
        </c:ser>
        <c:dLbls>
          <c:showLegendKey val="0"/>
          <c:showVal val="0"/>
          <c:showCatName val="0"/>
          <c:showSerName val="0"/>
          <c:showPercent val="0"/>
          <c:showBubbleSize val="0"/>
        </c:dLbls>
        <c:smooth val="0"/>
        <c:axId val="544264816"/>
        <c:axId val="544258152"/>
      </c:lineChart>
      <c:catAx>
        <c:axId val="544264816"/>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sz="1800"/>
                  <a:t>Year ending 30 June</a:t>
                </a:r>
              </a:p>
            </c:rich>
          </c:tx>
          <c:layout>
            <c:manualLayout>
              <c:xMode val="edge"/>
              <c:yMode val="edge"/>
              <c:x val="0.39752426545458097"/>
              <c:y val="0.86459819481812461"/>
            </c:manualLayout>
          </c:layout>
          <c:overlay val="0"/>
        </c:title>
        <c:numFmt formatCode="@"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4258152"/>
        <c:crossesAt val="0"/>
        <c:auto val="1"/>
        <c:lblAlgn val="ctr"/>
        <c:lblOffset val="100"/>
        <c:tickLblSkip val="2"/>
        <c:tickMarkSkip val="2"/>
        <c:noMultiLvlLbl val="0"/>
      </c:catAx>
      <c:valAx>
        <c:axId val="544258152"/>
        <c:scaling>
          <c:orientation val="minMax"/>
          <c:max val="20"/>
          <c:min val="-10"/>
        </c:scaling>
        <c:delete val="0"/>
        <c:axPos val="l"/>
        <c:majorGridlines>
          <c:spPr>
            <a:ln>
              <a:solidFill>
                <a:srgbClr val="7F7F7F"/>
              </a:solidFill>
            </a:ln>
          </c:spPr>
        </c:majorGridlines>
        <c:numFmt formatCode="#,##0" sourceLinked="0"/>
        <c:majorTickMark val="none"/>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4264816"/>
        <c:crosses val="autoZero"/>
        <c:crossBetween val="between"/>
      </c:valAx>
    </c:plotArea>
    <c:legend>
      <c:legendPos val="b"/>
      <c:layout>
        <c:manualLayout>
          <c:xMode val="edge"/>
          <c:yMode val="edge"/>
          <c:x val="0.18924588367089712"/>
          <c:y val="0.91454035330223216"/>
          <c:w val="0.7022394872084291"/>
          <c:h val="5.4146076568015213E-2"/>
        </c:manualLayout>
      </c:layout>
      <c:overlay val="0"/>
      <c:txPr>
        <a:bodyPr/>
        <a:lstStyle/>
        <a:p>
          <a:pPr>
            <a:defRPr sz="1800" b="0" i="0" u="none" strike="noStrike" baseline="0">
              <a:solidFill>
                <a:srgbClr val="000000"/>
              </a:solidFill>
              <a:latin typeface="Arial"/>
              <a:ea typeface="Arial"/>
              <a:cs typeface="Arial"/>
            </a:defRPr>
          </a:pPr>
          <a:endParaRPr lang="en-US"/>
        </a:p>
      </c:txPr>
    </c:legend>
    <c:plotVisOnly val="1"/>
    <c:dispBlanksAs val="zero"/>
    <c:showDLblsOverMax val="0"/>
  </c:chart>
  <c:spPr>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29846038948728E-2"/>
          <c:y val="0.10833855799373042"/>
          <c:w val="0.83120549542362065"/>
          <c:h val="0.69313010638560468"/>
        </c:manualLayout>
      </c:layout>
      <c:barChart>
        <c:barDir val="col"/>
        <c:grouping val="clustered"/>
        <c:varyColors val="0"/>
        <c:ser>
          <c:idx val="1"/>
          <c:order val="0"/>
          <c:tx>
            <c:v>Core Crown expenses</c:v>
          </c:tx>
          <c:spPr>
            <a:solidFill>
              <a:srgbClr val="003399"/>
            </a:solidFill>
            <a:ln w="28575">
              <a:noFill/>
            </a:ln>
          </c:spPr>
          <c:invertIfNegative val="0"/>
          <c:cat>
            <c:numRef>
              <c:f>'Data Fig 2.3'!$B$6:$B$20</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2.3'!$C$6:$C$20</c:f>
              <c:numCache>
                <c:formatCode>_(* #,##0_);_(* \(#,##0\);_(* "-"??_);_(@_)</c:formatCode>
                <c:ptCount val="15"/>
                <c:pt idx="0">
                  <c:v>53764</c:v>
                </c:pt>
                <c:pt idx="1">
                  <c:v>56753</c:v>
                </c:pt>
                <c:pt idx="2">
                  <c:v>63711</c:v>
                </c:pt>
                <c:pt idx="3">
                  <c:v>63554</c:v>
                </c:pt>
                <c:pt idx="4">
                  <c:v>70099</c:v>
                </c:pt>
                <c:pt idx="5">
                  <c:v>68939</c:v>
                </c:pt>
                <c:pt idx="6">
                  <c:v>69962</c:v>
                </c:pt>
                <c:pt idx="7">
                  <c:v>71174</c:v>
                </c:pt>
                <c:pt idx="8">
                  <c:v>72363</c:v>
                </c:pt>
                <c:pt idx="9">
                  <c:v>73929</c:v>
                </c:pt>
                <c:pt idx="10">
                  <c:v>77464</c:v>
                </c:pt>
                <c:pt idx="11">
                  <c:v>80486</c:v>
                </c:pt>
                <c:pt idx="12">
                  <c:v>83466</c:v>
                </c:pt>
                <c:pt idx="13">
                  <c:v>86234</c:v>
                </c:pt>
                <c:pt idx="14">
                  <c:v>89223</c:v>
                </c:pt>
              </c:numCache>
            </c:numRef>
          </c:val>
        </c:ser>
        <c:dLbls>
          <c:showLegendKey val="0"/>
          <c:showVal val="0"/>
          <c:showCatName val="0"/>
          <c:showSerName val="0"/>
          <c:showPercent val="0"/>
          <c:showBubbleSize val="0"/>
        </c:dLbls>
        <c:gapWidth val="150"/>
        <c:axId val="544260504"/>
        <c:axId val="544265208"/>
      </c:barChart>
      <c:lineChart>
        <c:grouping val="standard"/>
        <c:varyColors val="0"/>
        <c:ser>
          <c:idx val="2"/>
          <c:order val="1"/>
          <c:tx>
            <c:strRef>
              <c:f>'Data Fig 2.3'!$D$5</c:f>
              <c:strCache>
                <c:ptCount val="1"/>
                <c:pt idx="0">
                  <c:v>% of GDP (RHS)</c:v>
                </c:pt>
              </c:strCache>
            </c:strRef>
          </c:tx>
          <c:spPr>
            <a:ln w="38100">
              <a:solidFill>
                <a:srgbClr val="7DA8FF"/>
              </a:solidFill>
            </a:ln>
          </c:spPr>
          <c:marker>
            <c:symbol val="none"/>
          </c:marker>
          <c:val>
            <c:numRef>
              <c:f>'Data Fig 2.3'!$D$6:$D$20</c:f>
              <c:numCache>
                <c:formatCode>0.0</c:formatCode>
                <c:ptCount val="15"/>
                <c:pt idx="0">
                  <c:v>30.642440269925224</c:v>
                </c:pt>
                <c:pt idx="1">
                  <c:v>30.027883450352117</c:v>
                </c:pt>
                <c:pt idx="2">
                  <c:v>33.620580474934037</c:v>
                </c:pt>
                <c:pt idx="3">
                  <c:v>32.304204619388422</c:v>
                </c:pt>
                <c:pt idx="4">
                  <c:v>34.058896981298922</c:v>
                </c:pt>
                <c:pt idx="5">
                  <c:v>32.048403367595036</c:v>
                </c:pt>
                <c:pt idx="6">
                  <c:v>31.987746610886315</c:v>
                </c:pt>
                <c:pt idx="7">
                  <c:v>30.135872671767359</c:v>
                </c:pt>
                <c:pt idx="8">
                  <c:v>29.781463494937853</c:v>
                </c:pt>
                <c:pt idx="9">
                  <c:v>29.21067292533457</c:v>
                </c:pt>
                <c:pt idx="10">
                  <c:v>28.810223839477654</c:v>
                </c:pt>
                <c:pt idx="11">
                  <c:v>28.561327676073862</c:v>
                </c:pt>
                <c:pt idx="12">
                  <c:v>28.099016673590825</c:v>
                </c:pt>
                <c:pt idx="13">
                  <c:v>27.651353829523291</c:v>
                </c:pt>
                <c:pt idx="14">
                  <c:v>27.461831925443253</c:v>
                </c:pt>
              </c:numCache>
            </c:numRef>
          </c:val>
          <c:smooth val="0"/>
        </c:ser>
        <c:dLbls>
          <c:showLegendKey val="0"/>
          <c:showVal val="0"/>
          <c:showCatName val="0"/>
          <c:showSerName val="0"/>
          <c:showPercent val="0"/>
          <c:showBubbleSize val="0"/>
        </c:dLbls>
        <c:marker val="1"/>
        <c:smooth val="0"/>
        <c:axId val="544259328"/>
        <c:axId val="544259720"/>
      </c:lineChart>
      <c:catAx>
        <c:axId val="544260504"/>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sz="1800"/>
                  <a:t>Year ending 30 June</a:t>
                </a:r>
              </a:p>
            </c:rich>
          </c:tx>
          <c:layout>
            <c:manualLayout>
              <c:xMode val="edge"/>
              <c:yMode val="edge"/>
              <c:x val="0.39479482157872542"/>
              <c:y val="0.87295765145346238"/>
            </c:manualLayout>
          </c:layout>
          <c:overlay val="0"/>
        </c:title>
        <c:numFmt formatCode="@"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4265208"/>
        <c:crossesAt val="0"/>
        <c:auto val="1"/>
        <c:lblAlgn val="ctr"/>
        <c:lblOffset val="100"/>
        <c:tickLblSkip val="2"/>
        <c:tickMarkSkip val="2"/>
        <c:noMultiLvlLbl val="0"/>
      </c:catAx>
      <c:valAx>
        <c:axId val="544265208"/>
        <c:scaling>
          <c:orientation val="minMax"/>
        </c:scaling>
        <c:delete val="0"/>
        <c:axPos val="l"/>
        <c:majorGridlines>
          <c:spPr>
            <a:ln>
              <a:solidFill>
                <a:srgbClr val="7F7F7F"/>
              </a:solidFill>
            </a:ln>
          </c:spPr>
        </c:majorGridlines>
        <c:title>
          <c:tx>
            <c:rich>
              <a:bodyPr rot="0" vert="horz"/>
              <a:lstStyle/>
              <a:p>
                <a:pPr algn="ctr">
                  <a:defRPr sz="1800" b="1" i="0" u="none" strike="noStrike" baseline="0">
                    <a:solidFill>
                      <a:srgbClr val="000000"/>
                    </a:solidFill>
                    <a:latin typeface="Arial"/>
                    <a:ea typeface="Arial"/>
                    <a:cs typeface="Arial"/>
                  </a:defRPr>
                </a:pPr>
                <a:r>
                  <a:rPr lang="en-NZ" sz="1800"/>
                  <a:t>% of GDP</a:t>
                </a:r>
              </a:p>
            </c:rich>
          </c:tx>
          <c:layout>
            <c:manualLayout>
              <c:xMode val="edge"/>
              <c:yMode val="edge"/>
              <c:x val="0.82284931374366665"/>
              <c:y val="2.4461942257217852E-2"/>
            </c:manualLayout>
          </c:layout>
          <c:overlay val="0"/>
        </c:title>
        <c:numFmt formatCode="#,##0" sourceLinked="0"/>
        <c:majorTickMark val="out"/>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4260504"/>
        <c:crosses val="autoZero"/>
        <c:crossBetween val="between"/>
        <c:minorUnit val="5"/>
        <c:dispUnits>
          <c:builtInUnit val="thousands"/>
        </c:dispUnits>
      </c:valAx>
      <c:valAx>
        <c:axId val="544259720"/>
        <c:scaling>
          <c:orientation val="minMax"/>
          <c:max val="50"/>
        </c:scaling>
        <c:delete val="0"/>
        <c:axPos val="r"/>
        <c:numFmt formatCode="0" sourceLinked="0"/>
        <c:majorTickMark val="out"/>
        <c:minorTickMark val="none"/>
        <c:tickLblPos val="nextTo"/>
        <c:spPr>
          <a:ln>
            <a:noFill/>
          </a:ln>
        </c:spPr>
        <c:txPr>
          <a:bodyPr/>
          <a:lstStyle/>
          <a:p>
            <a:pPr>
              <a:defRPr sz="1800"/>
            </a:pPr>
            <a:endParaRPr lang="en-US"/>
          </a:p>
        </c:txPr>
        <c:crossAx val="544259328"/>
        <c:crosses val="max"/>
        <c:crossBetween val="between"/>
      </c:valAx>
      <c:catAx>
        <c:axId val="544259328"/>
        <c:scaling>
          <c:orientation val="minMax"/>
        </c:scaling>
        <c:delete val="1"/>
        <c:axPos val="b"/>
        <c:numFmt formatCode="@" sourceLinked="1"/>
        <c:majorTickMark val="out"/>
        <c:minorTickMark val="none"/>
        <c:tickLblPos val="none"/>
        <c:crossAx val="544259720"/>
        <c:crosses val="autoZero"/>
        <c:auto val="1"/>
        <c:lblAlgn val="ctr"/>
        <c:lblOffset val="100"/>
        <c:noMultiLvlLbl val="0"/>
      </c:catAx>
      <c:spPr>
        <a:noFill/>
        <a:ln w="25400">
          <a:noFill/>
        </a:ln>
      </c:spPr>
    </c:plotArea>
    <c:legend>
      <c:legendPos val="b"/>
      <c:overlay val="0"/>
      <c:txPr>
        <a:bodyPr/>
        <a:lstStyle/>
        <a:p>
          <a:pPr>
            <a:defRPr sz="1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53455728474048E-2"/>
          <c:y val="0.10206896551724139"/>
          <c:w val="0.86805298774703576"/>
          <c:h val="0.62416458914422457"/>
        </c:manualLayout>
      </c:layout>
      <c:barChart>
        <c:barDir val="col"/>
        <c:grouping val="stacked"/>
        <c:varyColors val="0"/>
        <c:ser>
          <c:idx val="0"/>
          <c:order val="0"/>
          <c:tx>
            <c:strRef>
              <c:f>'Data Fig 2.4'!$B$9</c:f>
              <c:strCache>
                <c:ptCount val="1"/>
                <c:pt idx="0">
                  <c:v>Budget 2016</c:v>
                </c:pt>
              </c:strCache>
            </c:strRef>
          </c:tx>
          <c:spPr>
            <a:solidFill>
              <a:srgbClr val="0066FF"/>
            </a:solidFill>
          </c:spPr>
          <c:invertIfNegative val="0"/>
          <c:val>
            <c:numRef>
              <c:f>'Data Fig 2.4'!$C$9:$G$9</c:f>
              <c:numCache>
                <c:formatCode>_(* #,##0_);_(* \(#,##0\);_(* "-"??_);_(@_)</c:formatCode>
                <c:ptCount val="5"/>
                <c:pt idx="0">
                  <c:v>1897</c:v>
                </c:pt>
                <c:pt idx="1">
                  <c:v>1896</c:v>
                </c:pt>
                <c:pt idx="2">
                  <c:v>1937</c:v>
                </c:pt>
                <c:pt idx="3">
                  <c:v>2000</c:v>
                </c:pt>
                <c:pt idx="4">
                  <c:v>2000</c:v>
                </c:pt>
              </c:numCache>
            </c:numRef>
          </c:val>
        </c:ser>
        <c:ser>
          <c:idx val="1"/>
          <c:order val="1"/>
          <c:tx>
            <c:strRef>
              <c:f>'Data Fig 2.4'!$B$7</c:f>
              <c:strCache>
                <c:ptCount val="1"/>
                <c:pt idx="0">
                  <c:v>Budget 2017</c:v>
                </c:pt>
              </c:strCache>
            </c:strRef>
          </c:tx>
          <c:spPr>
            <a:solidFill>
              <a:srgbClr val="003399"/>
            </a:solidFill>
            <a:ln w="28575">
              <a:noFill/>
            </a:ln>
          </c:spPr>
          <c:invertIfNegative val="0"/>
          <c:val>
            <c:numRef>
              <c:f>'Data Fig 2.4'!$C$7:$G$7</c:f>
              <c:numCache>
                <c:formatCode>_(* #,##0_);_(* \(#,##0\);_(* "-"??_);_(@_)</c:formatCode>
                <c:ptCount val="5"/>
                <c:pt idx="0">
                  <c:v>119</c:v>
                </c:pt>
                <c:pt idx="1">
                  <c:v>1643</c:v>
                </c:pt>
                <c:pt idx="2">
                  <c:v>1901</c:v>
                </c:pt>
                <c:pt idx="3">
                  <c:v>1859</c:v>
                </c:pt>
                <c:pt idx="4">
                  <c:v>1944</c:v>
                </c:pt>
              </c:numCache>
            </c:numRef>
          </c:val>
        </c:ser>
        <c:ser>
          <c:idx val="2"/>
          <c:order val="2"/>
          <c:tx>
            <c:strRef>
              <c:f>'Data Fig 2.4'!$B$8</c:f>
              <c:strCache>
                <c:ptCount val="1"/>
                <c:pt idx="0">
                  <c:v>Future allowances (operating)</c:v>
                </c:pt>
              </c:strCache>
            </c:strRef>
          </c:tx>
          <c:spPr>
            <a:solidFill>
              <a:srgbClr val="7DA8FF"/>
            </a:solidFill>
          </c:spPr>
          <c:invertIfNegative val="0"/>
          <c:val>
            <c:numRef>
              <c:f>'Data Fig 2.4'!$C$8:$G$8</c:f>
              <c:numCache>
                <c:formatCode>_(* #,##0_);_(* \(#,##0\);_(* "-"??_);_(@_)</c:formatCode>
                <c:ptCount val="5"/>
                <c:pt idx="0">
                  <c:v>0</c:v>
                </c:pt>
                <c:pt idx="1">
                  <c:v>0</c:v>
                </c:pt>
                <c:pt idx="2">
                  <c:v>1700</c:v>
                </c:pt>
                <c:pt idx="3">
                  <c:v>3434</c:v>
                </c:pt>
                <c:pt idx="4">
                  <c:v>5203</c:v>
                </c:pt>
              </c:numCache>
            </c:numRef>
          </c:val>
        </c:ser>
        <c:ser>
          <c:idx val="3"/>
          <c:order val="3"/>
          <c:tx>
            <c:strRef>
              <c:f>'Data Fig 2.4'!$B$10</c:f>
              <c:strCache>
                <c:ptCount val="1"/>
                <c:pt idx="0">
                  <c:v>Finance costs</c:v>
                </c:pt>
              </c:strCache>
            </c:strRef>
          </c:tx>
          <c:spPr>
            <a:solidFill>
              <a:schemeClr val="tx2">
                <a:lumMod val="50000"/>
                <a:lumOff val="50000"/>
              </a:schemeClr>
            </a:solidFill>
          </c:spPr>
          <c:invertIfNegative val="0"/>
          <c:val>
            <c:numRef>
              <c:f>'Data Fig 2.4'!$C$10:$G$10</c:f>
              <c:numCache>
                <c:formatCode>_(* #,##0_);_(* \(#,##0\);_(* "-"??_);_(@_)</c:formatCode>
                <c:ptCount val="5"/>
                <c:pt idx="0">
                  <c:v>-2</c:v>
                </c:pt>
                <c:pt idx="1">
                  <c:v>-97</c:v>
                </c:pt>
                <c:pt idx="2">
                  <c:v>-187</c:v>
                </c:pt>
                <c:pt idx="3">
                  <c:v>72</c:v>
                </c:pt>
                <c:pt idx="4">
                  <c:v>216</c:v>
                </c:pt>
              </c:numCache>
            </c:numRef>
          </c:val>
        </c:ser>
        <c:ser>
          <c:idx val="4"/>
          <c:order val="4"/>
          <c:tx>
            <c:strRef>
              <c:f>'Data Fig 2.4'!$B$11</c:f>
              <c:strCache>
                <c:ptCount val="1"/>
                <c:pt idx="0">
                  <c:v>Social assistance</c:v>
                </c:pt>
              </c:strCache>
            </c:strRef>
          </c:tx>
          <c:spPr>
            <a:solidFill>
              <a:schemeClr val="tx1">
                <a:lumMod val="50000"/>
                <a:lumOff val="50000"/>
              </a:schemeClr>
            </a:solidFill>
          </c:spPr>
          <c:invertIfNegative val="0"/>
          <c:val>
            <c:numRef>
              <c:f>'Data Fig 2.4'!$C$11:$G$11</c:f>
              <c:numCache>
                <c:formatCode>_(* #,##0_);_(* \(#,##0\);_(* "-"??_);_(@_)</c:formatCode>
                <c:ptCount val="5"/>
                <c:pt idx="0">
                  <c:v>1192</c:v>
                </c:pt>
                <c:pt idx="1">
                  <c:v>2150</c:v>
                </c:pt>
                <c:pt idx="2">
                  <c:v>3340</c:v>
                </c:pt>
                <c:pt idx="3">
                  <c:v>4131</c:v>
                </c:pt>
                <c:pt idx="4">
                  <c:v>5074</c:v>
                </c:pt>
              </c:numCache>
            </c:numRef>
          </c:val>
        </c:ser>
        <c:ser>
          <c:idx val="5"/>
          <c:order val="5"/>
          <c:tx>
            <c:strRef>
              <c:f>'Data Fig 2.4'!$B$12</c:f>
              <c:strCache>
                <c:ptCount val="1"/>
                <c:pt idx="0">
                  <c:v>Other</c:v>
                </c:pt>
              </c:strCache>
            </c:strRef>
          </c:tx>
          <c:spPr>
            <a:solidFill>
              <a:schemeClr val="bg1">
                <a:lumMod val="85000"/>
              </a:schemeClr>
            </a:solidFill>
          </c:spPr>
          <c:invertIfNegative val="0"/>
          <c:val>
            <c:numRef>
              <c:f>'Data Fig 2.4'!$C$12:$G$12</c:f>
              <c:numCache>
                <c:formatCode>_(* #,##0_);_(* \(#,##0\);_(* "-"??_);_(@_)</c:formatCode>
                <c:ptCount val="5"/>
                <c:pt idx="0">
                  <c:v>329</c:v>
                </c:pt>
                <c:pt idx="1">
                  <c:v>965</c:v>
                </c:pt>
                <c:pt idx="2">
                  <c:v>846</c:v>
                </c:pt>
                <c:pt idx="3">
                  <c:v>809</c:v>
                </c:pt>
                <c:pt idx="4">
                  <c:v>857</c:v>
                </c:pt>
              </c:numCache>
            </c:numRef>
          </c:val>
        </c:ser>
        <c:dLbls>
          <c:showLegendKey val="0"/>
          <c:showVal val="0"/>
          <c:showCatName val="0"/>
          <c:showSerName val="0"/>
          <c:showPercent val="0"/>
          <c:showBubbleSize val="0"/>
        </c:dLbls>
        <c:gapWidth val="150"/>
        <c:overlap val="100"/>
        <c:axId val="544263248"/>
        <c:axId val="544265600"/>
      </c:barChart>
      <c:lineChart>
        <c:grouping val="standard"/>
        <c:varyColors val="0"/>
        <c:ser>
          <c:idx val="6"/>
          <c:order val="6"/>
          <c:tx>
            <c:strRef>
              <c:f>'Data Fig 2.4'!$B$13</c:f>
              <c:strCache>
                <c:ptCount val="1"/>
                <c:pt idx="0">
                  <c:v>Total net change</c:v>
                </c:pt>
              </c:strCache>
            </c:strRef>
          </c:tx>
          <c:spPr>
            <a:ln w="38100">
              <a:solidFill>
                <a:srgbClr val="333333"/>
              </a:solidFill>
            </a:ln>
          </c:spPr>
          <c:marker>
            <c:symbol val="none"/>
          </c:marker>
          <c:cat>
            <c:strRef>
              <c:f>'Data Fig 2.4'!$C$6:$G$6</c:f>
              <c:strCache>
                <c:ptCount val="5"/>
                <c:pt idx="0">
                  <c:v>2017</c:v>
                </c:pt>
                <c:pt idx="1">
                  <c:v>2018</c:v>
                </c:pt>
                <c:pt idx="2">
                  <c:v>2019</c:v>
                </c:pt>
                <c:pt idx="3">
                  <c:v>2020</c:v>
                </c:pt>
                <c:pt idx="4">
                  <c:v>2021</c:v>
                </c:pt>
              </c:strCache>
            </c:strRef>
          </c:cat>
          <c:val>
            <c:numRef>
              <c:f>'Data Fig 2.4'!$C$13:$G$13</c:f>
              <c:numCache>
                <c:formatCode>_(* #,##0_);_(* \(#,##0\);_(* "-"??_);_(@_)</c:formatCode>
                <c:ptCount val="5"/>
                <c:pt idx="0">
                  <c:v>3535</c:v>
                </c:pt>
                <c:pt idx="1">
                  <c:v>6557</c:v>
                </c:pt>
                <c:pt idx="2">
                  <c:v>9537</c:v>
                </c:pt>
                <c:pt idx="3">
                  <c:v>12305</c:v>
                </c:pt>
                <c:pt idx="4">
                  <c:v>15294</c:v>
                </c:pt>
              </c:numCache>
            </c:numRef>
          </c:val>
          <c:smooth val="0"/>
        </c:ser>
        <c:dLbls>
          <c:showLegendKey val="0"/>
          <c:showVal val="0"/>
          <c:showCatName val="0"/>
          <c:showSerName val="0"/>
          <c:showPercent val="0"/>
          <c:showBubbleSize val="0"/>
        </c:dLbls>
        <c:marker val="1"/>
        <c:smooth val="0"/>
        <c:axId val="544263248"/>
        <c:axId val="544265600"/>
      </c:lineChart>
      <c:catAx>
        <c:axId val="544263248"/>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sz="1800"/>
                  <a:t>Year ending 30 June</a:t>
                </a:r>
              </a:p>
            </c:rich>
          </c:tx>
          <c:layout>
            <c:manualLayout>
              <c:xMode val="edge"/>
              <c:yMode val="edge"/>
              <c:x val="0.40298315320615635"/>
              <c:y val="0.81235159084738229"/>
            </c:manualLayout>
          </c:layout>
          <c:overlay val="0"/>
        </c:title>
        <c:numFmt formatCode="General"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4265600"/>
        <c:crossesAt val="0"/>
        <c:auto val="1"/>
        <c:lblAlgn val="ctr"/>
        <c:lblOffset val="100"/>
        <c:tickMarkSkip val="2"/>
        <c:noMultiLvlLbl val="0"/>
      </c:catAx>
      <c:valAx>
        <c:axId val="544265600"/>
        <c:scaling>
          <c:orientation val="minMax"/>
        </c:scaling>
        <c:delete val="0"/>
        <c:axPos val="l"/>
        <c:majorGridlines>
          <c:spPr>
            <a:ln>
              <a:solidFill>
                <a:srgbClr val="7F7F7F"/>
              </a:solidFill>
            </a:ln>
          </c:spPr>
        </c:majorGridlines>
        <c:numFmt formatCode="General" sourceLinked="0"/>
        <c:majorTickMark val="none"/>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4263248"/>
        <c:crosses val="autoZero"/>
        <c:crossBetween val="between"/>
        <c:majorUnit val="2000"/>
        <c:minorUnit val="5"/>
        <c:dispUnits>
          <c:builtInUnit val="thousands"/>
        </c:dispUnits>
      </c:valAx>
      <c:spPr>
        <a:noFill/>
        <a:ln w="25400">
          <a:noFill/>
        </a:ln>
      </c:spPr>
    </c:plotArea>
    <c:legend>
      <c:legendPos val="b"/>
      <c:layout>
        <c:manualLayout>
          <c:xMode val="edge"/>
          <c:yMode val="edge"/>
          <c:x val="7.5987610044141007E-2"/>
          <c:y val="0.87192292186047282"/>
          <c:w val="0.8581766202301635"/>
          <c:h val="0.1280770454874243"/>
        </c:manualLayout>
      </c:layout>
      <c:overlay val="0"/>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800"/>
            </a:pPr>
            <a:r>
              <a:rPr lang="en-NZ" sz="1800" b="1"/>
              <a:t>Year ending 30 June</a:t>
            </a:r>
          </a:p>
        </c:rich>
      </c:tx>
      <c:layout>
        <c:manualLayout>
          <c:xMode val="edge"/>
          <c:yMode val="edge"/>
          <c:x val="0.36417088133436276"/>
          <c:y val="0.87618507905339205"/>
        </c:manualLayout>
      </c:layout>
      <c:overlay val="1"/>
    </c:title>
    <c:autoTitleDeleted val="0"/>
    <c:plotArea>
      <c:layout>
        <c:manualLayout>
          <c:layoutTarget val="inner"/>
          <c:xMode val="edge"/>
          <c:yMode val="edge"/>
          <c:x val="0.10350699101144969"/>
          <c:y val="7.604699643446039E-2"/>
          <c:w val="0.86516852486664486"/>
          <c:h val="0.74297429558312156"/>
        </c:manualLayout>
      </c:layout>
      <c:barChart>
        <c:barDir val="col"/>
        <c:grouping val="stacked"/>
        <c:varyColors val="0"/>
        <c:ser>
          <c:idx val="1"/>
          <c:order val="0"/>
          <c:tx>
            <c:strRef>
              <c:f>'Data Fig 2.5'!$B$6</c:f>
              <c:strCache>
                <c:ptCount val="1"/>
                <c:pt idx="0">
                  <c:v>Budget 2017</c:v>
                </c:pt>
              </c:strCache>
            </c:strRef>
          </c:tx>
          <c:spPr>
            <a:solidFill>
              <a:srgbClr val="003399"/>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 Fig 2.5'!$C$5:$F$5</c:f>
              <c:numCache>
                <c:formatCode>General</c:formatCode>
                <c:ptCount val="4"/>
                <c:pt idx="0">
                  <c:v>2018</c:v>
                </c:pt>
                <c:pt idx="1">
                  <c:v>2019</c:v>
                </c:pt>
                <c:pt idx="2">
                  <c:v>2020</c:v>
                </c:pt>
                <c:pt idx="3">
                  <c:v>2021</c:v>
                </c:pt>
              </c:numCache>
            </c:numRef>
          </c:cat>
          <c:val>
            <c:numRef>
              <c:f>'Data Fig 2.5'!$C$6:$F$6</c:f>
              <c:numCache>
                <c:formatCode>0.0</c:formatCode>
                <c:ptCount val="4"/>
                <c:pt idx="0">
                  <c:v>1.6</c:v>
                </c:pt>
                <c:pt idx="1">
                  <c:v>1.8</c:v>
                </c:pt>
                <c:pt idx="2">
                  <c:v>1.8</c:v>
                </c:pt>
                <c:pt idx="3">
                  <c:v>1.8</c:v>
                </c:pt>
              </c:numCache>
            </c:numRef>
          </c:val>
        </c:ser>
        <c:ser>
          <c:idx val="2"/>
          <c:order val="1"/>
          <c:tx>
            <c:strRef>
              <c:f>'Data Fig 2.5'!$B$7</c:f>
              <c:strCache>
                <c:ptCount val="1"/>
                <c:pt idx="0">
                  <c:v>Budget 2018</c:v>
                </c:pt>
              </c:strCache>
            </c:strRef>
          </c:tx>
          <c:spPr>
            <a:solidFill>
              <a:srgbClr val="99CCFF"/>
            </a:solidFill>
          </c:spPr>
          <c:invertIfNegative val="0"/>
          <c:dLbls>
            <c:dLbl>
              <c:idx val="0"/>
              <c:delete val="1"/>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 Fig 2.5'!$C$5:$F$5</c:f>
              <c:numCache>
                <c:formatCode>General</c:formatCode>
                <c:ptCount val="4"/>
                <c:pt idx="0">
                  <c:v>2018</c:v>
                </c:pt>
                <c:pt idx="1">
                  <c:v>2019</c:v>
                </c:pt>
                <c:pt idx="2">
                  <c:v>2020</c:v>
                </c:pt>
                <c:pt idx="3">
                  <c:v>2021</c:v>
                </c:pt>
              </c:numCache>
            </c:numRef>
          </c:cat>
          <c:val>
            <c:numRef>
              <c:f>'Data Fig 2.5'!$C$7:$F$7</c:f>
              <c:numCache>
                <c:formatCode>0.0</c:formatCode>
                <c:ptCount val="4"/>
                <c:pt idx="0">
                  <c:v>0</c:v>
                </c:pt>
                <c:pt idx="1">
                  <c:v>1.7</c:v>
                </c:pt>
                <c:pt idx="2">
                  <c:v>1.7</c:v>
                </c:pt>
                <c:pt idx="3">
                  <c:v>1.7</c:v>
                </c:pt>
              </c:numCache>
            </c:numRef>
          </c:val>
        </c:ser>
        <c:ser>
          <c:idx val="3"/>
          <c:order val="2"/>
          <c:tx>
            <c:strRef>
              <c:f>'Data Fig 2.5'!$B$8</c:f>
              <c:strCache>
                <c:ptCount val="1"/>
                <c:pt idx="0">
                  <c:v>Budget 2019</c:v>
                </c:pt>
              </c:strCache>
            </c:strRef>
          </c:tx>
          <c:spPr>
            <a:solidFill>
              <a:srgbClr val="3399FF"/>
            </a:solidFill>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 Fig 2.5'!$C$5:$F$5</c:f>
              <c:numCache>
                <c:formatCode>General</c:formatCode>
                <c:ptCount val="4"/>
                <c:pt idx="0">
                  <c:v>2018</c:v>
                </c:pt>
                <c:pt idx="1">
                  <c:v>2019</c:v>
                </c:pt>
                <c:pt idx="2">
                  <c:v>2020</c:v>
                </c:pt>
                <c:pt idx="3">
                  <c:v>2021</c:v>
                </c:pt>
              </c:numCache>
            </c:numRef>
          </c:cat>
          <c:val>
            <c:numRef>
              <c:f>'Data Fig 2.5'!$C$8:$F$8</c:f>
              <c:numCache>
                <c:formatCode>0.0</c:formatCode>
                <c:ptCount val="4"/>
                <c:pt idx="0">
                  <c:v>0</c:v>
                </c:pt>
                <c:pt idx="1">
                  <c:v>0</c:v>
                </c:pt>
                <c:pt idx="2">
                  <c:v>1.734</c:v>
                </c:pt>
                <c:pt idx="3">
                  <c:v>1.734</c:v>
                </c:pt>
              </c:numCache>
            </c:numRef>
          </c:val>
        </c:ser>
        <c:ser>
          <c:idx val="0"/>
          <c:order val="3"/>
          <c:tx>
            <c:strRef>
              <c:f>'Data Fig 2.5'!$B$9</c:f>
              <c:strCache>
                <c:ptCount val="1"/>
                <c:pt idx="0">
                  <c:v>Budget 2020</c:v>
                </c:pt>
              </c:strCache>
            </c:strRef>
          </c:tx>
          <c:spPr>
            <a:solidFill>
              <a:schemeClr val="accent6">
                <a:lumMod val="90000"/>
              </a:schemeClr>
            </a:solidFill>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 Fig 2.5'!$C$5:$F$5</c:f>
              <c:numCache>
                <c:formatCode>General</c:formatCode>
                <c:ptCount val="4"/>
                <c:pt idx="0">
                  <c:v>2018</c:v>
                </c:pt>
                <c:pt idx="1">
                  <c:v>2019</c:v>
                </c:pt>
                <c:pt idx="2">
                  <c:v>2020</c:v>
                </c:pt>
                <c:pt idx="3">
                  <c:v>2021</c:v>
                </c:pt>
              </c:numCache>
            </c:numRef>
          </c:cat>
          <c:val>
            <c:numRef>
              <c:f>'Data Fig 2.5'!$C$9:$F$9</c:f>
              <c:numCache>
                <c:formatCode>0.0</c:formatCode>
                <c:ptCount val="4"/>
                <c:pt idx="0">
                  <c:v>0</c:v>
                </c:pt>
                <c:pt idx="1">
                  <c:v>0</c:v>
                </c:pt>
                <c:pt idx="2">
                  <c:v>0</c:v>
                </c:pt>
                <c:pt idx="3">
                  <c:v>1.76868</c:v>
                </c:pt>
              </c:numCache>
            </c:numRef>
          </c:val>
        </c:ser>
        <c:dLbls>
          <c:showLegendKey val="0"/>
          <c:showVal val="0"/>
          <c:showCatName val="0"/>
          <c:showSerName val="0"/>
          <c:showPercent val="0"/>
          <c:showBubbleSize val="0"/>
        </c:dLbls>
        <c:gapWidth val="0"/>
        <c:overlap val="100"/>
        <c:axId val="544261288"/>
        <c:axId val="544260896"/>
      </c:barChart>
      <c:catAx>
        <c:axId val="544261288"/>
        <c:scaling>
          <c:orientation val="minMax"/>
        </c:scaling>
        <c:delete val="0"/>
        <c:axPos val="b"/>
        <c:numFmt formatCode="General" sourceLinked="1"/>
        <c:majorTickMark val="none"/>
        <c:minorTickMark val="none"/>
        <c:tickLblPos val="nextTo"/>
        <c:spPr>
          <a:noFill/>
        </c:spPr>
        <c:txPr>
          <a:bodyPr rot="0" vert="horz"/>
          <a:lstStyle/>
          <a:p>
            <a:pPr>
              <a:defRPr sz="1800"/>
            </a:pPr>
            <a:endParaRPr lang="en-US"/>
          </a:p>
        </c:txPr>
        <c:crossAx val="544260896"/>
        <c:crosses val="autoZero"/>
        <c:auto val="1"/>
        <c:lblAlgn val="ctr"/>
        <c:lblOffset val="100"/>
        <c:noMultiLvlLbl val="0"/>
      </c:catAx>
      <c:valAx>
        <c:axId val="544260896"/>
        <c:scaling>
          <c:orientation val="minMax"/>
        </c:scaling>
        <c:delete val="0"/>
        <c:axPos val="l"/>
        <c:majorGridlines/>
        <c:title>
          <c:tx>
            <c:rich>
              <a:bodyPr rot="0" vert="horz"/>
              <a:lstStyle/>
              <a:p>
                <a:pPr algn="ctr">
                  <a:defRPr sz="2000" b="1"/>
                </a:pPr>
                <a:r>
                  <a:rPr lang="en-NZ" sz="2000" b="1"/>
                  <a:t>$billions</a:t>
                </a:r>
              </a:p>
            </c:rich>
          </c:tx>
          <c:layout>
            <c:manualLayout>
              <c:xMode val="edge"/>
              <c:yMode val="edge"/>
              <c:x val="1.7759513324112221E-2"/>
              <c:y val="7.2583180677564935E-4"/>
            </c:manualLayout>
          </c:layout>
          <c:overlay val="0"/>
        </c:title>
        <c:numFmt formatCode="0" sourceLinked="0"/>
        <c:majorTickMark val="none"/>
        <c:minorTickMark val="none"/>
        <c:tickLblPos val="nextTo"/>
        <c:spPr>
          <a:ln>
            <a:noFill/>
          </a:ln>
        </c:spPr>
        <c:txPr>
          <a:bodyPr rot="0" vert="horz"/>
          <a:lstStyle/>
          <a:p>
            <a:pPr>
              <a:defRPr/>
            </a:pPr>
            <a:endParaRPr lang="en-US"/>
          </a:p>
        </c:txPr>
        <c:crossAx val="544261288"/>
        <c:crosses val="autoZero"/>
        <c:crossBetween val="between"/>
        <c:majorUnit val="1"/>
      </c:valAx>
    </c:plotArea>
    <c:legend>
      <c:legendPos val="b"/>
      <c:layout>
        <c:manualLayout>
          <c:xMode val="edge"/>
          <c:yMode val="edge"/>
          <c:x val="0.12151079456092853"/>
          <c:y val="0.92705625347579412"/>
          <c:w val="0.81225373925975553"/>
          <c:h val="4.5799584140675934E-2"/>
        </c:manualLayout>
      </c:layout>
      <c:overlay val="0"/>
      <c:txPr>
        <a:bodyPr/>
        <a:lstStyle/>
        <a:p>
          <a:pPr>
            <a:defRPr sz="1400"/>
          </a:pPr>
          <a:endParaRPr lang="en-US"/>
        </a:p>
      </c:txPr>
    </c:legend>
    <c:plotVisOnly val="1"/>
    <c:dispBlanksAs val="gap"/>
    <c:showDLblsOverMax val="0"/>
  </c:chart>
  <c:spPr>
    <a:ln>
      <a:noFill/>
    </a:ln>
  </c:spPr>
  <c:txPr>
    <a:bodyPr/>
    <a:lstStyle/>
    <a:p>
      <a:pPr>
        <a:defRPr sz="1600" b="0" i="0" u="none" strike="noStrike" baseline="0">
          <a:solidFill>
            <a:srgbClr val="000000"/>
          </a:solidFill>
          <a:latin typeface="Arial" pitchFamily="34" charset="0"/>
          <a:ea typeface="Calibri"/>
          <a:cs typeface="Arial" pitchFamily="34" charset="0"/>
        </a:defRPr>
      </a:pPr>
      <a:endParaRPr lang="en-US"/>
    </a:p>
  </c:txPr>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53455728474048E-2"/>
          <c:y val="9.5799373040753727E-2"/>
          <c:w val="0.86805298774703565"/>
          <c:h val="0.62416458914422457"/>
        </c:manualLayout>
      </c:layout>
      <c:barChart>
        <c:barDir val="col"/>
        <c:grouping val="stacked"/>
        <c:varyColors val="0"/>
        <c:ser>
          <c:idx val="1"/>
          <c:order val="0"/>
          <c:tx>
            <c:strRef>
              <c:f>'Data Fig 2.6'!$B$7</c:f>
              <c:strCache>
                <c:ptCount val="1"/>
                <c:pt idx="0">
                  <c:v>NZ Superannuation</c:v>
                </c:pt>
              </c:strCache>
            </c:strRef>
          </c:tx>
          <c:spPr>
            <a:solidFill>
              <a:srgbClr val="003399"/>
            </a:solidFill>
            <a:ln w="28575">
              <a:noFill/>
            </a:ln>
          </c:spPr>
          <c:invertIfNegative val="0"/>
          <c:cat>
            <c:strRef>
              <c:f>'Data Fig 2.6'!$E$6:$S$6</c:f>
              <c:strCach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strCache>
            </c:strRef>
          </c:cat>
          <c:val>
            <c:numRef>
              <c:f>'Data Fig 2.6'!$E$7:$S$7</c:f>
              <c:numCache>
                <c:formatCode>_(* #,##0_);_(* \(#,##0\);_(* "-"??_);_(@_)</c:formatCode>
                <c:ptCount val="15"/>
                <c:pt idx="0">
                  <c:v>6810</c:v>
                </c:pt>
                <c:pt idx="1">
                  <c:v>7348</c:v>
                </c:pt>
                <c:pt idx="2">
                  <c:v>7744</c:v>
                </c:pt>
                <c:pt idx="3">
                  <c:v>8290</c:v>
                </c:pt>
                <c:pt idx="4">
                  <c:v>8830</c:v>
                </c:pt>
                <c:pt idx="5">
                  <c:v>9584</c:v>
                </c:pt>
                <c:pt idx="6">
                  <c:v>10235</c:v>
                </c:pt>
                <c:pt idx="7">
                  <c:v>10913</c:v>
                </c:pt>
                <c:pt idx="8">
                  <c:v>11591</c:v>
                </c:pt>
                <c:pt idx="9">
                  <c:v>12267</c:v>
                </c:pt>
                <c:pt idx="10">
                  <c:v>13044</c:v>
                </c:pt>
                <c:pt idx="11">
                  <c:v>13671</c:v>
                </c:pt>
                <c:pt idx="12">
                  <c:v>14357</c:v>
                </c:pt>
                <c:pt idx="13">
                  <c:v>15164</c:v>
                </c:pt>
                <c:pt idx="14">
                  <c:v>15924</c:v>
                </c:pt>
              </c:numCache>
            </c:numRef>
          </c:val>
        </c:ser>
        <c:ser>
          <c:idx val="0"/>
          <c:order val="1"/>
          <c:tx>
            <c:strRef>
              <c:f>'Data Fig 2.6'!$B$8</c:f>
              <c:strCache>
                <c:ptCount val="1"/>
                <c:pt idx="0">
                  <c:v>Other benefits</c:v>
                </c:pt>
              </c:strCache>
            </c:strRef>
          </c:tx>
          <c:spPr>
            <a:solidFill>
              <a:srgbClr val="99CCFF"/>
            </a:solidFill>
          </c:spPr>
          <c:invertIfNegative val="0"/>
          <c:cat>
            <c:strRef>
              <c:f>'Data Fig 2.6'!$E$6:$S$6</c:f>
              <c:strCach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strCache>
            </c:strRef>
          </c:cat>
          <c:val>
            <c:numRef>
              <c:f>'Data Fig 2.6'!$E$8:$S$8</c:f>
              <c:numCache>
                <c:formatCode>_(* #,##0_);_(* \(#,##0\);_(* "-"??_);_(@_)</c:formatCode>
                <c:ptCount val="15"/>
                <c:pt idx="0">
                  <c:v>11497</c:v>
                </c:pt>
                <c:pt idx="1">
                  <c:v>11026</c:v>
                </c:pt>
                <c:pt idx="2">
                  <c:v>12218</c:v>
                </c:pt>
                <c:pt idx="3">
                  <c:v>12923</c:v>
                </c:pt>
                <c:pt idx="4">
                  <c:v>13342</c:v>
                </c:pt>
                <c:pt idx="5">
                  <c:v>12770</c:v>
                </c:pt>
                <c:pt idx="6">
                  <c:v>12473</c:v>
                </c:pt>
                <c:pt idx="7">
                  <c:v>12447</c:v>
                </c:pt>
                <c:pt idx="8">
                  <c:v>12132</c:v>
                </c:pt>
                <c:pt idx="9">
                  <c:v>12045</c:v>
                </c:pt>
                <c:pt idx="10">
                  <c:v>12460</c:v>
                </c:pt>
                <c:pt idx="11">
                  <c:v>12791</c:v>
                </c:pt>
                <c:pt idx="12">
                  <c:v>13295</c:v>
                </c:pt>
                <c:pt idx="13">
                  <c:v>13279</c:v>
                </c:pt>
                <c:pt idx="14">
                  <c:v>13462</c:v>
                </c:pt>
              </c:numCache>
            </c:numRef>
          </c:val>
        </c:ser>
        <c:dLbls>
          <c:showLegendKey val="0"/>
          <c:showVal val="0"/>
          <c:showCatName val="0"/>
          <c:showSerName val="0"/>
          <c:showPercent val="0"/>
          <c:showBubbleSize val="0"/>
        </c:dLbls>
        <c:gapWidth val="150"/>
        <c:overlap val="100"/>
        <c:axId val="544263640"/>
        <c:axId val="544264032"/>
      </c:barChart>
      <c:lineChart>
        <c:grouping val="standard"/>
        <c:varyColors val="0"/>
        <c:ser>
          <c:idx val="2"/>
          <c:order val="2"/>
          <c:tx>
            <c:strRef>
              <c:f>'Data Fig 2.6'!$B$11</c:f>
              <c:strCache>
                <c:ptCount val="1"/>
                <c:pt idx="0">
                  <c:v>NZ Super beneficiaries (RHS)</c:v>
                </c:pt>
              </c:strCache>
            </c:strRef>
          </c:tx>
          <c:spPr>
            <a:ln>
              <a:solidFill>
                <a:srgbClr val="333333"/>
              </a:solidFill>
            </a:ln>
          </c:spPr>
          <c:marker>
            <c:symbol val="none"/>
          </c:marker>
          <c:val>
            <c:numRef>
              <c:f>'Data Fig 2.6'!$E$11:$S$11</c:f>
              <c:numCache>
                <c:formatCode>@</c:formatCode>
                <c:ptCount val="15"/>
                <c:pt idx="0">
                  <c:v>495</c:v>
                </c:pt>
                <c:pt idx="1">
                  <c:v>508</c:v>
                </c:pt>
                <c:pt idx="2" formatCode="_(* #,##0_);_(* \(#,##0\);_(* &quot;-&quot;??_);_(@_)">
                  <c:v>522</c:v>
                </c:pt>
                <c:pt idx="3" formatCode="_(* #,##0_);_(* \(#,##0\);_(* &quot;-&quot;??_);_(@_)">
                  <c:v>540</c:v>
                </c:pt>
                <c:pt idx="4" formatCode="_(* #,##0_);_(* \(#,##0\);_(* &quot;-&quot;??_);_(@_)">
                  <c:v>561</c:v>
                </c:pt>
                <c:pt idx="5" formatCode="_(* #,##0_);_(* \(#,##0\);_(* &quot;-&quot;??_);_(@_)">
                  <c:v>585</c:v>
                </c:pt>
                <c:pt idx="6" formatCode="_(* #,##0_);_(* \(#,##0\);_(* &quot;-&quot;??_);_(@_)">
                  <c:v>612</c:v>
                </c:pt>
                <c:pt idx="7" formatCode="_(* #,##0_);_(* \(#,##0\);_(* &quot;-&quot;??_);_(@_)">
                  <c:v>640</c:v>
                </c:pt>
                <c:pt idx="8" formatCode="_(* #,##0_);_(* \(#,##0\);_(* &quot;-&quot;??_);_(@_)">
                  <c:v>665.1</c:v>
                </c:pt>
                <c:pt idx="9" formatCode="_(* #,##0_);_(* \(#,##0\);_(* &quot;-&quot;??_);_(@_)">
                  <c:v>690.64241666666703</c:v>
                </c:pt>
                <c:pt idx="10" formatCode="_(* #,##0_);_(* \(#,##0\);_(* &quot;-&quot;??_);_(@_)">
                  <c:v>716.85366984069901</c:v>
                </c:pt>
                <c:pt idx="11" formatCode="_(* #,##0_);_(* \(#,##0\);_(* &quot;-&quot;??_);_(@_)">
                  <c:v>741.76392842670498</c:v>
                </c:pt>
                <c:pt idx="12" formatCode="_(* #,##0_);_(* \(#,##0\);_(* &quot;-&quot;??_);_(@_)">
                  <c:v>768.74321685753796</c:v>
                </c:pt>
                <c:pt idx="13" formatCode="_(* #,##0_);_(* \(#,##0\);_(* &quot;-&quot;??_);_(@_)">
                  <c:v>795.75805174211598</c:v>
                </c:pt>
                <c:pt idx="14" formatCode="_(* #,##0_);_(* \(#,##0\);_(* &quot;-&quot;??_);_(@_)">
                  <c:v>823.66823192384197</c:v>
                </c:pt>
              </c:numCache>
            </c:numRef>
          </c:val>
          <c:smooth val="0"/>
        </c:ser>
        <c:dLbls>
          <c:showLegendKey val="0"/>
          <c:showVal val="0"/>
          <c:showCatName val="0"/>
          <c:showSerName val="0"/>
          <c:showPercent val="0"/>
          <c:showBubbleSize val="0"/>
        </c:dLbls>
        <c:marker val="1"/>
        <c:smooth val="0"/>
        <c:axId val="544262856"/>
        <c:axId val="544262072"/>
      </c:lineChart>
      <c:catAx>
        <c:axId val="544263640"/>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sz="1800"/>
                  <a:t>Year ending 30 June</a:t>
                </a:r>
              </a:p>
            </c:rich>
          </c:tx>
          <c:layout>
            <c:manualLayout>
              <c:xMode val="edge"/>
              <c:yMode val="edge"/>
              <c:x val="0.40298315320615635"/>
              <c:y val="0.81235159084738229"/>
            </c:manualLayout>
          </c:layout>
          <c:overlay val="0"/>
        </c:title>
        <c:numFmt formatCode="General"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4264032"/>
        <c:crossesAt val="0"/>
        <c:auto val="1"/>
        <c:lblAlgn val="ctr"/>
        <c:lblOffset val="100"/>
        <c:tickLblSkip val="2"/>
        <c:tickMarkSkip val="2"/>
        <c:noMultiLvlLbl val="0"/>
      </c:catAx>
      <c:valAx>
        <c:axId val="544264032"/>
        <c:scaling>
          <c:orientation val="minMax"/>
          <c:max val="30000"/>
          <c:min val="0"/>
        </c:scaling>
        <c:delete val="0"/>
        <c:axPos val="l"/>
        <c:majorGridlines>
          <c:spPr>
            <a:ln>
              <a:solidFill>
                <a:srgbClr val="7F7F7F"/>
              </a:solidFill>
            </a:ln>
          </c:spPr>
        </c:majorGridlines>
        <c:numFmt formatCode="General" sourceLinked="0"/>
        <c:majorTickMark val="none"/>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4263640"/>
        <c:crosses val="autoZero"/>
        <c:crossBetween val="between"/>
        <c:majorUnit val="5000"/>
        <c:minorUnit val="5"/>
        <c:dispUnits>
          <c:builtInUnit val="thousands"/>
        </c:dispUnits>
      </c:valAx>
      <c:valAx>
        <c:axId val="544262072"/>
        <c:scaling>
          <c:orientation val="minMax"/>
          <c:max val="1200"/>
        </c:scaling>
        <c:delete val="0"/>
        <c:axPos val="r"/>
        <c:numFmt formatCode="#,##0" sourceLinked="0"/>
        <c:majorTickMark val="out"/>
        <c:minorTickMark val="none"/>
        <c:tickLblPos val="nextTo"/>
        <c:spPr>
          <a:ln>
            <a:noFill/>
          </a:ln>
        </c:spPr>
        <c:txPr>
          <a:bodyPr rot="0" anchor="ctr" anchorCtr="1"/>
          <a:lstStyle/>
          <a:p>
            <a:pPr>
              <a:defRPr sz="1800"/>
            </a:pPr>
            <a:endParaRPr lang="en-US"/>
          </a:p>
        </c:txPr>
        <c:crossAx val="544262856"/>
        <c:crosses val="max"/>
        <c:crossBetween val="between"/>
        <c:majorUnit val="200"/>
        <c:minorUnit val="20"/>
      </c:valAx>
      <c:catAx>
        <c:axId val="544262856"/>
        <c:scaling>
          <c:orientation val="minMax"/>
        </c:scaling>
        <c:delete val="1"/>
        <c:axPos val="b"/>
        <c:majorTickMark val="out"/>
        <c:minorTickMark val="none"/>
        <c:tickLblPos val="none"/>
        <c:crossAx val="544262072"/>
        <c:crossesAt val="0"/>
        <c:auto val="1"/>
        <c:lblAlgn val="ctr"/>
        <c:lblOffset val="100"/>
        <c:noMultiLvlLbl val="0"/>
      </c:catAx>
      <c:spPr>
        <a:noFill/>
        <a:ln w="25400">
          <a:noFill/>
        </a:ln>
      </c:spPr>
    </c:plotArea>
    <c:legend>
      <c:legendPos val="b"/>
      <c:layout>
        <c:manualLayout>
          <c:xMode val="edge"/>
          <c:yMode val="edge"/>
          <c:x val="7.5987610044141035E-2"/>
          <c:y val="0.86774319354283092"/>
          <c:w val="0.77632755475678161"/>
          <c:h val="4.9521881865080393E-2"/>
        </c:manualLayout>
      </c:layout>
      <c:overlay val="0"/>
      <c:txPr>
        <a:bodyPr/>
        <a:lstStyle/>
        <a:p>
          <a:pPr>
            <a:defRPr sz="16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0967646457129"/>
          <c:y val="0.12159590783690372"/>
          <c:w val="0.87330615078587803"/>
          <c:h val="0.64790097861232565"/>
        </c:manualLayout>
      </c:layout>
      <c:barChart>
        <c:barDir val="col"/>
        <c:grouping val="stacked"/>
        <c:varyColors val="0"/>
        <c:ser>
          <c:idx val="1"/>
          <c:order val="0"/>
          <c:tx>
            <c:v>Payment rates and other factors</c:v>
          </c:tx>
          <c:spPr>
            <a:solidFill>
              <a:srgbClr val="99CCFF"/>
            </a:solidFill>
            <a:ln w="38100">
              <a:noFill/>
            </a:ln>
          </c:spPr>
          <c:invertIfNegative val="0"/>
          <c:cat>
            <c:numRef>
              <c:f>'Data Fig 2.7'!$B$6:$P$6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2.7'!$B$16:$P$16</c:f>
              <c:numCache>
                <c:formatCode>0.00</c:formatCode>
                <c:ptCount val="15"/>
                <c:pt idx="0">
                  <c:v>3.3632764640534329</c:v>
                </c:pt>
                <c:pt idx="1">
                  <c:v>5.1352922231596265</c:v>
                </c:pt>
                <c:pt idx="2">
                  <c:v>2.6593604048315456</c:v>
                </c:pt>
                <c:pt idx="3">
                  <c:v>3.4381718260396932</c:v>
                </c:pt>
                <c:pt idx="4">
                  <c:v>2.6514279322263468</c:v>
                </c:pt>
                <c:pt idx="5">
                  <c:v>4.0148756079388725</c:v>
                </c:pt>
                <c:pt idx="6">
                  <c:v>2.0133768104579897</c:v>
                </c:pt>
                <c:pt idx="7">
                  <c:v>2.0379100552434082</c:v>
                </c:pt>
                <c:pt idx="8">
                  <c:v>2.1817186794734322</c:v>
                </c:pt>
                <c:pt idx="9">
                  <c:v>1.9190599538339903</c:v>
                </c:pt>
                <c:pt idx="10">
                  <c:v>2.4460362035175764</c:v>
                </c:pt>
                <c:pt idx="11">
                  <c:v>1.2871371397612963</c:v>
                </c:pt>
                <c:pt idx="12">
                  <c:v>1.3322837027466061</c:v>
                </c:pt>
                <c:pt idx="13">
                  <c:v>2.0352729189503371</c:v>
                </c:pt>
                <c:pt idx="14">
                  <c:v>1.4535197746291084</c:v>
                </c:pt>
              </c:numCache>
            </c:numRef>
          </c:val>
        </c:ser>
        <c:ser>
          <c:idx val="2"/>
          <c:order val="1"/>
          <c:tx>
            <c:v>Recipients</c:v>
          </c:tx>
          <c:spPr>
            <a:solidFill>
              <a:srgbClr val="003399"/>
            </a:solidFill>
            <a:ln w="25400">
              <a:noFill/>
            </a:ln>
          </c:spPr>
          <c:invertIfNegative val="0"/>
          <c:cat>
            <c:numRef>
              <c:f>'Data Fig 2.7'!$B$6:$P$6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2.7'!$B$13:$P$13</c:f>
              <c:numCache>
                <c:formatCode>0.00</c:formatCode>
                <c:ptCount val="15"/>
                <c:pt idx="0">
                  <c:v>2.7244284194790414</c:v>
                </c:pt>
                <c:pt idx="1">
                  <c:v>2.6331989754623697</c:v>
                </c:pt>
                <c:pt idx="2">
                  <c:v>2.6586612493092243</c:v>
                </c:pt>
                <c:pt idx="3">
                  <c:v>3.4882607163108537</c:v>
                </c:pt>
                <c:pt idx="4">
                  <c:v>3.7677451838798115</c:v>
                </c:pt>
                <c:pt idx="5">
                  <c:v>4.3412877226970403</c:v>
                </c:pt>
                <c:pt idx="6">
                  <c:v>4.6899763552154417</c:v>
                </c:pt>
                <c:pt idx="7">
                  <c:v>4.496038958812032</c:v>
                </c:pt>
                <c:pt idx="8">
                  <c:v>3.944238673480549</c:v>
                </c:pt>
                <c:pt idx="9">
                  <c:v>3.8391384055923128</c:v>
                </c:pt>
                <c:pt idx="10">
                  <c:v>3.7951988672428438</c:v>
                </c:pt>
                <c:pt idx="11">
                  <c:v>3.4749433021025844</c:v>
                </c:pt>
                <c:pt idx="12">
                  <c:v>3.6371798893020557</c:v>
                </c:pt>
                <c:pt idx="13">
                  <c:v>3.5141558705401144</c:v>
                </c:pt>
                <c:pt idx="14">
                  <c:v>3.5073701259602075</c:v>
                </c:pt>
              </c:numCache>
            </c:numRef>
          </c:val>
        </c:ser>
        <c:dLbls>
          <c:showLegendKey val="0"/>
          <c:showVal val="0"/>
          <c:showCatName val="0"/>
          <c:showSerName val="0"/>
          <c:showPercent val="0"/>
          <c:showBubbleSize val="0"/>
        </c:dLbls>
        <c:gapWidth val="150"/>
        <c:overlap val="100"/>
        <c:axId val="547063872"/>
        <c:axId val="547059168"/>
      </c:barChart>
      <c:catAx>
        <c:axId val="547063872"/>
        <c:scaling>
          <c:orientation val="minMax"/>
        </c:scaling>
        <c:delete val="0"/>
        <c:axPos val="b"/>
        <c:title>
          <c:tx>
            <c:rich>
              <a:bodyPr/>
              <a:lstStyle/>
              <a:p>
                <a:pPr>
                  <a:defRPr sz="1800"/>
                </a:pPr>
                <a:r>
                  <a:rPr lang="en-NZ" sz="1800" b="1"/>
                  <a:t>Year ending 30 June</a:t>
                </a:r>
              </a:p>
            </c:rich>
          </c:tx>
          <c:layout>
            <c:manualLayout>
              <c:xMode val="edge"/>
              <c:yMode val="edge"/>
              <c:x val="0.38156015634861562"/>
              <c:y val="0.84665506511549626"/>
            </c:manualLayout>
          </c:layout>
          <c:overlay val="0"/>
        </c:title>
        <c:numFmt formatCode="General" sourceLinked="1"/>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547059168"/>
        <c:crossesAt val="0"/>
        <c:auto val="1"/>
        <c:lblAlgn val="ctr"/>
        <c:lblOffset val="100"/>
        <c:tickLblSkip val="2"/>
        <c:tickMarkSkip val="2"/>
        <c:noMultiLvlLbl val="0"/>
      </c:catAx>
      <c:valAx>
        <c:axId val="547059168"/>
        <c:scaling>
          <c:orientation val="minMax"/>
          <c:max val="10"/>
          <c:min val="0"/>
        </c:scaling>
        <c:delete val="0"/>
        <c:axPos val="l"/>
        <c:majorGridlines>
          <c:spPr>
            <a:ln w="3175">
              <a:solidFill>
                <a:schemeClr val="bg1">
                  <a:lumMod val="65000"/>
                </a:schemeClr>
              </a:solidFill>
              <a:prstDash val="solid"/>
            </a:ln>
          </c:spPr>
        </c:majorGridlines>
        <c:numFmt formatCode="#,##0" sourceLinked="0"/>
        <c:majorTickMark val="none"/>
        <c:minorTickMark val="none"/>
        <c:tickLblPos val="low"/>
        <c:spPr>
          <a:ln w="3175">
            <a:noFill/>
            <a:prstDash val="solid"/>
          </a:ln>
        </c:spPr>
        <c:txPr>
          <a:bodyPr rot="0" vert="horz"/>
          <a:lstStyle/>
          <a:p>
            <a:pPr>
              <a:defRPr sz="1800" b="0" i="0" u="none" strike="noStrike" baseline="0">
                <a:solidFill>
                  <a:srgbClr val="000000"/>
                </a:solidFill>
                <a:latin typeface="Arial"/>
                <a:ea typeface="Arial"/>
                <a:cs typeface="Arial"/>
              </a:defRPr>
            </a:pPr>
            <a:endParaRPr lang="en-US"/>
          </a:p>
        </c:txPr>
        <c:crossAx val="547063872"/>
        <c:crosses val="autoZero"/>
        <c:crossBetween val="between"/>
        <c:majorUnit val="1"/>
        <c:minorUnit val="0.2"/>
      </c:valAx>
      <c:spPr>
        <a:solidFill>
          <a:srgbClr val="FFFFFF"/>
        </a:solidFill>
        <a:ln w="25400">
          <a:noFill/>
        </a:ln>
      </c:spPr>
    </c:plotArea>
    <c:legend>
      <c:legendPos val="b"/>
      <c:layout>
        <c:manualLayout>
          <c:xMode val="edge"/>
          <c:yMode val="edge"/>
          <c:x val="0.19069656093983278"/>
          <c:y val="0.90698295216508573"/>
          <c:w val="0.62413479409601158"/>
          <c:h val="5.89106358294572E-2"/>
        </c:manualLayout>
      </c:layout>
      <c:overlay val="0"/>
      <c:txPr>
        <a:bodyPr/>
        <a:lstStyle/>
        <a:p>
          <a:pPr>
            <a:defRPr sz="1800" b="0"/>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22112624790838E-2"/>
          <c:y val="7.7738608009682422E-2"/>
          <c:w val="0.92860273340824062"/>
          <c:h val="0.75453412796193886"/>
        </c:manualLayout>
      </c:layout>
      <c:barChart>
        <c:barDir val="col"/>
        <c:grouping val="stacked"/>
        <c:varyColors val="0"/>
        <c:ser>
          <c:idx val="1"/>
          <c:order val="0"/>
          <c:tx>
            <c:strRef>
              <c:f>'Data Fig 2.8'!$E$5</c:f>
              <c:strCache>
                <c:ptCount val="1"/>
                <c:pt idx="0">
                  <c:v>SOEs</c:v>
                </c:pt>
              </c:strCache>
            </c:strRef>
          </c:tx>
          <c:spPr>
            <a:solidFill>
              <a:schemeClr val="bg1">
                <a:lumMod val="65000"/>
              </a:schemeClr>
            </a:solidFill>
          </c:spPr>
          <c:invertIfNegative val="0"/>
          <c:cat>
            <c:numRef>
              <c:f>'Data Fig 2.8'!$B$7:$B$21</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2.8'!$E$7:$E$21</c:f>
              <c:numCache>
                <c:formatCode>0.0</c:formatCode>
                <c:ptCount val="15"/>
                <c:pt idx="0">
                  <c:v>0.9</c:v>
                </c:pt>
                <c:pt idx="1">
                  <c:v>0.6</c:v>
                </c:pt>
                <c:pt idx="2">
                  <c:v>0.9</c:v>
                </c:pt>
                <c:pt idx="3">
                  <c:v>0.8</c:v>
                </c:pt>
                <c:pt idx="4">
                  <c:v>0.8</c:v>
                </c:pt>
                <c:pt idx="5">
                  <c:v>-1.6</c:v>
                </c:pt>
                <c:pt idx="6">
                  <c:v>0.1</c:v>
                </c:pt>
                <c:pt idx="7">
                  <c:v>0.4</c:v>
                </c:pt>
                <c:pt idx="8">
                  <c:v>0.6</c:v>
                </c:pt>
                <c:pt idx="9">
                  <c:v>0.69499999999999995</c:v>
                </c:pt>
                <c:pt idx="10">
                  <c:v>0.58431269933335606</c:v>
                </c:pt>
                <c:pt idx="11">
                  <c:v>0.59087659206386245</c:v>
                </c:pt>
                <c:pt idx="12">
                  <c:v>0.66055295772904377</c:v>
                </c:pt>
                <c:pt idx="13">
                  <c:v>0.76916691163539275</c:v>
                </c:pt>
                <c:pt idx="14">
                  <c:v>0.78752286656471482</c:v>
                </c:pt>
              </c:numCache>
            </c:numRef>
          </c:val>
        </c:ser>
        <c:ser>
          <c:idx val="2"/>
          <c:order val="1"/>
          <c:tx>
            <c:strRef>
              <c:f>'Data Fig 2.8'!$D$5</c:f>
              <c:strCache>
                <c:ptCount val="1"/>
                <c:pt idx="0">
                  <c:v>Crown entities</c:v>
                </c:pt>
              </c:strCache>
            </c:strRef>
          </c:tx>
          <c:spPr>
            <a:solidFill>
              <a:srgbClr val="99CCFF"/>
            </a:solidFill>
          </c:spPr>
          <c:invertIfNegative val="0"/>
          <c:cat>
            <c:numRef>
              <c:f>'Data Fig 2.8'!$B$7:$B$21</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2.8'!$D$7:$D$21</c:f>
              <c:numCache>
                <c:formatCode>0.0</c:formatCode>
                <c:ptCount val="15"/>
                <c:pt idx="0">
                  <c:v>1</c:v>
                </c:pt>
                <c:pt idx="1">
                  <c:v>0.7</c:v>
                </c:pt>
                <c:pt idx="2">
                  <c:v>0.4</c:v>
                </c:pt>
                <c:pt idx="3">
                  <c:v>1</c:v>
                </c:pt>
                <c:pt idx="4">
                  <c:v>-5.3</c:v>
                </c:pt>
                <c:pt idx="5">
                  <c:v>1.3</c:v>
                </c:pt>
                <c:pt idx="6">
                  <c:v>2.2000000000000002</c:v>
                </c:pt>
                <c:pt idx="7">
                  <c:v>1.5</c:v>
                </c:pt>
                <c:pt idx="8">
                  <c:v>0.7</c:v>
                </c:pt>
                <c:pt idx="9">
                  <c:v>-0.27200000000000002</c:v>
                </c:pt>
                <c:pt idx="10">
                  <c:v>-1.466</c:v>
                </c:pt>
                <c:pt idx="11">
                  <c:v>-0.28199999999999997</c:v>
                </c:pt>
                <c:pt idx="12">
                  <c:v>7.3999999999999996E-2</c:v>
                </c:pt>
                <c:pt idx="13">
                  <c:v>-0.223</c:v>
                </c:pt>
                <c:pt idx="14">
                  <c:v>-0.4719999999999927</c:v>
                </c:pt>
              </c:numCache>
            </c:numRef>
          </c:val>
        </c:ser>
        <c:ser>
          <c:idx val="3"/>
          <c:order val="2"/>
          <c:tx>
            <c:strRef>
              <c:f>'Data Fig 2.8'!$C$5</c:f>
              <c:strCache>
                <c:ptCount val="1"/>
                <c:pt idx="0">
                  <c:v>Core Crown</c:v>
                </c:pt>
              </c:strCache>
            </c:strRef>
          </c:tx>
          <c:spPr>
            <a:solidFill>
              <a:srgbClr val="003399"/>
            </a:solidFill>
          </c:spPr>
          <c:invertIfNegative val="0"/>
          <c:cat>
            <c:numRef>
              <c:f>'Data Fig 2.8'!$B$7:$B$21</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2.8'!$C$7:$C$21</c:f>
              <c:numCache>
                <c:formatCode>0.0</c:formatCode>
                <c:ptCount val="15"/>
                <c:pt idx="0">
                  <c:v>4.2</c:v>
                </c:pt>
                <c:pt idx="1">
                  <c:v>4.8</c:v>
                </c:pt>
                <c:pt idx="2">
                  <c:v>-4.5</c:v>
                </c:pt>
                <c:pt idx="3">
                  <c:v>-7.8</c:v>
                </c:pt>
                <c:pt idx="4">
                  <c:v>-12.9</c:v>
                </c:pt>
                <c:pt idx="5">
                  <c:v>-8.5</c:v>
                </c:pt>
                <c:pt idx="6">
                  <c:v>-6.2</c:v>
                </c:pt>
                <c:pt idx="7">
                  <c:v>-4.0999999999999996</c:v>
                </c:pt>
                <c:pt idx="8">
                  <c:v>-0.2</c:v>
                </c:pt>
                <c:pt idx="9">
                  <c:v>2.1920000000000002</c:v>
                </c:pt>
                <c:pt idx="10">
                  <c:v>3.3069999999999999</c:v>
                </c:pt>
                <c:pt idx="11">
                  <c:v>3.274</c:v>
                </c:pt>
                <c:pt idx="12">
                  <c:v>4.0199999999999996</c:v>
                </c:pt>
                <c:pt idx="13">
                  <c:v>6.2720000000000002</c:v>
                </c:pt>
                <c:pt idx="14">
                  <c:v>7.58</c:v>
                </c:pt>
              </c:numCache>
            </c:numRef>
          </c:val>
        </c:ser>
        <c:dLbls>
          <c:showLegendKey val="0"/>
          <c:showVal val="0"/>
          <c:showCatName val="0"/>
          <c:showSerName val="0"/>
          <c:showPercent val="0"/>
          <c:showBubbleSize val="0"/>
        </c:dLbls>
        <c:gapWidth val="150"/>
        <c:overlap val="100"/>
        <c:axId val="547064656"/>
        <c:axId val="547058776"/>
      </c:barChart>
      <c:lineChart>
        <c:grouping val="standard"/>
        <c:varyColors val="0"/>
        <c:ser>
          <c:idx val="0"/>
          <c:order val="3"/>
          <c:tx>
            <c:strRef>
              <c:f>'Data Fig 2.8'!$G$5</c:f>
              <c:strCache>
                <c:ptCount val="1"/>
                <c:pt idx="0">
                  <c:v>OBEGAL (after inter-segment eliminations)</c:v>
                </c:pt>
              </c:strCache>
            </c:strRef>
          </c:tx>
          <c:spPr>
            <a:ln w="38100" cap="flat" cmpd="sng" algn="ctr">
              <a:solidFill>
                <a:srgbClr val="333333"/>
              </a:solidFill>
              <a:prstDash val="solid"/>
            </a:ln>
            <a:effectLst/>
          </c:spPr>
          <c:marker>
            <c:symbol val="none"/>
          </c:marker>
          <c:cat>
            <c:numRef>
              <c:f>'Data Fig 2.8'!$B$8:$B$21</c:f>
              <c:numCache>
                <c:formatCode>@</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'Data Fig 2.8'!$G$7:$G$21</c:f>
              <c:numCache>
                <c:formatCode>0.0</c:formatCode>
                <c:ptCount val="15"/>
                <c:pt idx="0">
                  <c:v>5.86</c:v>
                </c:pt>
                <c:pt idx="1">
                  <c:v>5.6369999999999996</c:v>
                </c:pt>
                <c:pt idx="2">
                  <c:v>-3.8929999999999998</c:v>
                </c:pt>
                <c:pt idx="3">
                  <c:v>-6.3150000000000004</c:v>
                </c:pt>
                <c:pt idx="4">
                  <c:v>-18.396000000000001</c:v>
                </c:pt>
                <c:pt idx="5">
                  <c:v>-9.24</c:v>
                </c:pt>
                <c:pt idx="6">
                  <c:v>-4.4139999999999997</c:v>
                </c:pt>
                <c:pt idx="7">
                  <c:v>-2.802</c:v>
                </c:pt>
                <c:pt idx="8">
                  <c:v>0.41399999999999998</c:v>
                </c:pt>
                <c:pt idx="9">
                  <c:v>1.831</c:v>
                </c:pt>
                <c:pt idx="10">
                  <c:v>1.621</c:v>
                </c:pt>
                <c:pt idx="11">
                  <c:v>2.8580000000000001</c:v>
                </c:pt>
                <c:pt idx="12">
                  <c:v>4.0510000000000002</c:v>
                </c:pt>
                <c:pt idx="13">
                  <c:v>6.085</c:v>
                </c:pt>
                <c:pt idx="14">
                  <c:v>7.1680000000000001</c:v>
                </c:pt>
              </c:numCache>
            </c:numRef>
          </c:val>
          <c:smooth val="0"/>
        </c:ser>
        <c:dLbls>
          <c:showLegendKey val="0"/>
          <c:showVal val="0"/>
          <c:showCatName val="0"/>
          <c:showSerName val="0"/>
          <c:showPercent val="0"/>
          <c:showBubbleSize val="0"/>
        </c:dLbls>
        <c:marker val="1"/>
        <c:smooth val="0"/>
        <c:axId val="547059560"/>
        <c:axId val="547058384"/>
      </c:lineChart>
      <c:catAx>
        <c:axId val="547064656"/>
        <c:scaling>
          <c:orientation val="minMax"/>
        </c:scaling>
        <c:delete val="0"/>
        <c:axPos val="b"/>
        <c:title>
          <c:tx>
            <c:rich>
              <a:bodyPr/>
              <a:lstStyle/>
              <a:p>
                <a:pPr>
                  <a:defRPr/>
                </a:pPr>
                <a:r>
                  <a:rPr lang="en-US"/>
                  <a:t>Year ending 30 June</a:t>
                </a:r>
              </a:p>
            </c:rich>
          </c:tx>
          <c:overlay val="0"/>
        </c:title>
        <c:numFmt formatCode="@" sourceLinked="1"/>
        <c:majorTickMark val="out"/>
        <c:minorTickMark val="none"/>
        <c:tickLblPos val="low"/>
        <c:spPr>
          <a:ln/>
        </c:spPr>
        <c:crossAx val="547058776"/>
        <c:crosses val="autoZero"/>
        <c:auto val="1"/>
        <c:lblAlgn val="ctr"/>
        <c:lblOffset val="100"/>
        <c:tickLblSkip val="2"/>
        <c:tickMarkSkip val="1"/>
        <c:noMultiLvlLbl val="0"/>
      </c:catAx>
      <c:valAx>
        <c:axId val="547058776"/>
        <c:scaling>
          <c:orientation val="minMax"/>
          <c:max val="15"/>
        </c:scaling>
        <c:delete val="0"/>
        <c:axPos val="l"/>
        <c:majorGridlines/>
        <c:numFmt formatCode="0" sourceLinked="0"/>
        <c:majorTickMark val="out"/>
        <c:minorTickMark val="none"/>
        <c:tickLblPos val="nextTo"/>
        <c:spPr>
          <a:ln>
            <a:noFill/>
          </a:ln>
        </c:spPr>
        <c:crossAx val="547064656"/>
        <c:crosses val="autoZero"/>
        <c:crossBetween val="between"/>
      </c:valAx>
      <c:valAx>
        <c:axId val="547058384"/>
        <c:scaling>
          <c:orientation val="minMax"/>
          <c:max val="6"/>
          <c:min val="-12"/>
        </c:scaling>
        <c:delete val="1"/>
        <c:axPos val="r"/>
        <c:numFmt formatCode="General" sourceLinked="0"/>
        <c:majorTickMark val="out"/>
        <c:minorTickMark val="none"/>
        <c:tickLblPos val="none"/>
        <c:crossAx val="547059560"/>
        <c:crosses val="max"/>
        <c:crossBetween val="between"/>
      </c:valAx>
      <c:catAx>
        <c:axId val="547059560"/>
        <c:scaling>
          <c:orientation val="minMax"/>
        </c:scaling>
        <c:delete val="1"/>
        <c:axPos val="b"/>
        <c:numFmt formatCode="@" sourceLinked="1"/>
        <c:majorTickMark val="out"/>
        <c:minorTickMark val="none"/>
        <c:tickLblPos val="none"/>
        <c:crossAx val="547058384"/>
        <c:crosses val="autoZero"/>
        <c:auto val="1"/>
        <c:lblAlgn val="ctr"/>
        <c:lblOffset val="100"/>
        <c:noMultiLvlLbl val="0"/>
      </c:catAx>
    </c:plotArea>
    <c:legend>
      <c:legendPos val="r"/>
      <c:layout>
        <c:manualLayout>
          <c:xMode val="edge"/>
          <c:yMode val="edge"/>
          <c:x val="1.4718840656473572E-2"/>
          <c:y val="0.94602502011099165"/>
          <c:w val="0.96876844618862423"/>
          <c:h val="5.3974979889015083E-2"/>
        </c:manualLayout>
      </c:layout>
      <c:overlay val="0"/>
      <c:txPr>
        <a:bodyPr/>
        <a:lstStyle/>
        <a:p>
          <a:pPr>
            <a:defRPr sz="1400"/>
          </a:pPr>
          <a:endParaRPr lang="en-US"/>
        </a:p>
      </c:txPr>
    </c:legend>
    <c:plotVisOnly val="1"/>
    <c:dispBlanksAs val="gap"/>
    <c:showDLblsOverMax val="0"/>
  </c:chart>
  <c:spPr>
    <a:noFill/>
    <a:ln>
      <a:noFill/>
    </a:ln>
  </c:spPr>
  <c:txPr>
    <a:bodyPr/>
    <a:lstStyle/>
    <a:p>
      <a:pPr>
        <a:defRPr sz="1800">
          <a:latin typeface="Arial" pitchFamily="34" charset="0"/>
          <a:cs typeface="Arial" pitchFamily="34" charset="0"/>
        </a:defRPr>
      </a:pPr>
      <a:endParaRPr lang="en-US"/>
    </a:p>
  </c:txPr>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93328727808514E-2"/>
          <c:y val="8.1929083948761375E-2"/>
          <c:w val="0.9043166086454465"/>
          <c:h val="0.72520079638842394"/>
        </c:manualLayout>
      </c:layout>
      <c:barChart>
        <c:barDir val="col"/>
        <c:grouping val="stacked"/>
        <c:varyColors val="0"/>
        <c:ser>
          <c:idx val="1"/>
          <c:order val="0"/>
          <c:tx>
            <c:strRef>
              <c:f>'Data Fig 2.9'!$C$5</c:f>
              <c:strCache>
                <c:ptCount val="1"/>
                <c:pt idx="0">
                  <c:v>OBEGAL</c:v>
                </c:pt>
              </c:strCache>
            </c:strRef>
          </c:tx>
          <c:spPr>
            <a:solidFill>
              <a:srgbClr val="003399"/>
            </a:solidFill>
          </c:spPr>
          <c:invertIfNegative val="0"/>
          <c:cat>
            <c:strRef>
              <c:f>'Data Fig 2.9'!$B$6:$B$11</c:f>
              <c:strCache>
                <c:ptCount val="6"/>
                <c:pt idx="0">
                  <c:v>2016</c:v>
                </c:pt>
                <c:pt idx="1">
                  <c:v>2017</c:v>
                </c:pt>
                <c:pt idx="2">
                  <c:v>2018</c:v>
                </c:pt>
                <c:pt idx="3">
                  <c:v>2019</c:v>
                </c:pt>
                <c:pt idx="4">
                  <c:v>2020</c:v>
                </c:pt>
                <c:pt idx="5">
                  <c:v>2021</c:v>
                </c:pt>
              </c:strCache>
            </c:strRef>
          </c:cat>
          <c:val>
            <c:numRef>
              <c:f>'Data Fig 2.9'!$C$6:$C$11</c:f>
              <c:numCache>
                <c:formatCode>0.0</c:formatCode>
                <c:ptCount val="6"/>
                <c:pt idx="0">
                  <c:v>1.831</c:v>
                </c:pt>
                <c:pt idx="1">
                  <c:v>1.621</c:v>
                </c:pt>
                <c:pt idx="2">
                  <c:v>2.8580000000000001</c:v>
                </c:pt>
                <c:pt idx="3">
                  <c:v>4.0510000000000002</c:v>
                </c:pt>
                <c:pt idx="4">
                  <c:v>6.085</c:v>
                </c:pt>
                <c:pt idx="5">
                  <c:v>7.1680000000000001</c:v>
                </c:pt>
              </c:numCache>
            </c:numRef>
          </c:val>
        </c:ser>
        <c:ser>
          <c:idx val="2"/>
          <c:order val="1"/>
          <c:tx>
            <c:strRef>
              <c:f>'Data Fig 2.9'!$D$5</c:f>
              <c:strCache>
                <c:ptCount val="1"/>
                <c:pt idx="0">
                  <c:v>Gains and losses</c:v>
                </c:pt>
              </c:strCache>
            </c:strRef>
          </c:tx>
          <c:spPr>
            <a:solidFill>
              <a:srgbClr val="99CCFF"/>
            </a:solidFill>
          </c:spPr>
          <c:invertIfNegative val="0"/>
          <c:cat>
            <c:strRef>
              <c:f>'Data Fig 2.9'!$B$6:$B$11</c:f>
              <c:strCache>
                <c:ptCount val="6"/>
                <c:pt idx="0">
                  <c:v>2016</c:v>
                </c:pt>
                <c:pt idx="1">
                  <c:v>2017</c:v>
                </c:pt>
                <c:pt idx="2">
                  <c:v>2018</c:v>
                </c:pt>
                <c:pt idx="3">
                  <c:v>2019</c:v>
                </c:pt>
                <c:pt idx="4">
                  <c:v>2020</c:v>
                </c:pt>
                <c:pt idx="5">
                  <c:v>2021</c:v>
                </c:pt>
              </c:strCache>
            </c:strRef>
          </c:cat>
          <c:val>
            <c:numRef>
              <c:f>'Data Fig 2.9'!$D$6:$D$11</c:f>
              <c:numCache>
                <c:formatCode>0.0</c:formatCode>
                <c:ptCount val="6"/>
                <c:pt idx="0">
                  <c:v>-7.2</c:v>
                </c:pt>
                <c:pt idx="1">
                  <c:v>7.8170000000000002</c:v>
                </c:pt>
                <c:pt idx="2">
                  <c:v>2.6379999999999999</c:v>
                </c:pt>
                <c:pt idx="3">
                  <c:v>2.9449999999999998</c:v>
                </c:pt>
                <c:pt idx="4">
                  <c:v>3.3660000000000001</c:v>
                </c:pt>
                <c:pt idx="5">
                  <c:v>3.6560000000000001</c:v>
                </c:pt>
              </c:numCache>
            </c:numRef>
          </c:val>
        </c:ser>
        <c:dLbls>
          <c:showLegendKey val="0"/>
          <c:showVal val="0"/>
          <c:showCatName val="0"/>
          <c:showSerName val="0"/>
          <c:showPercent val="0"/>
          <c:showBubbleSize val="0"/>
        </c:dLbls>
        <c:gapWidth val="150"/>
        <c:overlap val="100"/>
        <c:axId val="547064264"/>
        <c:axId val="547063480"/>
      </c:barChart>
      <c:lineChart>
        <c:grouping val="standard"/>
        <c:varyColors val="0"/>
        <c:ser>
          <c:idx val="3"/>
          <c:order val="2"/>
          <c:tx>
            <c:strRef>
              <c:f>'Data Fig 2.9'!$E$5</c:f>
              <c:strCache>
                <c:ptCount val="1"/>
                <c:pt idx="0">
                  <c:v>Operating balance</c:v>
                </c:pt>
              </c:strCache>
            </c:strRef>
          </c:tx>
          <c:spPr>
            <a:ln w="38100" cap="flat" cmpd="sng" algn="ctr">
              <a:solidFill>
                <a:srgbClr val="333333"/>
              </a:solidFill>
              <a:prstDash val="solid"/>
            </a:ln>
            <a:effectLst/>
          </c:spPr>
          <c:marker>
            <c:symbol val="none"/>
          </c:marker>
          <c:cat>
            <c:strRef>
              <c:f>'Data Fig 2.9'!$B$6:$B$11</c:f>
              <c:strCache>
                <c:ptCount val="6"/>
                <c:pt idx="0">
                  <c:v>2016</c:v>
                </c:pt>
                <c:pt idx="1">
                  <c:v>2017</c:v>
                </c:pt>
                <c:pt idx="2">
                  <c:v>2018</c:v>
                </c:pt>
                <c:pt idx="3">
                  <c:v>2019</c:v>
                </c:pt>
                <c:pt idx="4">
                  <c:v>2020</c:v>
                </c:pt>
                <c:pt idx="5">
                  <c:v>2021</c:v>
                </c:pt>
              </c:strCache>
            </c:strRef>
          </c:cat>
          <c:val>
            <c:numRef>
              <c:f>'Data Fig 2.9'!$E$6:$E$11</c:f>
              <c:numCache>
                <c:formatCode>0.0</c:formatCode>
                <c:ptCount val="6"/>
                <c:pt idx="0">
                  <c:v>-5.3689999999999998</c:v>
                </c:pt>
                <c:pt idx="1">
                  <c:v>9.4380000000000006</c:v>
                </c:pt>
                <c:pt idx="2">
                  <c:v>5.4960000000000004</c:v>
                </c:pt>
                <c:pt idx="3">
                  <c:v>6.9960000000000004</c:v>
                </c:pt>
                <c:pt idx="4">
                  <c:v>9.4510000000000005</c:v>
                </c:pt>
                <c:pt idx="5">
                  <c:v>10.824</c:v>
                </c:pt>
              </c:numCache>
            </c:numRef>
          </c:val>
          <c:smooth val="0"/>
        </c:ser>
        <c:dLbls>
          <c:showLegendKey val="0"/>
          <c:showVal val="0"/>
          <c:showCatName val="0"/>
          <c:showSerName val="0"/>
          <c:showPercent val="0"/>
          <c:showBubbleSize val="0"/>
        </c:dLbls>
        <c:marker val="1"/>
        <c:smooth val="0"/>
        <c:axId val="547061912"/>
        <c:axId val="547057208"/>
      </c:lineChart>
      <c:catAx>
        <c:axId val="547064264"/>
        <c:scaling>
          <c:orientation val="minMax"/>
        </c:scaling>
        <c:delete val="0"/>
        <c:axPos val="b"/>
        <c:title>
          <c:tx>
            <c:rich>
              <a:bodyPr/>
              <a:lstStyle/>
              <a:p>
                <a:pPr>
                  <a:defRPr/>
                </a:pPr>
                <a:r>
                  <a:rPr lang="en-US"/>
                  <a:t>Year ending 30 June</a:t>
                </a:r>
              </a:p>
            </c:rich>
          </c:tx>
          <c:overlay val="0"/>
        </c:title>
        <c:numFmt formatCode="General" sourceLinked="1"/>
        <c:majorTickMark val="out"/>
        <c:minorTickMark val="none"/>
        <c:tickLblPos val="low"/>
        <c:crossAx val="547063480"/>
        <c:crosses val="autoZero"/>
        <c:auto val="1"/>
        <c:lblAlgn val="ctr"/>
        <c:lblOffset val="100"/>
        <c:noMultiLvlLbl val="0"/>
      </c:catAx>
      <c:valAx>
        <c:axId val="547063480"/>
        <c:scaling>
          <c:orientation val="minMax"/>
          <c:max val="14"/>
          <c:min val="-8"/>
        </c:scaling>
        <c:delete val="0"/>
        <c:axPos val="l"/>
        <c:majorGridlines/>
        <c:numFmt formatCode="0" sourceLinked="0"/>
        <c:majorTickMark val="out"/>
        <c:minorTickMark val="none"/>
        <c:tickLblPos val="nextTo"/>
        <c:spPr>
          <a:ln>
            <a:noFill/>
          </a:ln>
        </c:spPr>
        <c:crossAx val="547064264"/>
        <c:crosses val="autoZero"/>
        <c:crossBetween val="between"/>
        <c:majorUnit val="4"/>
      </c:valAx>
      <c:valAx>
        <c:axId val="547057208"/>
        <c:scaling>
          <c:orientation val="minMax"/>
          <c:max val="12"/>
          <c:min val="-6"/>
        </c:scaling>
        <c:delete val="1"/>
        <c:axPos val="r"/>
        <c:numFmt formatCode="General" sourceLinked="0"/>
        <c:majorTickMark val="out"/>
        <c:minorTickMark val="none"/>
        <c:tickLblPos val="none"/>
        <c:crossAx val="547061912"/>
        <c:crosses val="max"/>
        <c:crossBetween val="between"/>
      </c:valAx>
      <c:catAx>
        <c:axId val="547061912"/>
        <c:scaling>
          <c:orientation val="minMax"/>
        </c:scaling>
        <c:delete val="1"/>
        <c:axPos val="b"/>
        <c:numFmt formatCode="General" sourceLinked="1"/>
        <c:majorTickMark val="out"/>
        <c:minorTickMark val="none"/>
        <c:tickLblPos val="none"/>
        <c:crossAx val="547057208"/>
        <c:crosses val="autoZero"/>
        <c:auto val="1"/>
        <c:lblAlgn val="ctr"/>
        <c:lblOffset val="100"/>
        <c:noMultiLvlLbl val="0"/>
      </c:catAx>
    </c:plotArea>
    <c:legend>
      <c:legendPos val="r"/>
      <c:layout>
        <c:manualLayout>
          <c:xMode val="edge"/>
          <c:yMode val="edge"/>
          <c:x val="0.11999567653366824"/>
          <c:y val="0.92297740244605064"/>
          <c:w val="0.72851570427016576"/>
          <c:h val="7.7022597553950134E-2"/>
        </c:manualLayout>
      </c:layout>
      <c:overlay val="0"/>
    </c:legend>
    <c:plotVisOnly val="1"/>
    <c:dispBlanksAs val="zero"/>
    <c:showDLblsOverMax val="0"/>
  </c:chart>
  <c:spPr>
    <a:noFill/>
    <a:ln>
      <a:noFill/>
    </a:ln>
  </c:spPr>
  <c:txPr>
    <a:bodyPr/>
    <a:lstStyle/>
    <a:p>
      <a:pPr>
        <a:defRPr sz="1800">
          <a:latin typeface="Arial" pitchFamily="34" charset="0"/>
          <a:cs typeface="Arial" pitchFamily="34" charset="0"/>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18014671243019"/>
          <c:y val="0.10653506107012214"/>
          <c:w val="0.84941350023554751"/>
          <c:h val="0.68360812041354435"/>
        </c:manualLayout>
      </c:layout>
      <c:lineChart>
        <c:grouping val="standard"/>
        <c:varyColors val="0"/>
        <c:ser>
          <c:idx val="0"/>
          <c:order val="0"/>
          <c:tx>
            <c:strRef>
              <c:f>'Data 1.3'!$C$5</c:f>
              <c:strCache>
                <c:ptCount val="1"/>
                <c:pt idx="0">
                  <c:v>Budget Update</c:v>
                </c:pt>
              </c:strCache>
            </c:strRef>
          </c:tx>
          <c:spPr>
            <a:ln w="38100">
              <a:solidFill>
                <a:srgbClr val="99CCFF"/>
              </a:solidFill>
            </a:ln>
          </c:spPr>
          <c:marker>
            <c:symbol val="none"/>
          </c:marker>
          <c:cat>
            <c:numRef>
              <c:f>'Data 1.3'!$A$6:$A$90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1.3'!$C$6:$C$90</c:f>
              <c:numCache>
                <c:formatCode>General</c:formatCode>
                <c:ptCount val="85"/>
                <c:pt idx="0">
                  <c:v>-9780</c:v>
                </c:pt>
                <c:pt idx="1">
                  <c:v>-9780</c:v>
                </c:pt>
                <c:pt idx="2">
                  <c:v>-11580</c:v>
                </c:pt>
                <c:pt idx="3">
                  <c:v>-12630</c:v>
                </c:pt>
                <c:pt idx="4">
                  <c:v>-8620</c:v>
                </c:pt>
                <c:pt idx="5">
                  <c:v>-770</c:v>
                </c:pt>
                <c:pt idx="6">
                  <c:v>11190</c:v>
                </c:pt>
                <c:pt idx="7">
                  <c:v>24560</c:v>
                </c:pt>
                <c:pt idx="8">
                  <c:v>32810</c:v>
                </c:pt>
                <c:pt idx="9">
                  <c:v>37250</c:v>
                </c:pt>
                <c:pt idx="10">
                  <c:v>38740</c:v>
                </c:pt>
                <c:pt idx="11">
                  <c:v>41270</c:v>
                </c:pt>
                <c:pt idx="12">
                  <c:v>41960</c:v>
                </c:pt>
                <c:pt idx="13">
                  <c:v>39840</c:v>
                </c:pt>
                <c:pt idx="14">
                  <c:v>34380</c:v>
                </c:pt>
                <c:pt idx="15">
                  <c:v>28280</c:v>
                </c:pt>
                <c:pt idx="16">
                  <c:v>21510</c:v>
                </c:pt>
                <c:pt idx="17">
                  <c:v>17150</c:v>
                </c:pt>
                <c:pt idx="18">
                  <c:v>14550</c:v>
                </c:pt>
                <c:pt idx="19">
                  <c:v>10040</c:v>
                </c:pt>
                <c:pt idx="20">
                  <c:v>8960</c:v>
                </c:pt>
                <c:pt idx="21">
                  <c:v>6590</c:v>
                </c:pt>
                <c:pt idx="22">
                  <c:v>7250</c:v>
                </c:pt>
                <c:pt idx="23">
                  <c:v>9650</c:v>
                </c:pt>
                <c:pt idx="24">
                  <c:v>10510</c:v>
                </c:pt>
                <c:pt idx="25">
                  <c:v>13080</c:v>
                </c:pt>
                <c:pt idx="26">
                  <c:v>14510</c:v>
                </c:pt>
                <c:pt idx="27">
                  <c:v>12330</c:v>
                </c:pt>
                <c:pt idx="28">
                  <c:v>10430</c:v>
                </c:pt>
                <c:pt idx="29">
                  <c:v>8370</c:v>
                </c:pt>
                <c:pt idx="30">
                  <c:v>5390</c:v>
                </c:pt>
                <c:pt idx="31">
                  <c:v>4740</c:v>
                </c:pt>
                <c:pt idx="32">
                  <c:v>5280</c:v>
                </c:pt>
                <c:pt idx="33">
                  <c:v>4620</c:v>
                </c:pt>
                <c:pt idx="34">
                  <c:v>4000</c:v>
                </c:pt>
                <c:pt idx="35">
                  <c:v>7170</c:v>
                </c:pt>
                <c:pt idx="36">
                  <c:v>12130</c:v>
                </c:pt>
                <c:pt idx="37">
                  <c:v>16910</c:v>
                </c:pt>
                <c:pt idx="38">
                  <c:v>21710</c:v>
                </c:pt>
                <c:pt idx="39">
                  <c:v>21510</c:v>
                </c:pt>
                <c:pt idx="40">
                  <c:v>16510</c:v>
                </c:pt>
                <c:pt idx="41">
                  <c:v>13680</c:v>
                </c:pt>
                <c:pt idx="42">
                  <c:v>9920</c:v>
                </c:pt>
                <c:pt idx="43">
                  <c:v>6500</c:v>
                </c:pt>
                <c:pt idx="44">
                  <c:v>4130</c:v>
                </c:pt>
                <c:pt idx="45">
                  <c:v>710</c:v>
                </c:pt>
                <c:pt idx="46">
                  <c:v>-2090</c:v>
                </c:pt>
                <c:pt idx="47">
                  <c:v>-3430</c:v>
                </c:pt>
                <c:pt idx="48">
                  <c:v>-3220</c:v>
                </c:pt>
                <c:pt idx="49">
                  <c:v>-3200</c:v>
                </c:pt>
                <c:pt idx="50">
                  <c:v>-1080</c:v>
                </c:pt>
                <c:pt idx="51">
                  <c:v>2130</c:v>
                </c:pt>
                <c:pt idx="52">
                  <c:v>8100</c:v>
                </c:pt>
                <c:pt idx="53">
                  <c:v>15530</c:v>
                </c:pt>
                <c:pt idx="54">
                  <c:v>23170</c:v>
                </c:pt>
                <c:pt idx="55">
                  <c:v>31430</c:v>
                </c:pt>
                <c:pt idx="56">
                  <c:v>38570</c:v>
                </c:pt>
                <c:pt idx="57">
                  <c:v>45640</c:v>
                </c:pt>
                <c:pt idx="58">
                  <c:v>51190</c:v>
                </c:pt>
                <c:pt idx="59">
                  <c:v>55840</c:v>
                </c:pt>
                <c:pt idx="60">
                  <c:v>58380</c:v>
                </c:pt>
                <c:pt idx="61">
                  <c:v>61190</c:v>
                </c:pt>
                <c:pt idx="62">
                  <c:v>64870</c:v>
                </c:pt>
                <c:pt idx="63">
                  <c:v>67220</c:v>
                </c:pt>
                <c:pt idx="64">
                  <c:v>69020</c:v>
                </c:pt>
                <c:pt idx="65">
                  <c:v>69840</c:v>
                </c:pt>
                <c:pt idx="66">
                  <c:v>70380</c:v>
                </c:pt>
                <c:pt idx="67">
                  <c:v>71410</c:v>
                </c:pt>
                <c:pt idx="68">
                  <c:v>72490</c:v>
                </c:pt>
                <c:pt idx="69">
                  <c:v>72520</c:v>
                </c:pt>
                <c:pt idx="70">
                  <c:v>71100</c:v>
                </c:pt>
                <c:pt idx="71">
                  <c:v>69100</c:v>
                </c:pt>
                <c:pt idx="72">
                  <c:v>66700</c:v>
                </c:pt>
                <c:pt idx="73">
                  <c:v>63800</c:v>
                </c:pt>
                <c:pt idx="74">
                  <c:v>60400</c:v>
                </c:pt>
                <c:pt idx="75">
                  <c:v>56400</c:v>
                </c:pt>
                <c:pt idx="76">
                  <c:v>52400</c:v>
                </c:pt>
                <c:pt idx="77">
                  <c:v>48400</c:v>
                </c:pt>
                <c:pt idx="78">
                  <c:v>44400</c:v>
                </c:pt>
                <c:pt idx="79">
                  <c:v>40400</c:v>
                </c:pt>
                <c:pt idx="80">
                  <c:v>36400</c:v>
                </c:pt>
                <c:pt idx="81">
                  <c:v>32400</c:v>
                </c:pt>
                <c:pt idx="82">
                  <c:v>28400</c:v>
                </c:pt>
                <c:pt idx="83">
                  <c:v>24400</c:v>
                </c:pt>
                <c:pt idx="84">
                  <c:v>20000</c:v>
                </c:pt>
              </c:numCache>
            </c:numRef>
          </c:val>
          <c:smooth val="0"/>
          <c:extLst xmlns:c16r2="http://schemas.microsoft.com/office/drawing/2015/06/chart">
            <c:ext xmlns:c16="http://schemas.microsoft.com/office/drawing/2014/chart" uri="{C3380CC4-5D6E-409C-BE32-E72D297353CC}">
              <c16:uniqueId val="{00000000-360C-42B9-854C-31625A9BE9DD}"/>
            </c:ext>
          </c:extLst>
        </c:ser>
        <c:ser>
          <c:idx val="1"/>
          <c:order val="1"/>
          <c:tx>
            <c:strRef>
              <c:f>'Data 1.3'!$B$5</c:f>
              <c:strCache>
                <c:ptCount val="1"/>
                <c:pt idx="0">
                  <c:v>Half Year Update</c:v>
                </c:pt>
              </c:strCache>
            </c:strRef>
          </c:tx>
          <c:spPr>
            <a:ln w="38100">
              <a:solidFill>
                <a:sysClr val="windowText" lastClr="000000">
                  <a:lumMod val="85000"/>
                  <a:lumOff val="15000"/>
                </a:sysClr>
              </a:solidFill>
            </a:ln>
          </c:spPr>
          <c:marker>
            <c:symbol val="none"/>
          </c:marker>
          <c:cat>
            <c:numRef>
              <c:f>'Data 1.3'!$A$6:$A$90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1.3'!$B$6:$B$90</c:f>
              <c:numCache>
                <c:formatCode>General</c:formatCode>
                <c:ptCount val="85"/>
                <c:pt idx="0">
                  <c:v>-9780</c:v>
                </c:pt>
                <c:pt idx="1">
                  <c:v>-9780</c:v>
                </c:pt>
                <c:pt idx="2">
                  <c:v>-11580</c:v>
                </c:pt>
                <c:pt idx="3">
                  <c:v>-12630</c:v>
                </c:pt>
                <c:pt idx="4">
                  <c:v>-8620</c:v>
                </c:pt>
                <c:pt idx="5">
                  <c:v>-770</c:v>
                </c:pt>
                <c:pt idx="6">
                  <c:v>11190</c:v>
                </c:pt>
                <c:pt idx="7">
                  <c:v>24560</c:v>
                </c:pt>
                <c:pt idx="8">
                  <c:v>32810</c:v>
                </c:pt>
                <c:pt idx="9">
                  <c:v>37250</c:v>
                </c:pt>
                <c:pt idx="10">
                  <c:v>38740</c:v>
                </c:pt>
                <c:pt idx="11">
                  <c:v>41270</c:v>
                </c:pt>
                <c:pt idx="12">
                  <c:v>41960</c:v>
                </c:pt>
                <c:pt idx="13">
                  <c:v>39840</c:v>
                </c:pt>
                <c:pt idx="14">
                  <c:v>34380</c:v>
                </c:pt>
                <c:pt idx="15">
                  <c:v>28280</c:v>
                </c:pt>
                <c:pt idx="16">
                  <c:v>21510</c:v>
                </c:pt>
                <c:pt idx="17">
                  <c:v>17150</c:v>
                </c:pt>
                <c:pt idx="18">
                  <c:v>14550</c:v>
                </c:pt>
                <c:pt idx="19">
                  <c:v>10040</c:v>
                </c:pt>
                <c:pt idx="20">
                  <c:v>8960</c:v>
                </c:pt>
                <c:pt idx="21">
                  <c:v>6590</c:v>
                </c:pt>
                <c:pt idx="22">
                  <c:v>7250</c:v>
                </c:pt>
                <c:pt idx="23">
                  <c:v>9650</c:v>
                </c:pt>
                <c:pt idx="24">
                  <c:v>10510</c:v>
                </c:pt>
                <c:pt idx="25">
                  <c:v>13080</c:v>
                </c:pt>
                <c:pt idx="26">
                  <c:v>14510</c:v>
                </c:pt>
                <c:pt idx="27">
                  <c:v>12330</c:v>
                </c:pt>
                <c:pt idx="28">
                  <c:v>10430</c:v>
                </c:pt>
                <c:pt idx="29">
                  <c:v>8370</c:v>
                </c:pt>
                <c:pt idx="30">
                  <c:v>5390</c:v>
                </c:pt>
                <c:pt idx="31">
                  <c:v>4740</c:v>
                </c:pt>
                <c:pt idx="32">
                  <c:v>5280</c:v>
                </c:pt>
                <c:pt idx="33">
                  <c:v>4620</c:v>
                </c:pt>
                <c:pt idx="34">
                  <c:v>4000</c:v>
                </c:pt>
                <c:pt idx="35">
                  <c:v>7170</c:v>
                </c:pt>
                <c:pt idx="36">
                  <c:v>12130</c:v>
                </c:pt>
                <c:pt idx="37">
                  <c:v>16910</c:v>
                </c:pt>
                <c:pt idx="38">
                  <c:v>21710</c:v>
                </c:pt>
                <c:pt idx="39">
                  <c:v>21510</c:v>
                </c:pt>
                <c:pt idx="40">
                  <c:v>16510</c:v>
                </c:pt>
                <c:pt idx="41">
                  <c:v>13680</c:v>
                </c:pt>
                <c:pt idx="42">
                  <c:v>9920</c:v>
                </c:pt>
                <c:pt idx="43">
                  <c:v>6500</c:v>
                </c:pt>
                <c:pt idx="44">
                  <c:v>4130</c:v>
                </c:pt>
                <c:pt idx="45">
                  <c:v>710</c:v>
                </c:pt>
                <c:pt idx="46">
                  <c:v>-2080</c:v>
                </c:pt>
                <c:pt idx="47">
                  <c:v>-3420</c:v>
                </c:pt>
                <c:pt idx="48">
                  <c:v>-3220</c:v>
                </c:pt>
                <c:pt idx="49">
                  <c:v>-3200</c:v>
                </c:pt>
                <c:pt idx="50">
                  <c:v>-1070</c:v>
                </c:pt>
                <c:pt idx="51">
                  <c:v>2140</c:v>
                </c:pt>
                <c:pt idx="52">
                  <c:v>8100</c:v>
                </c:pt>
                <c:pt idx="53">
                  <c:v>15520</c:v>
                </c:pt>
                <c:pt idx="54">
                  <c:v>23190</c:v>
                </c:pt>
                <c:pt idx="55">
                  <c:v>31450</c:v>
                </c:pt>
                <c:pt idx="56">
                  <c:v>38570</c:v>
                </c:pt>
                <c:pt idx="57">
                  <c:v>45620</c:v>
                </c:pt>
                <c:pt idx="58">
                  <c:v>51220</c:v>
                </c:pt>
                <c:pt idx="59">
                  <c:v>55850</c:v>
                </c:pt>
                <c:pt idx="60">
                  <c:v>58380</c:v>
                </c:pt>
                <c:pt idx="61">
                  <c:v>61160</c:v>
                </c:pt>
                <c:pt idx="62">
                  <c:v>64870</c:v>
                </c:pt>
                <c:pt idx="63">
                  <c:v>67230</c:v>
                </c:pt>
                <c:pt idx="64">
                  <c:v>69010</c:v>
                </c:pt>
                <c:pt idx="65">
                  <c:v>69800</c:v>
                </c:pt>
                <c:pt idx="66">
                  <c:v>68003</c:v>
                </c:pt>
                <c:pt idx="67">
                  <c:v>65516</c:v>
                </c:pt>
                <c:pt idx="68">
                  <c:v>62599</c:v>
                </c:pt>
                <c:pt idx="69">
                  <c:v>58013</c:v>
                </c:pt>
                <c:pt idx="70">
                  <c:v>53454</c:v>
                </c:pt>
                <c:pt idx="71">
                  <c:v>48895</c:v>
                </c:pt>
                <c:pt idx="72">
                  <c:v>44338</c:v>
                </c:pt>
                <c:pt idx="73">
                  <c:v>39780</c:v>
                </c:pt>
                <c:pt idx="74">
                  <c:v>35222</c:v>
                </c:pt>
                <c:pt idx="75">
                  <c:v>31544</c:v>
                </c:pt>
                <c:pt idx="76">
                  <c:v>28743</c:v>
                </c:pt>
                <c:pt idx="77">
                  <c:v>26821</c:v>
                </c:pt>
                <c:pt idx="78">
                  <c:v>25779</c:v>
                </c:pt>
                <c:pt idx="79">
                  <c:v>24736</c:v>
                </c:pt>
                <c:pt idx="80">
                  <c:v>23693</c:v>
                </c:pt>
                <c:pt idx="81">
                  <c:v>22651</c:v>
                </c:pt>
                <c:pt idx="82">
                  <c:v>21608</c:v>
                </c:pt>
                <c:pt idx="83">
                  <c:v>20565</c:v>
                </c:pt>
                <c:pt idx="84">
                  <c:v>19523</c:v>
                </c:pt>
              </c:numCache>
            </c:numRef>
          </c:val>
          <c:smooth val="0"/>
          <c:extLst xmlns:c16r2="http://schemas.microsoft.com/office/drawing/2015/06/chart">
            <c:ext xmlns:c16="http://schemas.microsoft.com/office/drawing/2014/chart" uri="{C3380CC4-5D6E-409C-BE32-E72D297353CC}">
              <c16:uniqueId val="{00000001-360C-42B9-854C-31625A9BE9DD}"/>
            </c:ext>
          </c:extLst>
        </c:ser>
        <c:dLbls>
          <c:showLegendKey val="0"/>
          <c:showVal val="0"/>
          <c:showCatName val="0"/>
          <c:showSerName val="0"/>
          <c:showPercent val="0"/>
          <c:showBubbleSize val="0"/>
        </c:dLbls>
        <c:smooth val="0"/>
        <c:axId val="304262584"/>
        <c:axId val="304263368"/>
      </c:lineChart>
      <c:dateAx>
        <c:axId val="304262584"/>
        <c:scaling>
          <c:orientation val="minMax"/>
        </c:scaling>
        <c:delete val="0"/>
        <c:axPos val="b"/>
        <c:title>
          <c:tx>
            <c:rich>
              <a:bodyPr/>
              <a:lstStyle/>
              <a:p>
                <a:pPr>
                  <a:defRPr/>
                </a:pPr>
                <a:r>
                  <a:rPr lang="en-NZ" b="1"/>
                  <a:t>Quarterly</a:t>
                </a:r>
              </a:p>
            </c:rich>
          </c:tx>
          <c:layout>
            <c:manualLayout>
              <c:xMode val="edge"/>
              <c:yMode val="edge"/>
              <c:x val="0.4349860421293491"/>
              <c:y val="0.86252819972306616"/>
            </c:manualLayout>
          </c:layout>
          <c:overlay val="0"/>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304263368"/>
        <c:crosses val="autoZero"/>
        <c:auto val="1"/>
        <c:lblOffset val="100"/>
        <c:baseTimeUnit val="months"/>
        <c:majorUnit val="36"/>
        <c:majorTimeUnit val="months"/>
        <c:minorUnit val="12"/>
        <c:minorTimeUnit val="days"/>
      </c:dateAx>
      <c:valAx>
        <c:axId val="304263368"/>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304262584"/>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2"/>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58230093251993E-2"/>
          <c:y val="0.11251820866141732"/>
          <c:w val="0.88024124415360061"/>
          <c:h val="0.67223146479730789"/>
        </c:manualLayout>
      </c:layout>
      <c:barChart>
        <c:barDir val="col"/>
        <c:grouping val="clustered"/>
        <c:varyColors val="0"/>
        <c:ser>
          <c:idx val="4"/>
          <c:order val="0"/>
          <c:tx>
            <c:strRef>
              <c:f>'Data Fig 2.10'!$E$5</c:f>
              <c:strCache>
                <c:ptCount val="1"/>
                <c:pt idx="0">
                  <c:v>Fiscal impulse (RHS)</c:v>
                </c:pt>
              </c:strCache>
            </c:strRef>
          </c:tx>
          <c:spPr>
            <a:solidFill>
              <a:srgbClr val="003399"/>
            </a:solidFill>
            <a:ln w="0">
              <a:noFill/>
            </a:ln>
          </c:spPr>
          <c:invertIfNegative val="0"/>
          <c:cat>
            <c:numRef>
              <c:f>'Data Fig 2.10'!$B$6:$B$20</c:f>
              <c:numCache>
                <c:formatCode>@</c:formatCode>
                <c:ptCount val="15"/>
                <c:pt idx="0">
                  <c:v>2007</c:v>
                </c:pt>
                <c:pt idx="1">
                  <c:v>2008</c:v>
                </c:pt>
                <c:pt idx="2">
                  <c:v>2009</c:v>
                </c:pt>
                <c:pt idx="3">
                  <c:v>2010</c:v>
                </c:pt>
                <c:pt idx="4">
                  <c:v>2011</c:v>
                </c:pt>
                <c:pt idx="5">
                  <c:v>2012</c:v>
                </c:pt>
                <c:pt idx="6">
                  <c:v>2013</c:v>
                </c:pt>
                <c:pt idx="7">
                  <c:v>2014</c:v>
                </c:pt>
                <c:pt idx="8">
                  <c:v>2015</c:v>
                </c:pt>
                <c:pt idx="9" formatCode="General">
                  <c:v>2016</c:v>
                </c:pt>
                <c:pt idx="10" formatCode="General">
                  <c:v>2017</c:v>
                </c:pt>
                <c:pt idx="11" formatCode="General">
                  <c:v>2018</c:v>
                </c:pt>
                <c:pt idx="12" formatCode="General">
                  <c:v>2019</c:v>
                </c:pt>
                <c:pt idx="13" formatCode="General">
                  <c:v>2020</c:v>
                </c:pt>
                <c:pt idx="14" formatCode="General">
                  <c:v>2021</c:v>
                </c:pt>
              </c:numCache>
            </c:numRef>
          </c:cat>
          <c:val>
            <c:numRef>
              <c:f>'Data Fig 2.10'!$E$6:$E$20</c:f>
              <c:numCache>
                <c:formatCode>0.0</c:formatCode>
                <c:ptCount val="15"/>
                <c:pt idx="0">
                  <c:v>0.47019422504311237</c:v>
                </c:pt>
                <c:pt idx="1">
                  <c:v>0.59730397954976677</c:v>
                </c:pt>
                <c:pt idx="2">
                  <c:v>3.4268204747455702</c:v>
                </c:pt>
                <c:pt idx="3">
                  <c:v>1.6837318204201599</c:v>
                </c:pt>
                <c:pt idx="4">
                  <c:v>0.27747753452192203</c:v>
                </c:pt>
                <c:pt idx="5">
                  <c:v>-0.69268716935945496</c:v>
                </c:pt>
                <c:pt idx="6">
                  <c:v>-1.6088981036287007</c:v>
                </c:pt>
                <c:pt idx="7">
                  <c:v>-0.57831269874624958</c:v>
                </c:pt>
                <c:pt idx="8">
                  <c:v>-0.90083510229965968</c:v>
                </c:pt>
                <c:pt idx="9">
                  <c:v>-0.25580659764519598</c:v>
                </c:pt>
                <c:pt idx="10">
                  <c:v>-1.7125002705487669E-2</c:v>
                </c:pt>
                <c:pt idx="11">
                  <c:v>0.40851831137427785</c:v>
                </c:pt>
                <c:pt idx="12">
                  <c:v>0.51504099598355757</c:v>
                </c:pt>
                <c:pt idx="13">
                  <c:v>-1.045859627053416</c:v>
                </c:pt>
                <c:pt idx="14">
                  <c:v>-0.55218666164290497</c:v>
                </c:pt>
              </c:numCache>
            </c:numRef>
          </c:val>
        </c:ser>
        <c:dLbls>
          <c:showLegendKey val="0"/>
          <c:showVal val="0"/>
          <c:showCatName val="0"/>
          <c:showSerName val="0"/>
          <c:showPercent val="0"/>
          <c:showBubbleSize val="0"/>
        </c:dLbls>
        <c:gapWidth val="150"/>
        <c:axId val="547057992"/>
        <c:axId val="547063088"/>
      </c:barChart>
      <c:lineChart>
        <c:grouping val="standard"/>
        <c:varyColors val="0"/>
        <c:ser>
          <c:idx val="0"/>
          <c:order val="1"/>
          <c:tx>
            <c:strRef>
              <c:f>'Data Fig 2.10'!$C$5</c:f>
              <c:strCache>
                <c:ptCount val="1"/>
                <c:pt idx="0">
                  <c:v>OBEGAL</c:v>
                </c:pt>
              </c:strCache>
            </c:strRef>
          </c:tx>
          <c:spPr>
            <a:ln w="28575">
              <a:solidFill>
                <a:schemeClr val="tx1"/>
              </a:solidFill>
            </a:ln>
          </c:spPr>
          <c:marker>
            <c:symbol val="none"/>
          </c:marker>
          <c:cat>
            <c:numRef>
              <c:f>'Data Fig 2.10'!$B$6:$B$20</c:f>
              <c:numCache>
                <c:formatCode>@</c:formatCode>
                <c:ptCount val="15"/>
                <c:pt idx="0">
                  <c:v>2007</c:v>
                </c:pt>
                <c:pt idx="1">
                  <c:v>2008</c:v>
                </c:pt>
                <c:pt idx="2">
                  <c:v>2009</c:v>
                </c:pt>
                <c:pt idx="3">
                  <c:v>2010</c:v>
                </c:pt>
                <c:pt idx="4">
                  <c:v>2011</c:v>
                </c:pt>
                <c:pt idx="5">
                  <c:v>2012</c:v>
                </c:pt>
                <c:pt idx="6">
                  <c:v>2013</c:v>
                </c:pt>
                <c:pt idx="7">
                  <c:v>2014</c:v>
                </c:pt>
                <c:pt idx="8">
                  <c:v>2015</c:v>
                </c:pt>
                <c:pt idx="9" formatCode="General">
                  <c:v>2016</c:v>
                </c:pt>
                <c:pt idx="10" formatCode="General">
                  <c:v>2017</c:v>
                </c:pt>
                <c:pt idx="11" formatCode="General">
                  <c:v>2018</c:v>
                </c:pt>
                <c:pt idx="12" formatCode="General">
                  <c:v>2019</c:v>
                </c:pt>
                <c:pt idx="13" formatCode="General">
                  <c:v>2020</c:v>
                </c:pt>
                <c:pt idx="14" formatCode="General">
                  <c:v>2021</c:v>
                </c:pt>
              </c:numCache>
            </c:numRef>
          </c:cat>
          <c:val>
            <c:numRef>
              <c:f>'Data Fig 2.10'!$C$6:$C$20</c:f>
              <c:numCache>
                <c:formatCode>0.0</c:formatCode>
                <c:ptCount val="15"/>
                <c:pt idx="0">
                  <c:v>3.3398686850264454</c:v>
                </c:pt>
                <c:pt idx="1">
                  <c:v>2.9825239019899366</c:v>
                </c:pt>
                <c:pt idx="2">
                  <c:v>-2.0543535620052769</c:v>
                </c:pt>
                <c:pt idx="3">
                  <c:v>-3.2098853285621343</c:v>
                </c:pt>
                <c:pt idx="4">
                  <c:v>-8.9380371883760805</c:v>
                </c:pt>
                <c:pt idx="5">
                  <c:v>-4.2954967016721755</c:v>
                </c:pt>
                <c:pt idx="6">
                  <c:v>-2.0181514756646779</c:v>
                </c:pt>
                <c:pt idx="7">
                  <c:v>-1.2418652112610458</c:v>
                </c:pt>
                <c:pt idx="8">
                  <c:v>0.17038439377726561</c:v>
                </c:pt>
                <c:pt idx="9">
                  <c:v>0.72346091691065206</c:v>
                </c:pt>
                <c:pt idx="10">
                  <c:v>0.60287834428258591</c:v>
                </c:pt>
                <c:pt idx="11">
                  <c:v>1.01419230477153</c:v>
                </c:pt>
                <c:pt idx="12">
                  <c:v>1.3637783696872903</c:v>
                </c:pt>
                <c:pt idx="13">
                  <c:v>1.9511847876206705</c:v>
                </c:pt>
                <c:pt idx="14">
                  <c:v>2.2062295205082698</c:v>
                </c:pt>
              </c:numCache>
            </c:numRef>
          </c:val>
          <c:smooth val="0"/>
        </c:ser>
        <c:ser>
          <c:idx val="1"/>
          <c:order val="2"/>
          <c:tx>
            <c:strRef>
              <c:f>'Data Fig 2.10'!$D$5</c:f>
              <c:strCache>
                <c:ptCount val="1"/>
                <c:pt idx="0">
                  <c:v>CAB</c:v>
                </c:pt>
              </c:strCache>
            </c:strRef>
          </c:tx>
          <c:spPr>
            <a:ln>
              <a:solidFill>
                <a:srgbClr val="99CCFF"/>
              </a:solidFill>
            </a:ln>
          </c:spPr>
          <c:marker>
            <c:symbol val="none"/>
          </c:marker>
          <c:cat>
            <c:numRef>
              <c:f>'Data Fig 2.10'!$B$6:$B$20</c:f>
              <c:numCache>
                <c:formatCode>@</c:formatCode>
                <c:ptCount val="15"/>
                <c:pt idx="0">
                  <c:v>2007</c:v>
                </c:pt>
                <c:pt idx="1">
                  <c:v>2008</c:v>
                </c:pt>
                <c:pt idx="2">
                  <c:v>2009</c:v>
                </c:pt>
                <c:pt idx="3">
                  <c:v>2010</c:v>
                </c:pt>
                <c:pt idx="4">
                  <c:v>2011</c:v>
                </c:pt>
                <c:pt idx="5">
                  <c:v>2012</c:v>
                </c:pt>
                <c:pt idx="6">
                  <c:v>2013</c:v>
                </c:pt>
                <c:pt idx="7">
                  <c:v>2014</c:v>
                </c:pt>
                <c:pt idx="8">
                  <c:v>2015</c:v>
                </c:pt>
                <c:pt idx="9" formatCode="General">
                  <c:v>2016</c:v>
                </c:pt>
                <c:pt idx="10" formatCode="General">
                  <c:v>2017</c:v>
                </c:pt>
                <c:pt idx="11" formatCode="General">
                  <c:v>2018</c:v>
                </c:pt>
                <c:pt idx="12" formatCode="General">
                  <c:v>2019</c:v>
                </c:pt>
                <c:pt idx="13" formatCode="General">
                  <c:v>2020</c:v>
                </c:pt>
                <c:pt idx="14" formatCode="General">
                  <c:v>2021</c:v>
                </c:pt>
              </c:numCache>
            </c:numRef>
          </c:cat>
          <c:val>
            <c:numRef>
              <c:f>'Data Fig 2.10'!$D$6:$D$20</c:f>
              <c:numCache>
                <c:formatCode>0.0</c:formatCode>
                <c:ptCount val="15"/>
                <c:pt idx="0">
                  <c:v>2.2828700806829945</c:v>
                </c:pt>
                <c:pt idx="1">
                  <c:v>1.7256685661275135</c:v>
                </c:pt>
                <c:pt idx="2">
                  <c:v>-1.5621779293228226</c:v>
                </c:pt>
                <c:pt idx="3">
                  <c:v>-2.5568470734893483</c:v>
                </c:pt>
                <c:pt idx="4">
                  <c:v>-3.5622514159403087</c:v>
                </c:pt>
                <c:pt idx="5">
                  <c:v>-2.7369677256172236</c:v>
                </c:pt>
                <c:pt idx="6">
                  <c:v>-1.2844325815140836</c:v>
                </c:pt>
                <c:pt idx="7">
                  <c:v>-0.4657640977852443</c:v>
                </c:pt>
                <c:pt idx="8">
                  <c:v>0.42012638132082247</c:v>
                </c:pt>
                <c:pt idx="9">
                  <c:v>1.2520616449927298</c:v>
                </c:pt>
                <c:pt idx="10">
                  <c:v>1.3777270470810743</c:v>
                </c:pt>
                <c:pt idx="11">
                  <c:v>1.2867676636190737</c:v>
                </c:pt>
                <c:pt idx="12">
                  <c:v>1.1964852769245058</c:v>
                </c:pt>
                <c:pt idx="13">
                  <c:v>1.7866743554961215</c:v>
                </c:pt>
                <c:pt idx="14">
                  <c:v>2.1527626016300716</c:v>
                </c:pt>
              </c:numCache>
            </c:numRef>
          </c:val>
          <c:smooth val="0"/>
        </c:ser>
        <c:dLbls>
          <c:showLegendKey val="0"/>
          <c:showVal val="0"/>
          <c:showCatName val="0"/>
          <c:showSerName val="0"/>
          <c:showPercent val="0"/>
          <c:showBubbleSize val="0"/>
        </c:dLbls>
        <c:marker val="1"/>
        <c:smooth val="0"/>
        <c:axId val="547057600"/>
        <c:axId val="547060344"/>
      </c:lineChart>
      <c:catAx>
        <c:axId val="547057600"/>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a:t>Year ending 30 June</a:t>
                </a:r>
              </a:p>
            </c:rich>
          </c:tx>
          <c:layout>
            <c:manualLayout>
              <c:xMode val="edge"/>
              <c:yMode val="edge"/>
              <c:x val="0.39752420291727047"/>
              <c:y val="0.86459809711286084"/>
            </c:manualLayout>
          </c:layout>
          <c:overlay val="0"/>
        </c:title>
        <c:numFmt formatCode="@"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7060344"/>
        <c:crossesAt val="0"/>
        <c:auto val="1"/>
        <c:lblAlgn val="ctr"/>
        <c:lblOffset val="100"/>
        <c:tickLblSkip val="2"/>
        <c:tickMarkSkip val="2"/>
        <c:noMultiLvlLbl val="0"/>
      </c:catAx>
      <c:valAx>
        <c:axId val="547060344"/>
        <c:scaling>
          <c:orientation val="minMax"/>
          <c:max val="10"/>
          <c:min val="-10"/>
        </c:scaling>
        <c:delete val="0"/>
        <c:axPos val="l"/>
        <c:majorGridlines>
          <c:spPr>
            <a:ln>
              <a:solidFill>
                <a:srgbClr val="7F7F7F"/>
              </a:solidFill>
            </a:ln>
          </c:spPr>
        </c:majorGridlines>
        <c:title>
          <c:tx>
            <c:rich>
              <a:bodyPr rot="0" vert="horz"/>
              <a:lstStyle/>
              <a:p>
                <a:pPr algn="ctr">
                  <a:defRPr sz="1800" b="1" i="0" u="none" strike="noStrike" baseline="0">
                    <a:solidFill>
                      <a:srgbClr val="000000"/>
                    </a:solidFill>
                    <a:latin typeface="Arial"/>
                    <a:ea typeface="Arial"/>
                    <a:cs typeface="Arial"/>
                  </a:defRPr>
                </a:pPr>
                <a:r>
                  <a:rPr lang="en-NZ"/>
                  <a:t>% of GDP</a:t>
                </a:r>
              </a:p>
            </c:rich>
          </c:tx>
          <c:layout>
            <c:manualLayout>
              <c:xMode val="edge"/>
              <c:yMode val="edge"/>
              <c:x val="1.0839787444602221E-2"/>
              <c:y val="2.2372047244094612E-2"/>
            </c:manualLayout>
          </c:layout>
          <c:overlay val="0"/>
        </c:title>
        <c:numFmt formatCode="#,##0" sourceLinked="0"/>
        <c:majorTickMark val="none"/>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7057600"/>
        <c:crosses val="autoZero"/>
        <c:crossBetween val="between"/>
        <c:majorUnit val="5"/>
        <c:minorUnit val="2"/>
      </c:valAx>
      <c:valAx>
        <c:axId val="547063088"/>
        <c:scaling>
          <c:orientation val="minMax"/>
          <c:max val="4"/>
          <c:min val="-4"/>
        </c:scaling>
        <c:delete val="0"/>
        <c:axPos val="r"/>
        <c:numFmt formatCode="0" sourceLinked="0"/>
        <c:majorTickMark val="out"/>
        <c:minorTickMark val="none"/>
        <c:tickLblPos val="nextTo"/>
        <c:spPr>
          <a:ln>
            <a:noFill/>
          </a:ln>
        </c:spPr>
        <c:txPr>
          <a:bodyPr/>
          <a:lstStyle/>
          <a:p>
            <a:pPr>
              <a:defRPr sz="1800"/>
            </a:pPr>
            <a:endParaRPr lang="en-US"/>
          </a:p>
        </c:txPr>
        <c:crossAx val="547057992"/>
        <c:crosses val="max"/>
        <c:crossBetween val="between"/>
        <c:majorUnit val="2"/>
      </c:valAx>
      <c:catAx>
        <c:axId val="547057992"/>
        <c:scaling>
          <c:orientation val="minMax"/>
        </c:scaling>
        <c:delete val="1"/>
        <c:axPos val="b"/>
        <c:title>
          <c:tx>
            <c:rich>
              <a:bodyPr/>
              <a:lstStyle/>
              <a:p>
                <a:pPr>
                  <a:defRPr/>
                </a:pPr>
                <a:r>
                  <a:rPr lang="en-NZ" sz="1800" b="1"/>
                  <a:t>% of GDP</a:t>
                </a:r>
              </a:p>
            </c:rich>
          </c:tx>
          <c:layout>
            <c:manualLayout>
              <c:xMode val="edge"/>
              <c:yMode val="edge"/>
              <c:x val="0.87796243046411948"/>
              <c:y val="2.4464895013123412E-2"/>
            </c:manualLayout>
          </c:layout>
          <c:overlay val="0"/>
        </c:title>
        <c:numFmt formatCode="@" sourceLinked="1"/>
        <c:majorTickMark val="out"/>
        <c:minorTickMark val="none"/>
        <c:tickLblPos val="none"/>
        <c:crossAx val="547063088"/>
        <c:crosses val="autoZero"/>
        <c:auto val="1"/>
        <c:lblAlgn val="ctr"/>
        <c:lblOffset val="100"/>
        <c:noMultiLvlLbl val="0"/>
      </c:catAx>
      <c:spPr>
        <a:solidFill>
          <a:schemeClr val="bg1">
            <a:lumMod val="95000"/>
          </a:schemeClr>
        </a:solidFill>
      </c:spPr>
    </c:plotArea>
    <c:legend>
      <c:legendPos val="r"/>
      <c:layout>
        <c:manualLayout>
          <c:xMode val="edge"/>
          <c:yMode val="edge"/>
          <c:x val="0.16803278688524839"/>
          <c:y val="0.93906249999999958"/>
          <c:w val="0.72015017064846465"/>
          <c:h val="6.0937500000000012E-2"/>
        </c:manualLayout>
      </c:layout>
      <c:overlay val="0"/>
      <c:txPr>
        <a:bodyPr/>
        <a:lstStyle/>
        <a:p>
          <a:pPr>
            <a:defRPr sz="12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lumMod val="95000"/>
      </a:schemeClr>
    </a:solidFill>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97467473679403E-2"/>
          <c:y val="0.10833855799373042"/>
          <c:w val="0.87029220630943982"/>
          <c:h val="0.68895037806794457"/>
        </c:manualLayout>
      </c:layout>
      <c:barChart>
        <c:barDir val="col"/>
        <c:grouping val="clustered"/>
        <c:varyColors val="0"/>
        <c:ser>
          <c:idx val="0"/>
          <c:order val="0"/>
          <c:tx>
            <c:v>Net capital spending</c:v>
          </c:tx>
          <c:spPr>
            <a:solidFill>
              <a:srgbClr val="003399"/>
            </a:solidFill>
            <a:ln w="28575">
              <a:noFill/>
            </a:ln>
          </c:spPr>
          <c:invertIfNegative val="0"/>
          <c:cat>
            <c:numRef>
              <c:f>'Data Fig 2.11'!$B$9:$B$23</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formatCode="General">
                  <c:v>2018</c:v>
                </c:pt>
                <c:pt idx="12" formatCode="General">
                  <c:v>2019</c:v>
                </c:pt>
                <c:pt idx="13" formatCode="General">
                  <c:v>2020</c:v>
                </c:pt>
                <c:pt idx="14" formatCode="General">
                  <c:v>2021</c:v>
                </c:pt>
              </c:numCache>
            </c:numRef>
          </c:cat>
          <c:val>
            <c:numRef>
              <c:f>'Data Fig 2.11'!$C$9:$C$23</c:f>
              <c:numCache>
                <c:formatCode>_(* #,##0_);_(* \(#,##0\);_(* "-"??_);_(@_)</c:formatCode>
                <c:ptCount val="15"/>
                <c:pt idx="0">
                  <c:v>3837</c:v>
                </c:pt>
                <c:pt idx="1">
                  <c:v>3131</c:v>
                </c:pt>
                <c:pt idx="2">
                  <c:v>4429</c:v>
                </c:pt>
                <c:pt idx="3">
                  <c:v>3759</c:v>
                </c:pt>
                <c:pt idx="4">
                  <c:v>4058</c:v>
                </c:pt>
                <c:pt idx="5">
                  <c:v>3434</c:v>
                </c:pt>
                <c:pt idx="6">
                  <c:v>2881</c:v>
                </c:pt>
                <c:pt idx="7">
                  <c:v>3448</c:v>
                </c:pt>
                <c:pt idx="8">
                  <c:v>4050</c:v>
                </c:pt>
                <c:pt idx="9">
                  <c:v>4587</c:v>
                </c:pt>
                <c:pt idx="10">
                  <c:v>4938</c:v>
                </c:pt>
                <c:pt idx="11">
                  <c:v>6015</c:v>
                </c:pt>
                <c:pt idx="12">
                  <c:v>6232</c:v>
                </c:pt>
                <c:pt idx="13">
                  <c:v>5767</c:v>
                </c:pt>
                <c:pt idx="14">
                  <c:v>5501</c:v>
                </c:pt>
              </c:numCache>
            </c:numRef>
          </c:val>
        </c:ser>
        <c:dLbls>
          <c:showLegendKey val="0"/>
          <c:showVal val="0"/>
          <c:showCatName val="0"/>
          <c:showSerName val="0"/>
          <c:showPercent val="0"/>
          <c:showBubbleSize val="0"/>
        </c:dLbls>
        <c:gapWidth val="150"/>
        <c:axId val="547061128"/>
        <c:axId val="547061520"/>
      </c:barChart>
      <c:catAx>
        <c:axId val="547061128"/>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sz="1800"/>
                  <a:t>Year ending 30 June</a:t>
                </a:r>
              </a:p>
            </c:rich>
          </c:tx>
          <c:layout>
            <c:manualLayout>
              <c:xMode val="edge"/>
              <c:yMode val="edge"/>
              <c:x val="0.39752426545458069"/>
              <c:y val="0.86459819481812461"/>
            </c:manualLayout>
          </c:layout>
          <c:overlay val="0"/>
        </c:title>
        <c:numFmt formatCode="@"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7061520"/>
        <c:crossesAt val="0"/>
        <c:auto val="1"/>
        <c:lblAlgn val="ctr"/>
        <c:lblOffset val="100"/>
        <c:tickLblSkip val="2"/>
        <c:tickMarkSkip val="2"/>
        <c:noMultiLvlLbl val="0"/>
      </c:catAx>
      <c:valAx>
        <c:axId val="547061520"/>
        <c:scaling>
          <c:orientation val="minMax"/>
        </c:scaling>
        <c:delete val="0"/>
        <c:axPos val="l"/>
        <c:majorGridlines>
          <c:spPr>
            <a:ln>
              <a:solidFill>
                <a:srgbClr val="7F7F7F"/>
              </a:solidFill>
            </a:ln>
          </c:spPr>
        </c:majorGridlines>
        <c:numFmt formatCode="#,##0" sourceLinked="0"/>
        <c:majorTickMark val="none"/>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7061128"/>
        <c:crosses val="autoZero"/>
        <c:crossBetween val="between"/>
        <c:minorUnit val="5"/>
        <c:dispUnits>
          <c:builtInUnit val="thousands"/>
        </c:dispUnits>
      </c:valAx>
    </c:plotArea>
    <c:legend>
      <c:legendPos val="b"/>
      <c:layout>
        <c:manualLayout>
          <c:xMode val="edge"/>
          <c:yMode val="edge"/>
          <c:x val="0.18924588367089701"/>
          <c:y val="0.91454035330223216"/>
          <c:w val="0.65695801330877046"/>
          <c:h val="5.4146076568015213E-2"/>
        </c:manualLayout>
      </c:layout>
      <c:overlay val="0"/>
      <c:txPr>
        <a:bodyPr/>
        <a:lstStyle/>
        <a:p>
          <a:pPr>
            <a:defRPr sz="1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4020017642944904E-2"/>
          <c:y val="0.11586535047822961"/>
          <c:w val="0.92099870734224032"/>
          <c:h val="0.7044035012840264"/>
        </c:manualLayout>
      </c:layout>
      <c:barChart>
        <c:barDir val="col"/>
        <c:grouping val="stacked"/>
        <c:varyColors val="0"/>
        <c:ser>
          <c:idx val="3"/>
          <c:order val="0"/>
          <c:tx>
            <c:strRef>
              <c:f>'Data Fig 2.12'!$B$6</c:f>
              <c:strCache>
                <c:ptCount val="1"/>
                <c:pt idx="0">
                  <c:v>Budget 2018</c:v>
                </c:pt>
              </c:strCache>
            </c:strRef>
          </c:tx>
          <c:spPr>
            <a:solidFill>
              <a:srgbClr val="99CCFF"/>
            </a:solidFill>
          </c:spPr>
          <c:invertIfNegative val="0"/>
          <c:cat>
            <c:strRef>
              <c:f>'Data Fig 2.12'!$C$5:$G$5</c:f>
              <c:strCache>
                <c:ptCount val="5"/>
                <c:pt idx="0">
                  <c:v>2018</c:v>
                </c:pt>
                <c:pt idx="1">
                  <c:v>2019</c:v>
                </c:pt>
                <c:pt idx="2">
                  <c:v>2020</c:v>
                </c:pt>
                <c:pt idx="3">
                  <c:v>2021</c:v>
                </c:pt>
                <c:pt idx="4">
                  <c:v>Post 2021</c:v>
                </c:pt>
              </c:strCache>
            </c:strRef>
          </c:cat>
          <c:val>
            <c:numRef>
              <c:f>'Data Fig 2.12'!$C$6:$G$6</c:f>
              <c:numCache>
                <c:formatCode>#,##0.0_);\(#,##0.0\);\-\ \ </c:formatCode>
                <c:ptCount val="5"/>
                <c:pt idx="0">
                  <c:v>0.1</c:v>
                </c:pt>
                <c:pt idx="1">
                  <c:v>0.47199999999999998</c:v>
                </c:pt>
                <c:pt idx="2">
                  <c:v>0.40100000000000002</c:v>
                </c:pt>
                <c:pt idx="3">
                  <c:v>0.4</c:v>
                </c:pt>
                <c:pt idx="4">
                  <c:v>0.2</c:v>
                </c:pt>
              </c:numCache>
            </c:numRef>
          </c:val>
        </c:ser>
        <c:ser>
          <c:idx val="0"/>
          <c:order val="1"/>
          <c:tx>
            <c:strRef>
              <c:f>'Data Fig 2.12'!$B$7</c:f>
              <c:strCache>
                <c:ptCount val="1"/>
                <c:pt idx="0">
                  <c:v>Budget 2019</c:v>
                </c:pt>
              </c:strCache>
            </c:strRef>
          </c:tx>
          <c:spPr>
            <a:solidFill>
              <a:schemeClr val="accent6">
                <a:lumMod val="90000"/>
              </a:schemeClr>
            </a:solidFill>
          </c:spPr>
          <c:invertIfNegative val="0"/>
          <c:cat>
            <c:strRef>
              <c:f>'Data Fig 2.12'!$C$5:$G$5</c:f>
              <c:strCache>
                <c:ptCount val="5"/>
                <c:pt idx="0">
                  <c:v>2018</c:v>
                </c:pt>
                <c:pt idx="1">
                  <c:v>2019</c:v>
                </c:pt>
                <c:pt idx="2">
                  <c:v>2020</c:v>
                </c:pt>
                <c:pt idx="3">
                  <c:v>2021</c:v>
                </c:pt>
                <c:pt idx="4">
                  <c:v>Post 2021</c:v>
                </c:pt>
              </c:strCache>
            </c:strRef>
          </c:cat>
          <c:val>
            <c:numRef>
              <c:f>'Data Fig 2.12'!$C$7:$G$7</c:f>
              <c:numCache>
                <c:formatCode>#,##0.0_);\(#,##0.0\);\-\ \ </c:formatCode>
                <c:ptCount val="5"/>
                <c:pt idx="0">
                  <c:v>0</c:v>
                </c:pt>
                <c:pt idx="1">
                  <c:v>0.1</c:v>
                </c:pt>
                <c:pt idx="2">
                  <c:v>0.67800000000000005</c:v>
                </c:pt>
                <c:pt idx="3">
                  <c:v>0.54500000000000004</c:v>
                </c:pt>
                <c:pt idx="4">
                  <c:v>0.75</c:v>
                </c:pt>
              </c:numCache>
            </c:numRef>
          </c:val>
        </c:ser>
        <c:ser>
          <c:idx val="1"/>
          <c:order val="2"/>
          <c:tx>
            <c:strRef>
              <c:f>'Data Fig 2.12'!$B$8</c:f>
              <c:strCache>
                <c:ptCount val="1"/>
                <c:pt idx="0">
                  <c:v>Budget 2020</c:v>
                </c:pt>
              </c:strCache>
            </c:strRef>
          </c:tx>
          <c:spPr>
            <a:solidFill>
              <a:schemeClr val="accent6">
                <a:lumMod val="50000"/>
              </a:schemeClr>
            </a:solidFill>
          </c:spPr>
          <c:invertIfNegative val="0"/>
          <c:val>
            <c:numRef>
              <c:f>'Data Fig 2.12'!$C$8:$G$8</c:f>
              <c:numCache>
                <c:formatCode>#,##0.0_);\(#,##0.0\);\-\ \ </c:formatCode>
                <c:ptCount val="5"/>
                <c:pt idx="0">
                  <c:v>0</c:v>
                </c:pt>
                <c:pt idx="1">
                  <c:v>0</c:v>
                </c:pt>
                <c:pt idx="2">
                  <c:v>0.1</c:v>
                </c:pt>
                <c:pt idx="3">
                  <c:v>0.73399999999999999</c:v>
                </c:pt>
                <c:pt idx="4">
                  <c:v>1.2390000000000001</c:v>
                </c:pt>
              </c:numCache>
            </c:numRef>
          </c:val>
        </c:ser>
        <c:ser>
          <c:idx val="2"/>
          <c:order val="3"/>
          <c:tx>
            <c:strRef>
              <c:f>'Data Fig 2.12'!$B$9</c:f>
              <c:strCache>
                <c:ptCount val="1"/>
                <c:pt idx="0">
                  <c:v>Budget 2021</c:v>
                </c:pt>
              </c:strCache>
            </c:strRef>
          </c:tx>
          <c:spPr>
            <a:solidFill>
              <a:srgbClr val="003399"/>
            </a:solidFill>
          </c:spPr>
          <c:invertIfNegative val="0"/>
          <c:cat>
            <c:strRef>
              <c:f>'Data Fig 2.12'!$C$5:$G$5</c:f>
              <c:strCache>
                <c:ptCount val="5"/>
                <c:pt idx="0">
                  <c:v>2018</c:v>
                </c:pt>
                <c:pt idx="1">
                  <c:v>2019</c:v>
                </c:pt>
                <c:pt idx="2">
                  <c:v>2020</c:v>
                </c:pt>
                <c:pt idx="3">
                  <c:v>2021</c:v>
                </c:pt>
                <c:pt idx="4">
                  <c:v>Post 2021</c:v>
                </c:pt>
              </c:strCache>
            </c:strRef>
          </c:cat>
          <c:val>
            <c:numRef>
              <c:f>'Data Fig 2.12'!$C$9:$G$9</c:f>
              <c:numCache>
                <c:formatCode>#,##0.0_);\(#,##0.0\);\-\ \ </c:formatCode>
                <c:ptCount val="5"/>
                <c:pt idx="0">
                  <c:v>0</c:v>
                </c:pt>
                <c:pt idx="1">
                  <c:v>0</c:v>
                </c:pt>
                <c:pt idx="2">
                  <c:v>0</c:v>
                </c:pt>
                <c:pt idx="3">
                  <c:v>0.1</c:v>
                </c:pt>
                <c:pt idx="4">
                  <c:v>2.4</c:v>
                </c:pt>
              </c:numCache>
            </c:numRef>
          </c:val>
        </c:ser>
        <c:dLbls>
          <c:showLegendKey val="0"/>
          <c:showVal val="0"/>
          <c:showCatName val="0"/>
          <c:showSerName val="0"/>
          <c:showPercent val="0"/>
          <c:showBubbleSize val="0"/>
        </c:dLbls>
        <c:gapWidth val="75"/>
        <c:overlap val="100"/>
        <c:axId val="548738856"/>
        <c:axId val="548743560"/>
      </c:barChart>
      <c:catAx>
        <c:axId val="548738856"/>
        <c:scaling>
          <c:orientation val="minMax"/>
        </c:scaling>
        <c:delete val="0"/>
        <c:axPos val="b"/>
        <c:title>
          <c:tx>
            <c:rich>
              <a:bodyPr/>
              <a:lstStyle/>
              <a:p>
                <a:pPr>
                  <a:defRPr/>
                </a:pPr>
                <a:r>
                  <a:rPr lang="en-NZ" sz="1800">
                    <a:latin typeface="Arial" panose="020B0604020202020204" pitchFamily="34" charset="0"/>
                    <a:cs typeface="Arial" panose="020B0604020202020204" pitchFamily="34" charset="0"/>
                  </a:rPr>
                  <a:t>Year ended 30 June</a:t>
                </a:r>
              </a:p>
            </c:rich>
          </c:tx>
          <c:overlay val="0"/>
        </c:title>
        <c:numFmt formatCode="General" sourceLinked="1"/>
        <c:majorTickMark val="none"/>
        <c:minorTickMark val="none"/>
        <c:tickLblPos val="nextTo"/>
        <c:txPr>
          <a:bodyPr rot="0" vert="horz"/>
          <a:lstStyle/>
          <a:p>
            <a:pPr>
              <a:defRPr sz="1800">
                <a:latin typeface="Arial" pitchFamily="34" charset="0"/>
                <a:cs typeface="Arial" pitchFamily="34" charset="0"/>
              </a:defRPr>
            </a:pPr>
            <a:endParaRPr lang="en-US"/>
          </a:p>
        </c:txPr>
        <c:crossAx val="548743560"/>
        <c:crosses val="autoZero"/>
        <c:auto val="1"/>
        <c:lblAlgn val="ctr"/>
        <c:lblOffset val="100"/>
        <c:noMultiLvlLbl val="0"/>
      </c:catAx>
      <c:valAx>
        <c:axId val="548743560"/>
        <c:scaling>
          <c:orientation val="minMax"/>
        </c:scaling>
        <c:delete val="0"/>
        <c:axPos val="l"/>
        <c:majorGridlines/>
        <c:numFmt formatCode="0.0" sourceLinked="0"/>
        <c:majorTickMark val="none"/>
        <c:minorTickMark val="none"/>
        <c:tickLblPos val="nextTo"/>
        <c:spPr>
          <a:ln w="9525">
            <a:noFill/>
          </a:ln>
        </c:spPr>
        <c:txPr>
          <a:bodyPr rot="0" vert="horz"/>
          <a:lstStyle/>
          <a:p>
            <a:pPr>
              <a:defRPr sz="1800">
                <a:latin typeface="Arial" pitchFamily="34" charset="0"/>
                <a:cs typeface="Arial" pitchFamily="34" charset="0"/>
              </a:defRPr>
            </a:pPr>
            <a:endParaRPr lang="en-US"/>
          </a:p>
        </c:txPr>
        <c:crossAx val="548738856"/>
        <c:crosses val="autoZero"/>
        <c:crossBetween val="between"/>
      </c:valAx>
    </c:plotArea>
    <c:legend>
      <c:legendPos val="b"/>
      <c:layout>
        <c:manualLayout>
          <c:xMode val="edge"/>
          <c:yMode val="edge"/>
          <c:x val="8.8681212408742369E-2"/>
          <c:y val="0.94865914995426626"/>
          <c:w val="0.85695595505145661"/>
          <c:h val="4.9175040017569165E-2"/>
        </c:manualLayout>
      </c:layout>
      <c:overlay val="0"/>
      <c:txPr>
        <a:bodyPr/>
        <a:lstStyle/>
        <a:p>
          <a:pPr>
            <a:defRPr sz="16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v>Capital payments</c:v>
          </c:tx>
          <c:spPr>
            <a:solidFill>
              <a:srgbClr val="003399"/>
            </a:solidFill>
            <a:ln w="28575">
              <a:noFill/>
            </a:ln>
          </c:spPr>
          <c:dPt>
            <c:idx val="1"/>
            <c:bubble3D val="0"/>
            <c:spPr>
              <a:solidFill>
                <a:srgbClr val="99CCFF"/>
              </a:solidFill>
              <a:ln w="28575">
                <a:noFill/>
              </a:ln>
            </c:spPr>
          </c:dPt>
          <c:dPt>
            <c:idx val="2"/>
            <c:bubble3D val="0"/>
            <c:spPr>
              <a:solidFill>
                <a:srgbClr val="00FFFF"/>
              </a:solidFill>
              <a:ln w="28575">
                <a:noFill/>
              </a:ln>
            </c:spPr>
          </c:dPt>
          <c:dPt>
            <c:idx val="3"/>
            <c:bubble3D val="0"/>
            <c:spPr>
              <a:solidFill>
                <a:srgbClr val="868686"/>
              </a:solidFill>
              <a:ln w="28575">
                <a:noFill/>
              </a:ln>
            </c:spPr>
          </c:dPt>
          <c:dPt>
            <c:idx val="4"/>
            <c:bubble3D val="0"/>
            <c:spPr>
              <a:solidFill>
                <a:schemeClr val="bg1">
                  <a:lumMod val="85000"/>
                </a:schemeClr>
              </a:solidFill>
              <a:ln w="28575">
                <a:noFill/>
              </a:ln>
            </c:spPr>
          </c:dPt>
          <c:dPt>
            <c:idx val="5"/>
            <c:bubble3D val="0"/>
            <c:spPr>
              <a:solidFill>
                <a:schemeClr val="bg1">
                  <a:lumMod val="65000"/>
                </a:schemeClr>
              </a:solidFill>
              <a:ln w="28575">
                <a:noFill/>
              </a:ln>
            </c:spPr>
          </c:dPt>
          <c:dPt>
            <c:idx val="6"/>
            <c:bubble3D val="0"/>
            <c:spPr>
              <a:solidFill>
                <a:schemeClr val="tx1"/>
              </a:solidFill>
              <a:ln w="28575">
                <a:noFill/>
              </a:ln>
            </c:spPr>
          </c:dPt>
          <c:dLbls>
            <c:dLbl>
              <c:idx val="2"/>
              <c:layout>
                <c:manualLayout>
                  <c:x val="5.017863411904276E-17"/>
                  <c:y val="-1.4714715758533666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800" b="1"/>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'Data Fig 2.13'!$B$7:$B$13</c:f>
              <c:strCache>
                <c:ptCount val="7"/>
                <c:pt idx="0">
                  <c:v>Transport</c:v>
                </c:pt>
                <c:pt idx="1">
                  <c:v>Education</c:v>
                </c:pt>
                <c:pt idx="2">
                  <c:v>Future budgets</c:v>
                </c:pt>
                <c:pt idx="3">
                  <c:v>Defence</c:v>
                </c:pt>
                <c:pt idx="4">
                  <c:v>Law and order</c:v>
                </c:pt>
                <c:pt idx="5">
                  <c:v>Health</c:v>
                </c:pt>
                <c:pt idx="6">
                  <c:v>Other</c:v>
                </c:pt>
              </c:strCache>
            </c:strRef>
          </c:cat>
          <c:val>
            <c:numRef>
              <c:f>'Data Fig 2.13'!$C$7:$C$13</c:f>
              <c:numCache>
                <c:formatCode>0</c:formatCode>
                <c:ptCount val="7"/>
                <c:pt idx="0">
                  <c:v>8938</c:v>
                </c:pt>
                <c:pt idx="1">
                  <c:v>4618</c:v>
                </c:pt>
                <c:pt idx="2">
                  <c:v>3763</c:v>
                </c:pt>
                <c:pt idx="3">
                  <c:v>2571</c:v>
                </c:pt>
                <c:pt idx="4">
                  <c:v>2471</c:v>
                </c:pt>
                <c:pt idx="5">
                  <c:v>1253</c:v>
                </c:pt>
                <c:pt idx="6">
                  <c:v>4839</c:v>
                </c:pt>
              </c:numCache>
            </c:numRef>
          </c:val>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spPr>
    <a:solidFill>
      <a:schemeClr val="bg1">
        <a:lumMod val="95000"/>
      </a:schemeClr>
    </a:solidFill>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96479585123867"/>
          <c:y val="8.1418889225997673E-2"/>
          <c:w val="0.53954059187693715"/>
          <c:h val="0.8287538125431283"/>
        </c:manualLayout>
      </c:layout>
      <c:pieChart>
        <c:varyColors val="1"/>
        <c:ser>
          <c:idx val="0"/>
          <c:order val="0"/>
          <c:tx>
            <c:v>Budget 2017</c:v>
          </c:tx>
          <c:spPr>
            <a:solidFill>
              <a:srgbClr val="003399"/>
            </a:solidFill>
            <a:ln w="28575">
              <a:noFill/>
            </a:ln>
          </c:spPr>
          <c:dPt>
            <c:idx val="1"/>
            <c:bubble3D val="0"/>
            <c:spPr>
              <a:solidFill>
                <a:srgbClr val="99CCFF"/>
              </a:solidFill>
              <a:ln w="28575">
                <a:noFill/>
              </a:ln>
            </c:spPr>
          </c:dPt>
          <c:dPt>
            <c:idx val="2"/>
            <c:bubble3D val="0"/>
            <c:spPr>
              <a:solidFill>
                <a:srgbClr val="00FFFF"/>
              </a:solidFill>
              <a:ln w="28575">
                <a:noFill/>
              </a:ln>
            </c:spPr>
          </c:dPt>
          <c:dPt>
            <c:idx val="3"/>
            <c:bubble3D val="0"/>
            <c:spPr>
              <a:solidFill>
                <a:srgbClr val="868686"/>
              </a:solidFill>
              <a:ln w="28575">
                <a:noFill/>
              </a:ln>
            </c:spPr>
          </c:dPt>
          <c:dPt>
            <c:idx val="4"/>
            <c:bubble3D val="0"/>
            <c:spPr>
              <a:solidFill>
                <a:schemeClr val="bg1">
                  <a:lumMod val="85000"/>
                </a:schemeClr>
              </a:solidFill>
              <a:ln w="28575">
                <a:noFill/>
              </a:ln>
            </c:spPr>
          </c:dPt>
          <c:dPt>
            <c:idx val="5"/>
            <c:bubble3D val="0"/>
            <c:spPr>
              <a:solidFill>
                <a:schemeClr val="bg1">
                  <a:lumMod val="65000"/>
                </a:schemeClr>
              </a:solidFill>
              <a:ln w="28575">
                <a:noFill/>
              </a:ln>
            </c:spPr>
          </c:dPt>
          <c:dPt>
            <c:idx val="6"/>
            <c:bubble3D val="0"/>
            <c:spPr>
              <a:solidFill>
                <a:schemeClr val="tx1"/>
              </a:solidFill>
              <a:ln w="28575">
                <a:noFill/>
              </a:ln>
            </c:spPr>
          </c:dPt>
          <c:dLbls>
            <c:dLbl>
              <c:idx val="0"/>
              <c:spPr>
                <a:noFill/>
                <a:ln>
                  <a:noFill/>
                </a:ln>
                <a:effectLst/>
              </c:spPr>
              <c:txPr>
                <a:bodyPr wrap="square" lIns="38100" tIns="19050" rIns="38100" bIns="19050" anchor="ctr">
                  <a:noAutofit/>
                </a:bodyPr>
                <a:lstStyle/>
                <a:p>
                  <a:pPr>
                    <a:defRPr sz="1800" b="1"/>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wrap="square" lIns="38100" tIns="19050" rIns="38100" bIns="19050" anchor="ctr">
                <a:spAutoFit/>
              </a:bodyPr>
              <a:lstStyle/>
              <a:p>
                <a:pPr>
                  <a:defRPr sz="1800" b="1"/>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'Data Fig 2.14'!$B$7:$B$12</c:f>
              <c:strCache>
                <c:ptCount val="6"/>
                <c:pt idx="0">
                  <c:v>Transport</c:v>
                </c:pt>
                <c:pt idx="1">
                  <c:v>Law and order</c:v>
                </c:pt>
                <c:pt idx="2">
                  <c:v>Defence</c:v>
                </c:pt>
                <c:pt idx="3">
                  <c:v>Education</c:v>
                </c:pt>
                <c:pt idx="4">
                  <c:v>Health</c:v>
                </c:pt>
                <c:pt idx="5">
                  <c:v>Other</c:v>
                </c:pt>
              </c:strCache>
            </c:strRef>
          </c:cat>
          <c:val>
            <c:numRef>
              <c:f>'Data Fig 2.14'!$C$7:$C$12</c:f>
              <c:numCache>
                <c:formatCode>0</c:formatCode>
                <c:ptCount val="6"/>
                <c:pt idx="0">
                  <c:v>1796</c:v>
                </c:pt>
                <c:pt idx="1">
                  <c:v>785</c:v>
                </c:pt>
                <c:pt idx="2">
                  <c:v>596</c:v>
                </c:pt>
                <c:pt idx="3">
                  <c:v>392</c:v>
                </c:pt>
                <c:pt idx="4">
                  <c:v>150</c:v>
                </c:pt>
                <c:pt idx="5">
                  <c:v>258</c:v>
                </c:pt>
              </c:numCache>
            </c:numRef>
          </c:val>
          <c:extLst/>
        </c:ser>
        <c:dLbls>
          <c:dLblPos val="outEnd"/>
          <c:showLegendKey val="0"/>
          <c:showVal val="1"/>
          <c:showCatName val="0"/>
          <c:showSerName val="0"/>
          <c:showPercent val="0"/>
          <c:showBubbleSize val="0"/>
          <c:showLeaderLines val="0"/>
        </c:dLbls>
        <c:firstSliceAng val="0"/>
      </c:pieChart>
      <c:spPr>
        <a:ln>
          <a:noFill/>
        </a:ln>
      </c:spPr>
    </c:plotArea>
    <c:plotVisOnly val="1"/>
    <c:dispBlanksAs val="gap"/>
    <c:showDLblsOverMax val="0"/>
  </c:chart>
  <c:spPr>
    <a:solidFill>
      <a:schemeClr val="bg1">
        <a:lumMod val="95000"/>
      </a:schemeClr>
    </a:solidFill>
    <a:ln>
      <a:noFill/>
    </a:ln>
  </c:spPr>
  <c:txPr>
    <a:bodyPr/>
    <a:lstStyle/>
    <a:p>
      <a:pPr>
        <a:defRPr sz="2000" b="0" i="0" u="none" strike="noStrike" baseline="0">
          <a:solidFill>
            <a:srgbClr val="000000"/>
          </a:solidFill>
          <a:latin typeface="Arial"/>
          <a:ea typeface="Arial"/>
          <a:cs typeface="Arial"/>
        </a:defRPr>
      </a:pPr>
      <a:endParaRPr lang="en-US"/>
    </a:p>
  </c:txPr>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96479585123867"/>
          <c:y val="8.1418889225997673E-2"/>
          <c:w val="0.53954059187693715"/>
          <c:h val="0.8287538125431283"/>
        </c:manualLayout>
      </c:layout>
      <c:pieChart>
        <c:varyColors val="1"/>
        <c:ser>
          <c:idx val="0"/>
          <c:order val="0"/>
          <c:spPr>
            <a:solidFill>
              <a:srgbClr val="003399"/>
            </a:solidFill>
            <a:ln w="28575">
              <a:noFill/>
            </a:ln>
          </c:spPr>
          <c:dPt>
            <c:idx val="1"/>
            <c:bubble3D val="0"/>
            <c:spPr>
              <a:solidFill>
                <a:srgbClr val="99CCFF"/>
              </a:solidFill>
              <a:ln w="28575">
                <a:noFill/>
              </a:ln>
            </c:spPr>
          </c:dPt>
          <c:dPt>
            <c:idx val="2"/>
            <c:bubble3D val="0"/>
            <c:spPr>
              <a:solidFill>
                <a:srgbClr val="00FFFF"/>
              </a:solidFill>
              <a:ln w="28575">
                <a:noFill/>
              </a:ln>
            </c:spPr>
          </c:dPt>
          <c:dPt>
            <c:idx val="3"/>
            <c:bubble3D val="0"/>
            <c:spPr>
              <a:solidFill>
                <a:srgbClr val="868686"/>
              </a:solidFill>
              <a:ln w="28575">
                <a:noFill/>
              </a:ln>
            </c:spPr>
          </c:dPt>
          <c:dPt>
            <c:idx val="4"/>
            <c:bubble3D val="0"/>
            <c:spPr>
              <a:solidFill>
                <a:schemeClr val="bg1">
                  <a:lumMod val="85000"/>
                </a:schemeClr>
              </a:solidFill>
              <a:ln w="28575">
                <a:noFill/>
              </a:ln>
            </c:spPr>
          </c:dPt>
          <c:dPt>
            <c:idx val="5"/>
            <c:bubble3D val="0"/>
            <c:spPr>
              <a:solidFill>
                <a:schemeClr val="bg1">
                  <a:lumMod val="65000"/>
                </a:schemeClr>
              </a:solidFill>
              <a:ln w="28575">
                <a:noFill/>
              </a:ln>
            </c:spPr>
          </c:dPt>
          <c:dPt>
            <c:idx val="6"/>
            <c:bubble3D val="0"/>
            <c:spPr>
              <a:solidFill>
                <a:schemeClr val="tx1"/>
              </a:solidFill>
              <a:ln w="28575">
                <a:noFill/>
              </a:ln>
            </c:spPr>
          </c:dPt>
          <c:dLbls>
            <c:dLbl>
              <c:idx val="0"/>
              <c:spPr>
                <a:noFill/>
                <a:ln>
                  <a:noFill/>
                </a:ln>
                <a:effectLst/>
              </c:spPr>
              <c:txPr>
                <a:bodyPr wrap="square" lIns="38100" tIns="19050" rIns="38100" bIns="19050" anchor="ctr">
                  <a:noAutofit/>
                </a:bodyPr>
                <a:lstStyle/>
                <a:p>
                  <a:pPr>
                    <a:defRPr sz="1800" b="1"/>
                  </a:pPr>
                  <a:endParaRPr lang="en-US"/>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wrap="square" lIns="38100" tIns="19050" rIns="38100" bIns="19050" anchor="ctr">
                <a:spAutoFit/>
              </a:bodyPr>
              <a:lstStyle/>
              <a:p>
                <a:pPr>
                  <a:defRPr sz="1800" b="1"/>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'Data Fig 2.15'!$B$7:$B$9</c:f>
              <c:strCache>
                <c:ptCount val="3"/>
                <c:pt idx="0">
                  <c:v>Corrections</c:v>
                </c:pt>
                <c:pt idx="1">
                  <c:v>Justice</c:v>
                </c:pt>
                <c:pt idx="2">
                  <c:v>Police</c:v>
                </c:pt>
              </c:strCache>
            </c:strRef>
          </c:cat>
          <c:val>
            <c:numRef>
              <c:f>'Data Fig 2.15'!$C$7:$C$9</c:f>
              <c:numCache>
                <c:formatCode>0</c:formatCode>
                <c:ptCount val="3"/>
                <c:pt idx="0">
                  <c:v>1553</c:v>
                </c:pt>
                <c:pt idx="1">
                  <c:v>431</c:v>
                </c:pt>
                <c:pt idx="2">
                  <c:v>487</c:v>
                </c:pt>
              </c:numCache>
            </c:numRef>
          </c:val>
          <c:extLst>
            <c:ext xmlns:c15="http://schemas.microsoft.com/office/drawing/2012/chart" uri="{02D57815-91ED-43cb-92C2-25804820EDAC}">
              <c15:filteredSeriesTitle>
                <c15:tx>
                  <c:v>Law and Order spending</c:v>
                </c15:tx>
              </c15:filteredSeriesTitle>
            </c:ext>
          </c:extLst>
        </c:ser>
        <c:dLbls>
          <c:dLblPos val="outEnd"/>
          <c:showLegendKey val="0"/>
          <c:showVal val="1"/>
          <c:showCatName val="0"/>
          <c:showSerName val="0"/>
          <c:showPercent val="0"/>
          <c:showBubbleSize val="0"/>
          <c:showLeaderLines val="0"/>
        </c:dLbls>
        <c:firstSliceAng val="0"/>
      </c:pieChart>
      <c:spPr>
        <a:ln>
          <a:noFill/>
        </a:ln>
      </c:spPr>
    </c:plotArea>
    <c:plotVisOnly val="1"/>
    <c:dispBlanksAs val="gap"/>
    <c:showDLblsOverMax val="0"/>
  </c:chart>
  <c:spPr>
    <a:solidFill>
      <a:schemeClr val="bg1">
        <a:lumMod val="95000"/>
      </a:schemeClr>
    </a:solidFill>
    <a:ln>
      <a:noFill/>
    </a:ln>
  </c:spPr>
  <c:txPr>
    <a:bodyPr/>
    <a:lstStyle/>
    <a:p>
      <a:pPr>
        <a:defRPr sz="2000" b="0" i="0" u="none" strike="noStrike" baseline="0">
          <a:solidFill>
            <a:srgbClr val="000000"/>
          </a:solidFill>
          <a:latin typeface="Arial"/>
          <a:ea typeface="Arial"/>
          <a:cs typeface="Arial"/>
        </a:defRPr>
      </a:pPr>
      <a:endParaRPr lang="en-US"/>
    </a:p>
  </c:txPr>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30843769840248"/>
          <c:y val="9.8727020760348852E-2"/>
          <c:w val="0.81264828900936503"/>
          <c:h val="0.66824112413965164"/>
        </c:manualLayout>
      </c:layout>
      <c:barChart>
        <c:barDir val="col"/>
        <c:grouping val="stacked"/>
        <c:varyColors val="0"/>
        <c:ser>
          <c:idx val="0"/>
          <c:order val="0"/>
          <c:tx>
            <c:strRef>
              <c:f>'Data Fig 2.16'!$B$7</c:f>
              <c:strCache>
                <c:ptCount val="1"/>
                <c:pt idx="0">
                  <c:v>Operating</c:v>
                </c:pt>
              </c:strCache>
            </c:strRef>
          </c:tx>
          <c:spPr>
            <a:solidFill>
              <a:srgbClr val="99CCFF"/>
            </a:solidFill>
          </c:spPr>
          <c:invertIfNegative val="0"/>
          <c:cat>
            <c:numRef>
              <c:f>'Data Fig 2.16'!$C$6:$H$6</c:f>
              <c:numCache>
                <c:formatCode>General</c:formatCode>
                <c:ptCount val="6"/>
                <c:pt idx="0">
                  <c:v>2016</c:v>
                </c:pt>
                <c:pt idx="1">
                  <c:v>2017</c:v>
                </c:pt>
                <c:pt idx="2">
                  <c:v>2018</c:v>
                </c:pt>
                <c:pt idx="3">
                  <c:v>2019</c:v>
                </c:pt>
                <c:pt idx="4">
                  <c:v>2020</c:v>
                </c:pt>
                <c:pt idx="5">
                  <c:v>2021</c:v>
                </c:pt>
              </c:numCache>
            </c:numRef>
          </c:cat>
          <c:val>
            <c:numRef>
              <c:f>'Data Fig 2.16'!$C$7:$H$7</c:f>
              <c:numCache>
                <c:formatCode>0.0</c:formatCode>
                <c:ptCount val="6"/>
                <c:pt idx="0">
                  <c:v>3.3</c:v>
                </c:pt>
                <c:pt idx="1">
                  <c:v>5</c:v>
                </c:pt>
                <c:pt idx="2">
                  <c:v>4.2</c:v>
                </c:pt>
                <c:pt idx="3">
                  <c:v>4.7</c:v>
                </c:pt>
                <c:pt idx="4">
                  <c:v>7.5</c:v>
                </c:pt>
                <c:pt idx="5">
                  <c:v>9.1</c:v>
                </c:pt>
              </c:numCache>
            </c:numRef>
          </c:val>
        </c:ser>
        <c:ser>
          <c:idx val="1"/>
          <c:order val="1"/>
          <c:tx>
            <c:strRef>
              <c:f>'Data Fig 2.16'!$B$8</c:f>
              <c:strCache>
                <c:ptCount val="1"/>
                <c:pt idx="0">
                  <c:v>Capital  </c:v>
                </c:pt>
              </c:strCache>
            </c:strRef>
          </c:tx>
          <c:spPr>
            <a:solidFill>
              <a:srgbClr val="003399"/>
            </a:solidFill>
          </c:spPr>
          <c:invertIfNegative val="0"/>
          <c:cat>
            <c:numRef>
              <c:f>'Data Fig 2.16'!$C$6:$H$6</c:f>
              <c:numCache>
                <c:formatCode>General</c:formatCode>
                <c:ptCount val="6"/>
                <c:pt idx="0">
                  <c:v>2016</c:v>
                </c:pt>
                <c:pt idx="1">
                  <c:v>2017</c:v>
                </c:pt>
                <c:pt idx="2">
                  <c:v>2018</c:v>
                </c:pt>
                <c:pt idx="3">
                  <c:v>2019</c:v>
                </c:pt>
                <c:pt idx="4">
                  <c:v>2020</c:v>
                </c:pt>
                <c:pt idx="5">
                  <c:v>2021</c:v>
                </c:pt>
              </c:numCache>
            </c:numRef>
          </c:cat>
          <c:val>
            <c:numRef>
              <c:f>'Data Fig 2.16'!$C$8:$H$8</c:f>
              <c:numCache>
                <c:formatCode>0.0</c:formatCode>
                <c:ptCount val="6"/>
                <c:pt idx="0">
                  <c:v>-4.5999999999999996</c:v>
                </c:pt>
                <c:pt idx="1">
                  <c:v>-4.9000000000000004</c:v>
                </c:pt>
                <c:pt idx="2">
                  <c:v>-6</c:v>
                </c:pt>
                <c:pt idx="3">
                  <c:v>-6.2</c:v>
                </c:pt>
                <c:pt idx="4">
                  <c:v>-5.8</c:v>
                </c:pt>
                <c:pt idx="5">
                  <c:v>-7.7</c:v>
                </c:pt>
              </c:numCache>
            </c:numRef>
          </c:val>
        </c:ser>
        <c:dLbls>
          <c:showLegendKey val="0"/>
          <c:showVal val="0"/>
          <c:showCatName val="0"/>
          <c:showSerName val="0"/>
          <c:showPercent val="0"/>
          <c:showBubbleSize val="0"/>
        </c:dLbls>
        <c:gapWidth val="150"/>
        <c:overlap val="100"/>
        <c:axId val="548741992"/>
        <c:axId val="548742776"/>
      </c:barChart>
      <c:lineChart>
        <c:grouping val="standard"/>
        <c:varyColors val="0"/>
        <c:ser>
          <c:idx val="2"/>
          <c:order val="2"/>
          <c:tx>
            <c:strRef>
              <c:f>'Data Fig 2.16'!$B$9</c:f>
              <c:strCache>
                <c:ptCount val="1"/>
                <c:pt idx="0">
                  <c:v>Residual cash</c:v>
                </c:pt>
              </c:strCache>
            </c:strRef>
          </c:tx>
          <c:spPr>
            <a:ln>
              <a:solidFill>
                <a:schemeClr val="tx1"/>
              </a:solidFill>
            </a:ln>
          </c:spPr>
          <c:marker>
            <c:symbol val="none"/>
          </c:marker>
          <c:val>
            <c:numRef>
              <c:f>'Data Fig 2.16'!$C$9:$H$9</c:f>
              <c:numCache>
                <c:formatCode>0.0</c:formatCode>
                <c:ptCount val="6"/>
                <c:pt idx="0">
                  <c:v>-1.3</c:v>
                </c:pt>
                <c:pt idx="1">
                  <c:v>0.1</c:v>
                </c:pt>
                <c:pt idx="2">
                  <c:v>-1.8</c:v>
                </c:pt>
                <c:pt idx="3">
                  <c:v>-1.6</c:v>
                </c:pt>
                <c:pt idx="4">
                  <c:v>1.7</c:v>
                </c:pt>
                <c:pt idx="5">
                  <c:v>1.4</c:v>
                </c:pt>
              </c:numCache>
            </c:numRef>
          </c:val>
          <c:smooth val="0"/>
        </c:ser>
        <c:dLbls>
          <c:showLegendKey val="0"/>
          <c:showVal val="0"/>
          <c:showCatName val="0"/>
          <c:showSerName val="0"/>
          <c:showPercent val="0"/>
          <c:showBubbleSize val="0"/>
        </c:dLbls>
        <c:marker val="1"/>
        <c:smooth val="0"/>
        <c:axId val="548741992"/>
        <c:axId val="548742776"/>
      </c:lineChart>
      <c:catAx>
        <c:axId val="548741992"/>
        <c:scaling>
          <c:orientation val="minMax"/>
        </c:scaling>
        <c:delete val="0"/>
        <c:axPos val="b"/>
        <c:title>
          <c:tx>
            <c:rich>
              <a:bodyPr/>
              <a:lstStyle/>
              <a:p>
                <a:pPr>
                  <a:defRPr/>
                </a:pPr>
                <a:r>
                  <a:rPr lang="en-NZ"/>
                  <a:t>Year ending 30 June</a:t>
                </a:r>
              </a:p>
            </c:rich>
          </c:tx>
          <c:overlay val="0"/>
        </c:title>
        <c:numFmt formatCode="General" sourceLinked="1"/>
        <c:majorTickMark val="out"/>
        <c:minorTickMark val="none"/>
        <c:tickLblPos val="low"/>
        <c:crossAx val="548742776"/>
        <c:crosses val="autoZero"/>
        <c:auto val="1"/>
        <c:lblAlgn val="ctr"/>
        <c:lblOffset val="100"/>
        <c:noMultiLvlLbl val="0"/>
      </c:catAx>
      <c:valAx>
        <c:axId val="548742776"/>
        <c:scaling>
          <c:orientation val="minMax"/>
        </c:scaling>
        <c:delete val="0"/>
        <c:axPos val="l"/>
        <c:majorGridlines/>
        <c:title>
          <c:tx>
            <c:rich>
              <a:bodyPr rot="0" vert="horz" anchor="t" anchorCtr="1"/>
              <a:lstStyle/>
              <a:p>
                <a:pPr>
                  <a:defRPr/>
                </a:pPr>
                <a:r>
                  <a:rPr lang="en-NZ"/>
                  <a:t>$billions</a:t>
                </a:r>
              </a:p>
            </c:rich>
          </c:tx>
          <c:layout>
            <c:manualLayout>
              <c:xMode val="edge"/>
              <c:yMode val="edge"/>
              <c:x val="4.3701706603259047E-2"/>
              <c:y val="9.6375185171138928E-3"/>
            </c:manualLayout>
          </c:layout>
          <c:overlay val="0"/>
        </c:title>
        <c:numFmt formatCode="#,##0" sourceLinked="0"/>
        <c:majorTickMark val="out"/>
        <c:minorTickMark val="none"/>
        <c:tickLblPos val="nextTo"/>
        <c:crossAx val="548741992"/>
        <c:crosses val="autoZero"/>
        <c:crossBetween val="between"/>
        <c:majorUnit val="5"/>
      </c:valAx>
    </c:plotArea>
    <c:legend>
      <c:legendPos val="b"/>
      <c:overlay val="0"/>
    </c:legend>
    <c:plotVisOnly val="1"/>
    <c:dispBlanksAs val="gap"/>
    <c:showDLblsOverMax val="0"/>
  </c:chart>
  <c:spPr>
    <a:ln>
      <a:noFill/>
    </a:ln>
  </c:spPr>
  <c:txPr>
    <a:bodyPr/>
    <a:lstStyle/>
    <a:p>
      <a:pPr>
        <a:defRPr sz="1800">
          <a:latin typeface="Arial" pitchFamily="34" charset="0"/>
          <a:cs typeface="Arial" pitchFamily="34" charset="0"/>
        </a:defRPr>
      </a:pPr>
      <a:endParaRPr lang="en-US"/>
    </a:p>
  </c:txPr>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29846038948728E-2"/>
          <c:y val="0.10833855799373042"/>
          <c:w val="0.82711132960989964"/>
          <c:h val="0.6847706497502859"/>
        </c:manualLayout>
      </c:layout>
      <c:barChart>
        <c:barDir val="col"/>
        <c:grouping val="clustered"/>
        <c:varyColors val="0"/>
        <c:ser>
          <c:idx val="1"/>
          <c:order val="0"/>
          <c:tx>
            <c:v>Net core Crown debt</c:v>
          </c:tx>
          <c:spPr>
            <a:solidFill>
              <a:srgbClr val="003399"/>
            </a:solidFill>
            <a:ln w="28575">
              <a:noFill/>
            </a:ln>
          </c:spPr>
          <c:invertIfNegative val="0"/>
          <c:cat>
            <c:numRef>
              <c:f>'Data Fig 2.17'!$B$6:$B$20</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2.17'!$C$6:$C$20</c:f>
              <c:numCache>
                <c:formatCode>_(* #,##0_);_(* \(#,##0\);_(* "-"??_);_(@_)</c:formatCode>
                <c:ptCount val="15"/>
                <c:pt idx="0">
                  <c:v>13380</c:v>
                </c:pt>
                <c:pt idx="1">
                  <c:v>10258</c:v>
                </c:pt>
                <c:pt idx="2">
                  <c:v>17119</c:v>
                </c:pt>
                <c:pt idx="3">
                  <c:v>26738</c:v>
                </c:pt>
                <c:pt idx="4">
                  <c:v>40128</c:v>
                </c:pt>
                <c:pt idx="5">
                  <c:v>50671</c:v>
                </c:pt>
                <c:pt idx="6">
                  <c:v>55835</c:v>
                </c:pt>
                <c:pt idx="7">
                  <c:v>59931</c:v>
                </c:pt>
                <c:pt idx="8">
                  <c:v>60631</c:v>
                </c:pt>
                <c:pt idx="9">
                  <c:v>61880</c:v>
                </c:pt>
                <c:pt idx="10">
                  <c:v>62277</c:v>
                </c:pt>
                <c:pt idx="11">
                  <c:v>64111</c:v>
                </c:pt>
                <c:pt idx="12">
                  <c:v>65744</c:v>
                </c:pt>
                <c:pt idx="13">
                  <c:v>64154</c:v>
                </c:pt>
                <c:pt idx="14">
                  <c:v>62824</c:v>
                </c:pt>
              </c:numCache>
            </c:numRef>
          </c:val>
        </c:ser>
        <c:dLbls>
          <c:showLegendKey val="0"/>
          <c:showVal val="0"/>
          <c:showCatName val="0"/>
          <c:showSerName val="0"/>
          <c:showPercent val="0"/>
          <c:showBubbleSize val="0"/>
        </c:dLbls>
        <c:gapWidth val="150"/>
        <c:axId val="548740032"/>
        <c:axId val="548744344"/>
      </c:barChart>
      <c:lineChart>
        <c:grouping val="standard"/>
        <c:varyColors val="0"/>
        <c:ser>
          <c:idx val="0"/>
          <c:order val="1"/>
          <c:tx>
            <c:strRef>
              <c:f>'Data Fig 2.17'!$D$5</c:f>
              <c:strCache>
                <c:ptCount val="1"/>
                <c:pt idx="0">
                  <c:v>% of nominal GDP (RHS)</c:v>
                </c:pt>
              </c:strCache>
            </c:strRef>
          </c:tx>
          <c:spPr>
            <a:ln w="38100">
              <a:solidFill>
                <a:srgbClr val="333333"/>
              </a:solidFill>
            </a:ln>
          </c:spPr>
          <c:marker>
            <c:symbol val="none"/>
          </c:marker>
          <c:cat>
            <c:numRef>
              <c:f>'Data Fig 2.17'!$B$6:$B$20</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2.17'!$D$6:$D$20</c:f>
              <c:numCache>
                <c:formatCode>0.0</c:formatCode>
                <c:ptCount val="15"/>
                <c:pt idx="0">
                  <c:v>7.6258435163231804</c:v>
                </c:pt>
                <c:pt idx="1">
                  <c:v>5.4274845106639651</c:v>
                </c:pt>
                <c:pt idx="2">
                  <c:v>9.0337730870712392</c:v>
                </c:pt>
                <c:pt idx="3">
                  <c:v>13.590801886792454</c:v>
                </c:pt>
                <c:pt idx="4">
                  <c:v>19.496931740332432</c:v>
                </c:pt>
                <c:pt idx="5">
                  <c:v>23.555964650479524</c:v>
                </c:pt>
                <c:pt idx="6">
                  <c:v>25.528656013533595</c:v>
                </c:pt>
                <c:pt idx="7">
                  <c:v>25.375459930475873</c:v>
                </c:pt>
                <c:pt idx="8">
                  <c:v>24.953082558235245</c:v>
                </c:pt>
                <c:pt idx="9">
                  <c:v>24.449897071781074</c:v>
                </c:pt>
                <c:pt idx="10">
                  <c:v>23.161911469213443</c:v>
                </c:pt>
                <c:pt idx="11">
                  <c:v>22.750481806037961</c:v>
                </c:pt>
                <c:pt idx="12">
                  <c:v>22.132865504379691</c:v>
                </c:pt>
                <c:pt idx="13">
                  <c:v>20.571293846733738</c:v>
                </c:pt>
                <c:pt idx="14">
                  <c:v>19.336517813613607</c:v>
                </c:pt>
              </c:numCache>
            </c:numRef>
          </c:val>
          <c:smooth val="0"/>
        </c:ser>
        <c:dLbls>
          <c:showLegendKey val="0"/>
          <c:showVal val="0"/>
          <c:showCatName val="0"/>
          <c:showSerName val="0"/>
          <c:showPercent val="0"/>
          <c:showBubbleSize val="0"/>
        </c:dLbls>
        <c:marker val="1"/>
        <c:smooth val="0"/>
        <c:axId val="548740424"/>
        <c:axId val="548739640"/>
      </c:lineChart>
      <c:catAx>
        <c:axId val="548740032"/>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sz="1800"/>
                  <a:t>Year ending 30 June</a:t>
                </a:r>
              </a:p>
            </c:rich>
          </c:tx>
          <c:layout>
            <c:manualLayout>
              <c:xMode val="edge"/>
              <c:yMode val="edge"/>
              <c:x val="0.38524176801338939"/>
              <c:y val="0.86668805897695389"/>
            </c:manualLayout>
          </c:layout>
          <c:overlay val="0"/>
        </c:title>
        <c:numFmt formatCode="@"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8744344"/>
        <c:crossesAt val="0"/>
        <c:auto val="1"/>
        <c:lblAlgn val="ctr"/>
        <c:lblOffset val="100"/>
        <c:tickLblSkip val="2"/>
        <c:tickMarkSkip val="2"/>
        <c:noMultiLvlLbl val="0"/>
      </c:catAx>
      <c:valAx>
        <c:axId val="548744344"/>
        <c:scaling>
          <c:orientation val="minMax"/>
        </c:scaling>
        <c:delete val="0"/>
        <c:axPos val="l"/>
        <c:majorGridlines>
          <c:spPr>
            <a:ln>
              <a:solidFill>
                <a:srgbClr val="7F7F7F"/>
              </a:solidFill>
            </a:ln>
          </c:spPr>
        </c:majorGridlines>
        <c:title>
          <c:tx>
            <c:rich>
              <a:bodyPr rot="0" vert="horz"/>
              <a:lstStyle/>
              <a:p>
                <a:pPr algn="ctr">
                  <a:defRPr sz="1800" b="1" i="0" u="none" strike="noStrike" baseline="0">
                    <a:solidFill>
                      <a:srgbClr val="000000"/>
                    </a:solidFill>
                    <a:latin typeface="Arial"/>
                    <a:ea typeface="Arial"/>
                    <a:cs typeface="Arial"/>
                  </a:defRPr>
                </a:pPr>
                <a:r>
                  <a:rPr lang="en-NZ" sz="1800"/>
                  <a:t>$billions</a:t>
                </a:r>
              </a:p>
            </c:rich>
          </c:tx>
          <c:layout>
            <c:manualLayout>
              <c:xMode val="edge"/>
              <c:yMode val="edge"/>
              <c:x val="1.493392650381343E-2"/>
              <c:y val="2.4461942257217852E-2"/>
            </c:manualLayout>
          </c:layout>
          <c:overlay val="0"/>
        </c:title>
        <c:numFmt formatCode="#,##0" sourceLinked="0"/>
        <c:majorTickMark val="none"/>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8740032"/>
        <c:crosses val="autoZero"/>
        <c:crossBetween val="between"/>
        <c:minorUnit val="5"/>
        <c:dispUnits>
          <c:builtInUnit val="thousands"/>
        </c:dispUnits>
      </c:valAx>
      <c:valAx>
        <c:axId val="548739640"/>
        <c:scaling>
          <c:orientation val="minMax"/>
          <c:max val="35"/>
        </c:scaling>
        <c:delete val="0"/>
        <c:axPos val="r"/>
        <c:numFmt formatCode="0" sourceLinked="0"/>
        <c:majorTickMark val="out"/>
        <c:minorTickMark val="none"/>
        <c:tickLblPos val="nextTo"/>
        <c:spPr>
          <a:ln>
            <a:noFill/>
          </a:ln>
        </c:spPr>
        <c:txPr>
          <a:bodyPr/>
          <a:lstStyle/>
          <a:p>
            <a:pPr>
              <a:defRPr sz="1800"/>
            </a:pPr>
            <a:endParaRPr lang="en-US"/>
          </a:p>
        </c:txPr>
        <c:crossAx val="548740424"/>
        <c:crosses val="max"/>
        <c:crossBetween val="between"/>
      </c:valAx>
      <c:catAx>
        <c:axId val="548740424"/>
        <c:scaling>
          <c:orientation val="minMax"/>
        </c:scaling>
        <c:delete val="1"/>
        <c:axPos val="b"/>
        <c:numFmt formatCode="@" sourceLinked="1"/>
        <c:majorTickMark val="out"/>
        <c:minorTickMark val="none"/>
        <c:tickLblPos val="none"/>
        <c:crossAx val="548739640"/>
        <c:crosses val="autoZero"/>
        <c:auto val="1"/>
        <c:lblAlgn val="ctr"/>
        <c:lblOffset val="100"/>
        <c:noMultiLvlLbl val="0"/>
      </c:catAx>
      <c:spPr>
        <a:noFill/>
        <a:ln w="25400">
          <a:noFill/>
        </a:ln>
      </c:spPr>
    </c:plotArea>
    <c:legend>
      <c:legendPos val="b"/>
      <c:overlay val="0"/>
      <c:txPr>
        <a:bodyPr/>
        <a:lstStyle/>
        <a:p>
          <a:pPr>
            <a:defRPr sz="1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29846038948728E-2"/>
          <c:y val="0.10833855799373042"/>
          <c:w val="0.82711132960989964"/>
          <c:h val="0.6847706497502859"/>
        </c:manualLayout>
      </c:layout>
      <c:barChart>
        <c:barDir val="col"/>
        <c:grouping val="clustered"/>
        <c:varyColors val="0"/>
        <c:ser>
          <c:idx val="1"/>
          <c:order val="0"/>
          <c:tx>
            <c:v>Gross debt</c:v>
          </c:tx>
          <c:spPr>
            <a:solidFill>
              <a:srgbClr val="003399"/>
            </a:solidFill>
            <a:ln w="28575">
              <a:noFill/>
            </a:ln>
          </c:spPr>
          <c:invertIfNegative val="0"/>
          <c:cat>
            <c:numRef>
              <c:f>'Data Fig 2.18'!$B$6:$B$20</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2.18'!$C$6:$C$20</c:f>
              <c:numCache>
                <c:formatCode>_(* #,##0_);_(* \(#,##0\);_(* "-"??_);_(@_)</c:formatCode>
                <c:ptCount val="15"/>
                <c:pt idx="0">
                  <c:v>30647</c:v>
                </c:pt>
                <c:pt idx="1">
                  <c:v>31390</c:v>
                </c:pt>
                <c:pt idx="2">
                  <c:v>43356</c:v>
                </c:pt>
                <c:pt idx="3">
                  <c:v>53591</c:v>
                </c:pt>
                <c:pt idx="4">
                  <c:v>72420</c:v>
                </c:pt>
                <c:pt idx="5">
                  <c:v>79634.679000000004</c:v>
                </c:pt>
                <c:pt idx="6">
                  <c:v>77984</c:v>
                </c:pt>
                <c:pt idx="7">
                  <c:v>81956</c:v>
                </c:pt>
                <c:pt idx="8">
                  <c:v>86125</c:v>
                </c:pt>
                <c:pt idx="9">
                  <c:v>86928.137000000002</c:v>
                </c:pt>
                <c:pt idx="10">
                  <c:v>88644.854999999996</c:v>
                </c:pt>
                <c:pt idx="11">
                  <c:v>84077.854999999996</c:v>
                </c:pt>
                <c:pt idx="12">
                  <c:v>84493.854999999996</c:v>
                </c:pt>
                <c:pt idx="13">
                  <c:v>83914.854999999996</c:v>
                </c:pt>
                <c:pt idx="14">
                  <c:v>78885.854999999996</c:v>
                </c:pt>
              </c:numCache>
            </c:numRef>
          </c:val>
        </c:ser>
        <c:dLbls>
          <c:showLegendKey val="0"/>
          <c:showVal val="0"/>
          <c:showCatName val="0"/>
          <c:showSerName val="0"/>
          <c:showPercent val="0"/>
          <c:showBubbleSize val="0"/>
        </c:dLbls>
        <c:gapWidth val="150"/>
        <c:axId val="548743952"/>
        <c:axId val="548741208"/>
      </c:barChart>
      <c:lineChart>
        <c:grouping val="standard"/>
        <c:varyColors val="0"/>
        <c:ser>
          <c:idx val="0"/>
          <c:order val="1"/>
          <c:tx>
            <c:strRef>
              <c:f>'Data Fig 2.18'!$D$5</c:f>
              <c:strCache>
                <c:ptCount val="1"/>
                <c:pt idx="0">
                  <c:v>% of nominal GDP (RHS)</c:v>
                </c:pt>
              </c:strCache>
            </c:strRef>
          </c:tx>
          <c:spPr>
            <a:ln w="38100">
              <a:solidFill>
                <a:srgbClr val="333333"/>
              </a:solidFill>
            </a:ln>
          </c:spPr>
          <c:marker>
            <c:symbol val="none"/>
          </c:marker>
          <c:cat>
            <c:numRef>
              <c:f>'Data Fig 2.18'!$B$6:$B$20</c:f>
              <c:numCache>
                <c:formatCode>@</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'Data Fig 2.18'!$D$6:$D$20</c:f>
              <c:numCache>
                <c:formatCode>0.0</c:formatCode>
                <c:ptCount val="15"/>
                <c:pt idx="0">
                  <c:v>17.467057267919024</c:v>
                </c:pt>
                <c:pt idx="1">
                  <c:v>16.608377733451146</c:v>
                </c:pt>
                <c:pt idx="2">
                  <c:v>22.87915567282322</c:v>
                </c:pt>
                <c:pt idx="3">
                  <c:v>27.240057742355241</c:v>
                </c:pt>
                <c:pt idx="4">
                  <c:v>35.186597802902583</c:v>
                </c:pt>
                <c:pt idx="5">
                  <c:v>37.020616989526239</c:v>
                </c:pt>
                <c:pt idx="6">
                  <c:v>35.655533456781654</c:v>
                </c:pt>
                <c:pt idx="7">
                  <c:v>34.701092824449461</c:v>
                </c:pt>
                <c:pt idx="8">
                  <c:v>35.445304140258457</c:v>
                </c:pt>
                <c:pt idx="9">
                  <c:v>34.346864936840397</c:v>
                </c:pt>
                <c:pt idx="10">
                  <c:v>32.968580434370033</c:v>
                </c:pt>
                <c:pt idx="11">
                  <c:v>29.835936274090212</c:v>
                </c:pt>
                <c:pt idx="12">
                  <c:v>28.445046371707829</c:v>
                </c:pt>
                <c:pt idx="13">
                  <c:v>26.907708643436944</c:v>
                </c:pt>
                <c:pt idx="14">
                  <c:v>24.280175417828218</c:v>
                </c:pt>
              </c:numCache>
            </c:numRef>
          </c:val>
          <c:smooth val="0"/>
        </c:ser>
        <c:dLbls>
          <c:showLegendKey val="0"/>
          <c:showVal val="0"/>
          <c:showCatName val="0"/>
          <c:showSerName val="0"/>
          <c:showPercent val="0"/>
          <c:showBubbleSize val="0"/>
        </c:dLbls>
        <c:marker val="1"/>
        <c:smooth val="0"/>
        <c:axId val="548743168"/>
        <c:axId val="548741600"/>
      </c:lineChart>
      <c:catAx>
        <c:axId val="548743952"/>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sz="1800"/>
                  <a:t>Year ending 30 June</a:t>
                </a:r>
              </a:p>
            </c:rich>
          </c:tx>
          <c:layout>
            <c:manualLayout>
              <c:xMode val="edge"/>
              <c:yMode val="edge"/>
              <c:x val="0.38524176801338939"/>
              <c:y val="0.86668805897695389"/>
            </c:manualLayout>
          </c:layout>
          <c:overlay val="0"/>
        </c:title>
        <c:numFmt formatCode="@"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8741208"/>
        <c:crossesAt val="0"/>
        <c:auto val="1"/>
        <c:lblAlgn val="ctr"/>
        <c:lblOffset val="100"/>
        <c:tickLblSkip val="2"/>
        <c:tickMarkSkip val="2"/>
        <c:noMultiLvlLbl val="0"/>
      </c:catAx>
      <c:valAx>
        <c:axId val="548741208"/>
        <c:scaling>
          <c:orientation val="minMax"/>
        </c:scaling>
        <c:delete val="0"/>
        <c:axPos val="l"/>
        <c:majorGridlines>
          <c:spPr>
            <a:ln>
              <a:solidFill>
                <a:srgbClr val="7F7F7F"/>
              </a:solidFill>
            </a:ln>
          </c:spPr>
        </c:majorGridlines>
        <c:title>
          <c:tx>
            <c:rich>
              <a:bodyPr rot="0" vert="horz"/>
              <a:lstStyle/>
              <a:p>
                <a:pPr algn="ctr">
                  <a:defRPr sz="1800" b="1" i="0" u="none" strike="noStrike" baseline="0">
                    <a:solidFill>
                      <a:srgbClr val="000000"/>
                    </a:solidFill>
                    <a:latin typeface="Arial"/>
                    <a:ea typeface="Arial"/>
                    <a:cs typeface="Arial"/>
                  </a:defRPr>
                </a:pPr>
                <a:r>
                  <a:rPr lang="en-NZ" sz="1800"/>
                  <a:t>$billions</a:t>
                </a:r>
              </a:p>
            </c:rich>
          </c:tx>
          <c:layout>
            <c:manualLayout>
              <c:xMode val="edge"/>
              <c:yMode val="edge"/>
              <c:x val="1.493392650381343E-2"/>
              <c:y val="2.4461942257217852E-2"/>
            </c:manualLayout>
          </c:layout>
          <c:overlay val="0"/>
        </c:title>
        <c:numFmt formatCode="#,##0" sourceLinked="0"/>
        <c:majorTickMark val="none"/>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8743952"/>
        <c:crosses val="autoZero"/>
        <c:crossBetween val="between"/>
        <c:dispUnits>
          <c:builtInUnit val="thousands"/>
        </c:dispUnits>
      </c:valAx>
      <c:valAx>
        <c:axId val="548741600"/>
        <c:scaling>
          <c:orientation val="minMax"/>
          <c:max val="50"/>
        </c:scaling>
        <c:delete val="0"/>
        <c:axPos val="r"/>
        <c:numFmt formatCode="0" sourceLinked="0"/>
        <c:majorTickMark val="out"/>
        <c:minorTickMark val="none"/>
        <c:tickLblPos val="nextTo"/>
        <c:spPr>
          <a:ln>
            <a:noFill/>
          </a:ln>
        </c:spPr>
        <c:txPr>
          <a:bodyPr/>
          <a:lstStyle/>
          <a:p>
            <a:pPr>
              <a:defRPr sz="1800"/>
            </a:pPr>
            <a:endParaRPr lang="en-US"/>
          </a:p>
        </c:txPr>
        <c:crossAx val="548743168"/>
        <c:crosses val="max"/>
        <c:crossBetween val="between"/>
      </c:valAx>
      <c:catAx>
        <c:axId val="548743168"/>
        <c:scaling>
          <c:orientation val="minMax"/>
        </c:scaling>
        <c:delete val="1"/>
        <c:axPos val="b"/>
        <c:numFmt formatCode="@" sourceLinked="1"/>
        <c:majorTickMark val="out"/>
        <c:minorTickMark val="none"/>
        <c:tickLblPos val="none"/>
        <c:crossAx val="548741600"/>
        <c:crosses val="autoZero"/>
        <c:auto val="1"/>
        <c:lblAlgn val="ctr"/>
        <c:lblOffset val="100"/>
        <c:noMultiLvlLbl val="0"/>
      </c:catAx>
      <c:spPr>
        <a:noFill/>
        <a:ln w="25400">
          <a:noFill/>
        </a:ln>
      </c:spPr>
    </c:plotArea>
    <c:legend>
      <c:legendPos val="b"/>
      <c:overlay val="0"/>
      <c:txPr>
        <a:bodyPr/>
        <a:lstStyle/>
        <a:p>
          <a:pPr>
            <a:defRPr sz="1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245230860983733E-2"/>
          <c:y val="9.788923719958198E-2"/>
          <c:w val="0.89895136700542932"/>
          <c:h val="0.70775915549741264"/>
        </c:manualLayout>
      </c:layout>
      <c:barChart>
        <c:barDir val="col"/>
        <c:grouping val="clustered"/>
        <c:varyColors val="0"/>
        <c:ser>
          <c:idx val="0"/>
          <c:order val="0"/>
          <c:tx>
            <c:v>Net worth attributable to the Crown</c:v>
          </c:tx>
          <c:spPr>
            <a:solidFill>
              <a:srgbClr val="003399"/>
            </a:solidFill>
            <a:ln>
              <a:noFill/>
            </a:ln>
          </c:spPr>
          <c:invertIfNegative val="0"/>
          <c:cat>
            <c:numRef>
              <c:f>'Data Fig 2.19'!$B$6:$B$20</c:f>
              <c:numCache>
                <c:formatCode>@</c:formatCode>
                <c:ptCount val="15"/>
                <c:pt idx="0">
                  <c:v>2007</c:v>
                </c:pt>
                <c:pt idx="1">
                  <c:v>2008</c:v>
                </c:pt>
                <c:pt idx="2">
                  <c:v>2009</c:v>
                </c:pt>
                <c:pt idx="3">
                  <c:v>2010</c:v>
                </c:pt>
                <c:pt idx="4">
                  <c:v>2011</c:v>
                </c:pt>
                <c:pt idx="5">
                  <c:v>2012</c:v>
                </c:pt>
                <c:pt idx="6">
                  <c:v>2013</c:v>
                </c:pt>
                <c:pt idx="7">
                  <c:v>2014</c:v>
                </c:pt>
                <c:pt idx="8">
                  <c:v>2015</c:v>
                </c:pt>
                <c:pt idx="9" formatCode="General">
                  <c:v>2016</c:v>
                </c:pt>
                <c:pt idx="10" formatCode="General">
                  <c:v>2017</c:v>
                </c:pt>
                <c:pt idx="11" formatCode="General">
                  <c:v>2018</c:v>
                </c:pt>
                <c:pt idx="12" formatCode="General">
                  <c:v>2019</c:v>
                </c:pt>
                <c:pt idx="13" formatCode="General">
                  <c:v>2020</c:v>
                </c:pt>
                <c:pt idx="14" formatCode="General">
                  <c:v>2021</c:v>
                </c:pt>
              </c:numCache>
            </c:numRef>
          </c:cat>
          <c:val>
            <c:numRef>
              <c:f>'Data Fig 2.19'!$C$6:$C$20</c:f>
              <c:numCache>
                <c:formatCode>_(* #,##0_);_(* \(#,##0\);_(* "-"??_);_(@_)</c:formatCode>
                <c:ptCount val="15"/>
                <c:pt idx="0">
                  <c:v>96531</c:v>
                </c:pt>
                <c:pt idx="1">
                  <c:v>105132</c:v>
                </c:pt>
                <c:pt idx="2">
                  <c:v>99068</c:v>
                </c:pt>
                <c:pt idx="3">
                  <c:v>94586</c:v>
                </c:pt>
                <c:pt idx="4">
                  <c:v>80579</c:v>
                </c:pt>
                <c:pt idx="5">
                  <c:v>59348</c:v>
                </c:pt>
                <c:pt idx="6">
                  <c:v>68071</c:v>
                </c:pt>
                <c:pt idx="7">
                  <c:v>75486</c:v>
                </c:pt>
                <c:pt idx="8">
                  <c:v>86454</c:v>
                </c:pt>
                <c:pt idx="9">
                  <c:v>89366</c:v>
                </c:pt>
                <c:pt idx="10">
                  <c:v>100044</c:v>
                </c:pt>
                <c:pt idx="11">
                  <c:v>105566</c:v>
                </c:pt>
                <c:pt idx="12">
                  <c:v>112602</c:v>
                </c:pt>
                <c:pt idx="13">
                  <c:v>122102</c:v>
                </c:pt>
                <c:pt idx="14">
                  <c:v>132982</c:v>
                </c:pt>
              </c:numCache>
            </c:numRef>
          </c:val>
        </c:ser>
        <c:dLbls>
          <c:showLegendKey val="0"/>
          <c:showVal val="0"/>
          <c:showCatName val="0"/>
          <c:showSerName val="0"/>
          <c:showPercent val="0"/>
          <c:showBubbleSize val="0"/>
        </c:dLbls>
        <c:gapWidth val="150"/>
        <c:axId val="547605408"/>
        <c:axId val="547604624"/>
      </c:barChart>
      <c:lineChart>
        <c:grouping val="standard"/>
        <c:varyColors val="0"/>
        <c:ser>
          <c:idx val="1"/>
          <c:order val="1"/>
          <c:tx>
            <c:strRef>
              <c:f>'Data Fig 2.19'!$D$5</c:f>
              <c:strCache>
                <c:ptCount val="1"/>
                <c:pt idx="0">
                  <c:v>%GDP (RHS)</c:v>
                </c:pt>
              </c:strCache>
            </c:strRef>
          </c:tx>
          <c:spPr>
            <a:ln w="38100">
              <a:solidFill>
                <a:srgbClr val="333333"/>
              </a:solidFill>
            </a:ln>
          </c:spPr>
          <c:marker>
            <c:symbol val="none"/>
          </c:marker>
          <c:cat>
            <c:numRef>
              <c:f>'Data Fig 2.19'!$B$6:$B$20</c:f>
              <c:numCache>
                <c:formatCode>@</c:formatCode>
                <c:ptCount val="15"/>
                <c:pt idx="0">
                  <c:v>2007</c:v>
                </c:pt>
                <c:pt idx="1">
                  <c:v>2008</c:v>
                </c:pt>
                <c:pt idx="2">
                  <c:v>2009</c:v>
                </c:pt>
                <c:pt idx="3">
                  <c:v>2010</c:v>
                </c:pt>
                <c:pt idx="4">
                  <c:v>2011</c:v>
                </c:pt>
                <c:pt idx="5">
                  <c:v>2012</c:v>
                </c:pt>
                <c:pt idx="6">
                  <c:v>2013</c:v>
                </c:pt>
                <c:pt idx="7">
                  <c:v>2014</c:v>
                </c:pt>
                <c:pt idx="8">
                  <c:v>2015</c:v>
                </c:pt>
                <c:pt idx="9" formatCode="General">
                  <c:v>2016</c:v>
                </c:pt>
                <c:pt idx="10" formatCode="General">
                  <c:v>2017</c:v>
                </c:pt>
                <c:pt idx="11" formatCode="General">
                  <c:v>2018</c:v>
                </c:pt>
                <c:pt idx="12" formatCode="General">
                  <c:v>2019</c:v>
                </c:pt>
                <c:pt idx="13" formatCode="General">
                  <c:v>2020</c:v>
                </c:pt>
                <c:pt idx="14" formatCode="General">
                  <c:v>2021</c:v>
                </c:pt>
              </c:numCache>
            </c:numRef>
          </c:cat>
          <c:val>
            <c:numRef>
              <c:f>'Data Fig 2.19'!$D$6:$D$20</c:f>
              <c:numCache>
                <c:formatCode>_(* #,##0.0_);_(* \(#,##0.0\);_(* "-"??_);_(@_)</c:formatCode>
                <c:ptCount val="15"/>
                <c:pt idx="0">
                  <c:v>55.017212292540584</c:v>
                </c:pt>
                <c:pt idx="1">
                  <c:v>55.625102512685118</c:v>
                </c:pt>
                <c:pt idx="2">
                  <c:v>52.27862796833773</c:v>
                </c:pt>
                <c:pt idx="3">
                  <c:v>48.077626870526998</c:v>
                </c:pt>
                <c:pt idx="4">
                  <c:v>39.150799010771706</c:v>
                </c:pt>
                <c:pt idx="5">
                  <c:v>27.589733576930765</c:v>
                </c:pt>
                <c:pt idx="6">
                  <c:v>31.123151132752668</c:v>
                </c:pt>
                <c:pt idx="7">
                  <c:v>31.961622003836105</c:v>
                </c:pt>
                <c:pt idx="8">
                  <c:v>35.580706230965511</c:v>
                </c:pt>
                <c:pt idx="9">
                  <c:v>35.31010830182268</c:v>
                </c:pt>
                <c:pt idx="10">
                  <c:v>37.208122918990796</c:v>
                </c:pt>
                <c:pt idx="11">
                  <c:v>37.461236953661668</c:v>
                </c:pt>
                <c:pt idx="12">
                  <c:v>37.90771662089562</c:v>
                </c:pt>
                <c:pt idx="13">
                  <c:v>39.15260344287001</c:v>
                </c:pt>
                <c:pt idx="14">
                  <c:v>40.93035801429334</c:v>
                </c:pt>
              </c:numCache>
            </c:numRef>
          </c:val>
          <c:smooth val="0"/>
        </c:ser>
        <c:dLbls>
          <c:showLegendKey val="0"/>
          <c:showVal val="0"/>
          <c:showCatName val="0"/>
          <c:showSerName val="0"/>
          <c:showPercent val="0"/>
          <c:showBubbleSize val="0"/>
        </c:dLbls>
        <c:marker val="1"/>
        <c:smooth val="0"/>
        <c:axId val="547604232"/>
        <c:axId val="547605800"/>
      </c:lineChart>
      <c:catAx>
        <c:axId val="547605408"/>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sz="1800"/>
                  <a:t>Year ending 30 June</a:t>
                </a:r>
              </a:p>
            </c:rich>
          </c:tx>
          <c:layout>
            <c:manualLayout>
              <c:xMode val="edge"/>
              <c:yMode val="edge"/>
              <c:x val="0.39752426545458069"/>
              <c:y val="0.86459819481812461"/>
            </c:manualLayout>
          </c:layout>
          <c:overlay val="0"/>
        </c:title>
        <c:numFmt formatCode="@" sourceLinked="1"/>
        <c:majorTickMark val="out"/>
        <c:minorTickMark val="none"/>
        <c:tickLblPos val="low"/>
        <c:spPr>
          <a:ln w="635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47604624"/>
        <c:crossesAt val="0"/>
        <c:auto val="1"/>
        <c:lblAlgn val="ctr"/>
        <c:lblOffset val="100"/>
        <c:tickLblSkip val="2"/>
        <c:tickMarkSkip val="2"/>
        <c:noMultiLvlLbl val="0"/>
      </c:catAx>
      <c:valAx>
        <c:axId val="547604624"/>
        <c:scaling>
          <c:orientation val="minMax"/>
        </c:scaling>
        <c:delete val="0"/>
        <c:axPos val="l"/>
        <c:majorGridlines>
          <c:spPr>
            <a:ln>
              <a:solidFill>
                <a:srgbClr val="7F7F7F"/>
              </a:solidFill>
            </a:ln>
          </c:spPr>
        </c:majorGridlines>
        <c:numFmt formatCode="#,##0" sourceLinked="0"/>
        <c:majorTickMark val="none"/>
        <c:minorTickMark val="none"/>
        <c:tickLblPos val="nextTo"/>
        <c:spPr>
          <a:ln w="9525">
            <a:noFill/>
          </a:ln>
        </c:spPr>
        <c:txPr>
          <a:bodyPr rot="0" vert="horz"/>
          <a:lstStyle/>
          <a:p>
            <a:pPr>
              <a:defRPr sz="1800" b="0" i="0" u="none" strike="noStrike" baseline="0">
                <a:solidFill>
                  <a:srgbClr val="000000"/>
                </a:solidFill>
                <a:latin typeface="Arial"/>
                <a:ea typeface="Arial"/>
                <a:cs typeface="Arial"/>
              </a:defRPr>
            </a:pPr>
            <a:endParaRPr lang="en-US"/>
          </a:p>
        </c:txPr>
        <c:crossAx val="547605408"/>
        <c:crosses val="autoZero"/>
        <c:crossBetween val="between"/>
        <c:minorUnit val="5"/>
        <c:dispUnits>
          <c:builtInUnit val="thousands"/>
        </c:dispUnits>
      </c:valAx>
      <c:valAx>
        <c:axId val="547605800"/>
        <c:scaling>
          <c:orientation val="minMax"/>
          <c:max val="70"/>
        </c:scaling>
        <c:delete val="0"/>
        <c:axPos val="r"/>
        <c:numFmt formatCode="General" sourceLinked="0"/>
        <c:majorTickMark val="out"/>
        <c:minorTickMark val="none"/>
        <c:tickLblPos val="nextTo"/>
        <c:spPr>
          <a:ln>
            <a:noFill/>
          </a:ln>
        </c:spPr>
        <c:crossAx val="547604232"/>
        <c:crosses val="max"/>
        <c:crossBetween val="between"/>
      </c:valAx>
      <c:catAx>
        <c:axId val="547604232"/>
        <c:scaling>
          <c:orientation val="minMax"/>
        </c:scaling>
        <c:delete val="1"/>
        <c:axPos val="b"/>
        <c:numFmt formatCode="@" sourceLinked="1"/>
        <c:majorTickMark val="out"/>
        <c:minorTickMark val="none"/>
        <c:tickLblPos val="none"/>
        <c:crossAx val="547605800"/>
        <c:crosses val="autoZero"/>
        <c:auto val="1"/>
        <c:lblAlgn val="ctr"/>
        <c:lblOffset val="100"/>
        <c:noMultiLvlLbl val="0"/>
      </c:catAx>
    </c:plotArea>
    <c:legend>
      <c:legendPos val="b"/>
      <c:layout>
        <c:manualLayout>
          <c:xMode val="edge"/>
          <c:yMode val="edge"/>
          <c:x val="0.18924588367089479"/>
          <c:y val="0.9291694024140561"/>
          <c:w val="0.62417201943922862"/>
          <c:h val="5.4146076568015213E-2"/>
        </c:manualLayout>
      </c:layout>
      <c:overlay val="0"/>
      <c:txPr>
        <a:bodyPr/>
        <a:lstStyle/>
        <a:p>
          <a:pPr>
            <a:defRPr sz="18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2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0"/>
          <c:order val="0"/>
          <c:tx>
            <c:strRef>
              <c:f>'Data 1.4'!$C$5</c:f>
              <c:strCache>
                <c:ptCount val="1"/>
                <c:pt idx="0">
                  <c:v>Budget Update</c:v>
                </c:pt>
              </c:strCache>
            </c:strRef>
          </c:tx>
          <c:spPr>
            <a:ln w="38100">
              <a:solidFill>
                <a:srgbClr val="99CCFF"/>
              </a:solidFill>
            </a:ln>
          </c:spPr>
          <c:marker>
            <c:symbol val="none"/>
          </c:marker>
          <c:cat>
            <c:numRef>
              <c:f>'Data 1.4'!$A$6:$A$90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1.4'!$C$6:$C$90</c:f>
              <c:numCache>
                <c:formatCode>0.0</c:formatCode>
                <c:ptCount val="85"/>
                <c:pt idx="0">
                  <c:v>6.3</c:v>
                </c:pt>
                <c:pt idx="1">
                  <c:v>6</c:v>
                </c:pt>
                <c:pt idx="2">
                  <c:v>5.8</c:v>
                </c:pt>
                <c:pt idx="3">
                  <c:v>5.5</c:v>
                </c:pt>
                <c:pt idx="4">
                  <c:v>5.4</c:v>
                </c:pt>
                <c:pt idx="5">
                  <c:v>5.4</c:v>
                </c:pt>
                <c:pt idx="6">
                  <c:v>5.5999999999999899</c:v>
                </c:pt>
                <c:pt idx="7">
                  <c:v>5.3</c:v>
                </c:pt>
                <c:pt idx="8">
                  <c:v>5.3</c:v>
                </c:pt>
                <c:pt idx="9">
                  <c:v>5.5</c:v>
                </c:pt>
                <c:pt idx="10">
                  <c:v>5.0999999999999899</c:v>
                </c:pt>
                <c:pt idx="11">
                  <c:v>5</c:v>
                </c:pt>
                <c:pt idx="12">
                  <c:v>4.8</c:v>
                </c:pt>
                <c:pt idx="13">
                  <c:v>4.5</c:v>
                </c:pt>
                <c:pt idx="14">
                  <c:v>4.7</c:v>
                </c:pt>
                <c:pt idx="15">
                  <c:v>4.3</c:v>
                </c:pt>
                <c:pt idx="16">
                  <c:v>4.2</c:v>
                </c:pt>
                <c:pt idx="17">
                  <c:v>3.9</c:v>
                </c:pt>
                <c:pt idx="18">
                  <c:v>3.7</c:v>
                </c:pt>
                <c:pt idx="19">
                  <c:v>3.9</c:v>
                </c:pt>
                <c:pt idx="20">
                  <c:v>3.8</c:v>
                </c:pt>
                <c:pt idx="21">
                  <c:v>3.8</c:v>
                </c:pt>
                <c:pt idx="22">
                  <c:v>3.7</c:v>
                </c:pt>
                <c:pt idx="23">
                  <c:v>4.0999999999999899</c:v>
                </c:pt>
                <c:pt idx="24">
                  <c:v>3.7</c:v>
                </c:pt>
                <c:pt idx="25">
                  <c:v>3.9</c:v>
                </c:pt>
                <c:pt idx="26">
                  <c:v>3.8</c:v>
                </c:pt>
                <c:pt idx="27">
                  <c:v>3.9</c:v>
                </c:pt>
                <c:pt idx="28">
                  <c:v>3.6</c:v>
                </c:pt>
                <c:pt idx="29">
                  <c:v>3.5</c:v>
                </c:pt>
                <c:pt idx="30">
                  <c:v>3.3</c:v>
                </c:pt>
                <c:pt idx="31">
                  <c:v>3.8</c:v>
                </c:pt>
                <c:pt idx="32">
                  <c:v>3.8</c:v>
                </c:pt>
                <c:pt idx="33">
                  <c:v>4</c:v>
                </c:pt>
                <c:pt idx="34">
                  <c:v>4.4000000000000004</c:v>
                </c:pt>
                <c:pt idx="35">
                  <c:v>5</c:v>
                </c:pt>
                <c:pt idx="36">
                  <c:v>5.7</c:v>
                </c:pt>
                <c:pt idx="37">
                  <c:v>6.1</c:v>
                </c:pt>
                <c:pt idx="38">
                  <c:v>6.5</c:v>
                </c:pt>
                <c:pt idx="39">
                  <c:v>5.9</c:v>
                </c:pt>
                <c:pt idx="40">
                  <c:v>6.5</c:v>
                </c:pt>
                <c:pt idx="41">
                  <c:v>6</c:v>
                </c:pt>
                <c:pt idx="42">
                  <c:v>6.2</c:v>
                </c:pt>
                <c:pt idx="43">
                  <c:v>6</c:v>
                </c:pt>
                <c:pt idx="44">
                  <c:v>6</c:v>
                </c:pt>
                <c:pt idx="45">
                  <c:v>5.9</c:v>
                </c:pt>
                <c:pt idx="46">
                  <c:v>6</c:v>
                </c:pt>
                <c:pt idx="47">
                  <c:v>6.3</c:v>
                </c:pt>
                <c:pt idx="48">
                  <c:v>6.3</c:v>
                </c:pt>
                <c:pt idx="49">
                  <c:v>6.7</c:v>
                </c:pt>
                <c:pt idx="50">
                  <c:v>6.2</c:v>
                </c:pt>
                <c:pt idx="51">
                  <c:v>5.7</c:v>
                </c:pt>
                <c:pt idx="52">
                  <c:v>6</c:v>
                </c:pt>
                <c:pt idx="53">
                  <c:v>5.8</c:v>
                </c:pt>
                <c:pt idx="54">
                  <c:v>5.5999999999999899</c:v>
                </c:pt>
                <c:pt idx="55">
                  <c:v>5.5</c:v>
                </c:pt>
                <c:pt idx="56">
                  <c:v>5.2</c:v>
                </c:pt>
                <c:pt idx="57">
                  <c:v>5.2</c:v>
                </c:pt>
                <c:pt idx="58">
                  <c:v>5.5</c:v>
                </c:pt>
                <c:pt idx="59">
                  <c:v>5.4</c:v>
                </c:pt>
                <c:pt idx="60">
                  <c:v>5.5</c:v>
                </c:pt>
                <c:pt idx="61">
                  <c:v>5.5999999999999899</c:v>
                </c:pt>
                <c:pt idx="62">
                  <c:v>4.9000000000000004</c:v>
                </c:pt>
                <c:pt idx="63">
                  <c:v>5.2</c:v>
                </c:pt>
                <c:pt idx="64">
                  <c:v>5</c:v>
                </c:pt>
                <c:pt idx="65">
                  <c:v>4.9000000000000004</c:v>
                </c:pt>
                <c:pt idx="66">
                  <c:v>5.2</c:v>
                </c:pt>
                <c:pt idx="67">
                  <c:v>5.1440469999999898</c:v>
                </c:pt>
                <c:pt idx="68">
                  <c:v>5.0423249999999999</c:v>
                </c:pt>
                <c:pt idx="69">
                  <c:v>5.0490000000000004</c:v>
                </c:pt>
                <c:pt idx="70">
                  <c:v>5.0394019999999999</c:v>
                </c:pt>
                <c:pt idx="71">
                  <c:v>4.969659</c:v>
                </c:pt>
                <c:pt idx="72">
                  <c:v>4.9563769999999998</c:v>
                </c:pt>
                <c:pt idx="73">
                  <c:v>4.8975920000000004</c:v>
                </c:pt>
                <c:pt idx="74">
                  <c:v>4.8227010000000003</c:v>
                </c:pt>
                <c:pt idx="75">
                  <c:v>4.7059670000000002</c:v>
                </c:pt>
                <c:pt idx="76">
                  <c:v>4.5847429999999898</c:v>
                </c:pt>
                <c:pt idx="77">
                  <c:v>4.4953269999999899</c:v>
                </c:pt>
                <c:pt idx="78">
                  <c:v>4.4286390000000004</c:v>
                </c:pt>
                <c:pt idx="79">
                  <c:v>4.3626889999999898</c:v>
                </c:pt>
                <c:pt idx="80">
                  <c:v>4.3189609999999998</c:v>
                </c:pt>
                <c:pt idx="81">
                  <c:v>4.2981059999999998</c:v>
                </c:pt>
                <c:pt idx="82">
                  <c:v>4.2886369999999898</c:v>
                </c:pt>
                <c:pt idx="83">
                  <c:v>4.2856139999999998</c:v>
                </c:pt>
                <c:pt idx="84">
                  <c:v>4.2754479999999999</c:v>
                </c:pt>
              </c:numCache>
            </c:numRef>
          </c:val>
          <c:smooth val="0"/>
          <c:extLst xmlns:c16r2="http://schemas.microsoft.com/office/drawing/2015/06/chart">
            <c:ext xmlns:c16="http://schemas.microsoft.com/office/drawing/2014/chart" uri="{C3380CC4-5D6E-409C-BE32-E72D297353CC}">
              <c16:uniqueId val="{00000000-ABB9-401F-AA1F-B1BF3417DB31}"/>
            </c:ext>
          </c:extLst>
        </c:ser>
        <c:ser>
          <c:idx val="1"/>
          <c:order val="1"/>
          <c:tx>
            <c:strRef>
              <c:f>'Data 1.4'!$B$5</c:f>
              <c:strCache>
                <c:ptCount val="1"/>
                <c:pt idx="0">
                  <c:v>Half Year Update</c:v>
                </c:pt>
              </c:strCache>
            </c:strRef>
          </c:tx>
          <c:spPr>
            <a:ln w="38100">
              <a:solidFill>
                <a:schemeClr val="tx1">
                  <a:lumMod val="85000"/>
                  <a:lumOff val="15000"/>
                </a:schemeClr>
              </a:solidFill>
            </a:ln>
          </c:spPr>
          <c:marker>
            <c:symbol val="none"/>
          </c:marker>
          <c:cat>
            <c:numRef>
              <c:f>'Data 1.4'!$A$6:$A$90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1.4'!$B$6:$B$90</c:f>
              <c:numCache>
                <c:formatCode>0.0</c:formatCode>
                <c:ptCount val="85"/>
                <c:pt idx="0">
                  <c:v>6.3</c:v>
                </c:pt>
                <c:pt idx="1">
                  <c:v>6</c:v>
                </c:pt>
                <c:pt idx="2">
                  <c:v>5.8</c:v>
                </c:pt>
                <c:pt idx="3">
                  <c:v>5.5</c:v>
                </c:pt>
                <c:pt idx="4">
                  <c:v>5.4</c:v>
                </c:pt>
                <c:pt idx="5">
                  <c:v>5.4</c:v>
                </c:pt>
                <c:pt idx="6">
                  <c:v>5.5999999999999899</c:v>
                </c:pt>
                <c:pt idx="7">
                  <c:v>5.3</c:v>
                </c:pt>
                <c:pt idx="8">
                  <c:v>5.3</c:v>
                </c:pt>
                <c:pt idx="9">
                  <c:v>5.5</c:v>
                </c:pt>
                <c:pt idx="10">
                  <c:v>5.0999999999999899</c:v>
                </c:pt>
                <c:pt idx="11">
                  <c:v>5</c:v>
                </c:pt>
                <c:pt idx="12">
                  <c:v>4.8</c:v>
                </c:pt>
                <c:pt idx="13">
                  <c:v>4.5</c:v>
                </c:pt>
                <c:pt idx="14">
                  <c:v>4.7</c:v>
                </c:pt>
                <c:pt idx="15">
                  <c:v>4.3</c:v>
                </c:pt>
                <c:pt idx="16">
                  <c:v>4.2</c:v>
                </c:pt>
                <c:pt idx="17">
                  <c:v>3.9</c:v>
                </c:pt>
                <c:pt idx="18">
                  <c:v>3.7</c:v>
                </c:pt>
                <c:pt idx="19">
                  <c:v>3.9</c:v>
                </c:pt>
                <c:pt idx="20">
                  <c:v>3.8</c:v>
                </c:pt>
                <c:pt idx="21">
                  <c:v>3.8</c:v>
                </c:pt>
                <c:pt idx="22">
                  <c:v>3.7</c:v>
                </c:pt>
                <c:pt idx="23">
                  <c:v>4.0999999999999899</c:v>
                </c:pt>
                <c:pt idx="24">
                  <c:v>3.7</c:v>
                </c:pt>
                <c:pt idx="25">
                  <c:v>3.9</c:v>
                </c:pt>
                <c:pt idx="26">
                  <c:v>3.8</c:v>
                </c:pt>
                <c:pt idx="27">
                  <c:v>3.9</c:v>
                </c:pt>
                <c:pt idx="28">
                  <c:v>3.6</c:v>
                </c:pt>
                <c:pt idx="29">
                  <c:v>3.5</c:v>
                </c:pt>
                <c:pt idx="30">
                  <c:v>3.3</c:v>
                </c:pt>
                <c:pt idx="31">
                  <c:v>3.8</c:v>
                </c:pt>
                <c:pt idx="32">
                  <c:v>3.8</c:v>
                </c:pt>
                <c:pt idx="33">
                  <c:v>4</c:v>
                </c:pt>
                <c:pt idx="34">
                  <c:v>4.4000000000000004</c:v>
                </c:pt>
                <c:pt idx="35">
                  <c:v>5</c:v>
                </c:pt>
                <c:pt idx="36">
                  <c:v>5.7</c:v>
                </c:pt>
                <c:pt idx="37">
                  <c:v>6.1</c:v>
                </c:pt>
                <c:pt idx="38">
                  <c:v>6.5</c:v>
                </c:pt>
                <c:pt idx="39">
                  <c:v>5.9</c:v>
                </c:pt>
                <c:pt idx="40">
                  <c:v>6.5</c:v>
                </c:pt>
                <c:pt idx="41">
                  <c:v>6</c:v>
                </c:pt>
                <c:pt idx="42">
                  <c:v>6.2</c:v>
                </c:pt>
                <c:pt idx="43">
                  <c:v>6</c:v>
                </c:pt>
                <c:pt idx="44">
                  <c:v>6</c:v>
                </c:pt>
                <c:pt idx="45">
                  <c:v>5.9</c:v>
                </c:pt>
                <c:pt idx="46">
                  <c:v>6</c:v>
                </c:pt>
                <c:pt idx="47">
                  <c:v>6.3</c:v>
                </c:pt>
                <c:pt idx="48">
                  <c:v>6.3</c:v>
                </c:pt>
                <c:pt idx="49">
                  <c:v>6.7</c:v>
                </c:pt>
                <c:pt idx="50">
                  <c:v>6.3</c:v>
                </c:pt>
                <c:pt idx="51">
                  <c:v>5.7</c:v>
                </c:pt>
                <c:pt idx="52">
                  <c:v>6</c:v>
                </c:pt>
                <c:pt idx="53">
                  <c:v>5.7</c:v>
                </c:pt>
                <c:pt idx="54">
                  <c:v>5.7</c:v>
                </c:pt>
                <c:pt idx="55">
                  <c:v>5.5</c:v>
                </c:pt>
                <c:pt idx="56">
                  <c:v>5.2</c:v>
                </c:pt>
                <c:pt idx="57">
                  <c:v>5.2</c:v>
                </c:pt>
                <c:pt idx="58">
                  <c:v>5.5</c:v>
                </c:pt>
                <c:pt idx="59">
                  <c:v>5.4</c:v>
                </c:pt>
                <c:pt idx="60">
                  <c:v>5.5</c:v>
                </c:pt>
                <c:pt idx="61">
                  <c:v>5.5</c:v>
                </c:pt>
                <c:pt idx="62">
                  <c:v>5</c:v>
                </c:pt>
                <c:pt idx="63">
                  <c:v>5.2</c:v>
                </c:pt>
                <c:pt idx="64">
                  <c:v>5</c:v>
                </c:pt>
                <c:pt idx="65">
                  <c:v>4.9000000000000004</c:v>
                </c:pt>
                <c:pt idx="66">
                  <c:v>4.8454930000000003</c:v>
                </c:pt>
                <c:pt idx="67">
                  <c:v>4.8017019999999997</c:v>
                </c:pt>
                <c:pt idx="68">
                  <c:v>4.7960950000000002</c:v>
                </c:pt>
                <c:pt idx="69">
                  <c:v>4.7887969999999997</c:v>
                </c:pt>
                <c:pt idx="70">
                  <c:v>4.7390140000000001</c:v>
                </c:pt>
                <c:pt idx="71">
                  <c:v>4.6692400000000003</c:v>
                </c:pt>
                <c:pt idx="72">
                  <c:v>4.5915369999999998</c:v>
                </c:pt>
                <c:pt idx="73">
                  <c:v>4.4732849999999997</c:v>
                </c:pt>
                <c:pt idx="74">
                  <c:v>4.359254</c:v>
                </c:pt>
                <c:pt idx="75">
                  <c:v>4.2838409999999998</c:v>
                </c:pt>
                <c:pt idx="76">
                  <c:v>4.2483430000000002</c:v>
                </c:pt>
                <c:pt idx="77">
                  <c:v>4.239846</c:v>
                </c:pt>
                <c:pt idx="78">
                  <c:v>4.266832</c:v>
                </c:pt>
                <c:pt idx="79">
                  <c:v>4.2979760000000002</c:v>
                </c:pt>
                <c:pt idx="80">
                  <c:v>4.2734800000000002</c:v>
                </c:pt>
                <c:pt idx="81">
                  <c:v>4.2865010000000003</c:v>
                </c:pt>
                <c:pt idx="82">
                  <c:v>4.2892650000000003</c:v>
                </c:pt>
                <c:pt idx="83">
                  <c:v>4.3177019999999997</c:v>
                </c:pt>
                <c:pt idx="84">
                  <c:v>4.3477589999999999</c:v>
                </c:pt>
              </c:numCache>
            </c:numRef>
          </c:val>
          <c:smooth val="0"/>
          <c:extLst xmlns:c16r2="http://schemas.microsoft.com/office/drawing/2015/06/chart">
            <c:ext xmlns:c16="http://schemas.microsoft.com/office/drawing/2014/chart" uri="{C3380CC4-5D6E-409C-BE32-E72D297353CC}">
              <c16:uniqueId val="{00000001-ABB9-401F-AA1F-B1BF3417DB31}"/>
            </c:ext>
          </c:extLst>
        </c:ser>
        <c:dLbls>
          <c:showLegendKey val="0"/>
          <c:showVal val="0"/>
          <c:showCatName val="0"/>
          <c:showSerName val="0"/>
          <c:showPercent val="0"/>
          <c:showBubbleSize val="0"/>
        </c:dLbls>
        <c:smooth val="0"/>
        <c:axId val="304260232"/>
        <c:axId val="541731576"/>
      </c:lineChart>
      <c:dateAx>
        <c:axId val="304260232"/>
        <c:scaling>
          <c:orientation val="minMax"/>
        </c:scaling>
        <c:delete val="0"/>
        <c:axPos val="b"/>
        <c:title>
          <c:tx>
            <c:rich>
              <a:bodyPr/>
              <a:lstStyle/>
              <a:p>
                <a:pPr>
                  <a:defRPr/>
                </a:pPr>
                <a:r>
                  <a:rPr lang="en-NZ" b="1"/>
                  <a:t>Quarterly</a:t>
                </a:r>
              </a:p>
            </c:rich>
          </c:tx>
          <c:layout>
            <c:manualLayout>
              <c:xMode val="edge"/>
              <c:yMode val="edge"/>
              <c:x val="0.44090245196034838"/>
              <c:y val="0.87161301265917901"/>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1731576"/>
        <c:crosses val="autoZero"/>
        <c:auto val="1"/>
        <c:lblOffset val="100"/>
        <c:baseTimeUnit val="months"/>
        <c:majorUnit val="36"/>
        <c:majorTimeUnit val="months"/>
        <c:minorUnit val="12"/>
        <c:minorTimeUnit val="days"/>
      </c:dateAx>
      <c:valAx>
        <c:axId val="541731576"/>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304260232"/>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86099721999833E-2"/>
          <c:y val="8.6119559887840424E-2"/>
          <c:w val="0.91082872215624699"/>
          <c:h val="0.73567698623611621"/>
        </c:manualLayout>
      </c:layout>
      <c:barChart>
        <c:barDir val="col"/>
        <c:grouping val="stacked"/>
        <c:varyColors val="0"/>
        <c:ser>
          <c:idx val="0"/>
          <c:order val="0"/>
          <c:tx>
            <c:strRef>
              <c:f>'Data Fig 2.20'!$C$5</c:f>
              <c:strCache>
                <c:ptCount val="1"/>
                <c:pt idx="0">
                  <c:v>Social</c:v>
                </c:pt>
              </c:strCache>
            </c:strRef>
          </c:tx>
          <c:spPr>
            <a:solidFill>
              <a:schemeClr val="accent6">
                <a:lumMod val="90000"/>
              </a:schemeClr>
            </a:solidFill>
          </c:spPr>
          <c:invertIfNegative val="0"/>
          <c:cat>
            <c:numRef>
              <c:f>'Data Fig 2.20'!$B$6:$B$11</c:f>
              <c:numCache>
                <c:formatCode>@</c:formatCode>
                <c:ptCount val="6"/>
                <c:pt idx="0">
                  <c:v>2016</c:v>
                </c:pt>
                <c:pt idx="1">
                  <c:v>2017</c:v>
                </c:pt>
                <c:pt idx="2">
                  <c:v>2018</c:v>
                </c:pt>
                <c:pt idx="3" formatCode="General">
                  <c:v>2019</c:v>
                </c:pt>
                <c:pt idx="4" formatCode="General">
                  <c:v>2020</c:v>
                </c:pt>
                <c:pt idx="5" formatCode="General">
                  <c:v>2021</c:v>
                </c:pt>
              </c:numCache>
            </c:numRef>
          </c:cat>
          <c:val>
            <c:numRef>
              <c:f>'Data Fig 2.20'!$C$6:$C$11</c:f>
              <c:numCache>
                <c:formatCode>0.0</c:formatCode>
                <c:ptCount val="6"/>
                <c:pt idx="0">
                  <c:v>149.4</c:v>
                </c:pt>
                <c:pt idx="1">
                  <c:v>153.69999999999999</c:v>
                </c:pt>
                <c:pt idx="2">
                  <c:v>159.1</c:v>
                </c:pt>
                <c:pt idx="3">
                  <c:v>165.3</c:v>
                </c:pt>
                <c:pt idx="4">
                  <c:v>169.6</c:v>
                </c:pt>
                <c:pt idx="5">
                  <c:v>174.8</c:v>
                </c:pt>
              </c:numCache>
            </c:numRef>
          </c:val>
        </c:ser>
        <c:ser>
          <c:idx val="1"/>
          <c:order val="1"/>
          <c:tx>
            <c:strRef>
              <c:f>'Data Fig 2.20'!$D$5</c:f>
              <c:strCache>
                <c:ptCount val="1"/>
                <c:pt idx="0">
                  <c:v>Commercial</c:v>
                </c:pt>
              </c:strCache>
            </c:strRef>
          </c:tx>
          <c:spPr>
            <a:solidFill>
              <a:srgbClr val="99CCFF"/>
            </a:solidFill>
          </c:spPr>
          <c:invertIfNegative val="0"/>
          <c:cat>
            <c:numRef>
              <c:f>'Data Fig 2.20'!$B$6:$B$11</c:f>
              <c:numCache>
                <c:formatCode>@</c:formatCode>
                <c:ptCount val="6"/>
                <c:pt idx="0">
                  <c:v>2016</c:v>
                </c:pt>
                <c:pt idx="1">
                  <c:v>2017</c:v>
                </c:pt>
                <c:pt idx="2">
                  <c:v>2018</c:v>
                </c:pt>
                <c:pt idx="3" formatCode="General">
                  <c:v>2019</c:v>
                </c:pt>
                <c:pt idx="4" formatCode="General">
                  <c:v>2020</c:v>
                </c:pt>
                <c:pt idx="5" formatCode="General">
                  <c:v>2021</c:v>
                </c:pt>
              </c:numCache>
            </c:numRef>
          </c:cat>
          <c:val>
            <c:numRef>
              <c:f>'Data Fig 2.20'!$D$6:$D$11</c:f>
              <c:numCache>
                <c:formatCode>0.0</c:formatCode>
                <c:ptCount val="6"/>
                <c:pt idx="0">
                  <c:v>55.3</c:v>
                </c:pt>
                <c:pt idx="1">
                  <c:v>55.3</c:v>
                </c:pt>
                <c:pt idx="2">
                  <c:v>56.6</c:v>
                </c:pt>
                <c:pt idx="3">
                  <c:v>58.1</c:v>
                </c:pt>
                <c:pt idx="4">
                  <c:v>59.2</c:v>
                </c:pt>
                <c:pt idx="5">
                  <c:v>60.2</c:v>
                </c:pt>
              </c:numCache>
            </c:numRef>
          </c:val>
        </c:ser>
        <c:ser>
          <c:idx val="2"/>
          <c:order val="2"/>
          <c:tx>
            <c:strRef>
              <c:f>'Data Fig 2.20'!$E$5</c:f>
              <c:strCache>
                <c:ptCount val="1"/>
                <c:pt idx="0">
                  <c:v>Financial</c:v>
                </c:pt>
              </c:strCache>
            </c:strRef>
          </c:tx>
          <c:spPr>
            <a:solidFill>
              <a:srgbClr val="003399"/>
            </a:solidFill>
          </c:spPr>
          <c:invertIfNegative val="0"/>
          <c:cat>
            <c:numRef>
              <c:f>'Data Fig 2.20'!$B$6:$B$11</c:f>
              <c:numCache>
                <c:formatCode>@</c:formatCode>
                <c:ptCount val="6"/>
                <c:pt idx="0">
                  <c:v>2016</c:v>
                </c:pt>
                <c:pt idx="1">
                  <c:v>2017</c:v>
                </c:pt>
                <c:pt idx="2">
                  <c:v>2018</c:v>
                </c:pt>
                <c:pt idx="3" formatCode="General">
                  <c:v>2019</c:v>
                </c:pt>
                <c:pt idx="4" formatCode="General">
                  <c:v>2020</c:v>
                </c:pt>
                <c:pt idx="5" formatCode="General">
                  <c:v>2021</c:v>
                </c:pt>
              </c:numCache>
            </c:numRef>
          </c:cat>
          <c:val>
            <c:numRef>
              <c:f>'Data Fig 2.20'!$E$6:$E$11</c:f>
              <c:numCache>
                <c:formatCode>0.0</c:formatCode>
                <c:ptCount val="6"/>
                <c:pt idx="0">
                  <c:v>87.9</c:v>
                </c:pt>
                <c:pt idx="1">
                  <c:v>92.2</c:v>
                </c:pt>
                <c:pt idx="2">
                  <c:v>87.1</c:v>
                </c:pt>
                <c:pt idx="3">
                  <c:v>89.1</c:v>
                </c:pt>
                <c:pt idx="4">
                  <c:v>94.5</c:v>
                </c:pt>
                <c:pt idx="5">
                  <c:v>96.3</c:v>
                </c:pt>
              </c:numCache>
            </c:numRef>
          </c:val>
        </c:ser>
        <c:dLbls>
          <c:showLegendKey val="0"/>
          <c:showVal val="0"/>
          <c:showCatName val="0"/>
          <c:showSerName val="0"/>
          <c:showPercent val="0"/>
          <c:showBubbleSize val="0"/>
        </c:dLbls>
        <c:gapWidth val="150"/>
        <c:overlap val="100"/>
        <c:axId val="547606584"/>
        <c:axId val="547606976"/>
      </c:barChart>
      <c:catAx>
        <c:axId val="547606584"/>
        <c:scaling>
          <c:orientation val="minMax"/>
        </c:scaling>
        <c:delete val="0"/>
        <c:axPos val="b"/>
        <c:title>
          <c:tx>
            <c:rich>
              <a:bodyPr/>
              <a:lstStyle/>
              <a:p>
                <a:pPr>
                  <a:defRPr/>
                </a:pPr>
                <a:r>
                  <a:rPr lang="en-US"/>
                  <a:t>Year ending 30 June</a:t>
                </a:r>
              </a:p>
            </c:rich>
          </c:tx>
          <c:overlay val="0"/>
        </c:title>
        <c:numFmt formatCode="@" sourceLinked="1"/>
        <c:majorTickMark val="out"/>
        <c:minorTickMark val="none"/>
        <c:tickLblPos val="nextTo"/>
        <c:crossAx val="547606976"/>
        <c:crosses val="autoZero"/>
        <c:auto val="1"/>
        <c:lblAlgn val="ctr"/>
        <c:lblOffset val="100"/>
        <c:noMultiLvlLbl val="0"/>
      </c:catAx>
      <c:valAx>
        <c:axId val="547606976"/>
        <c:scaling>
          <c:orientation val="minMax"/>
        </c:scaling>
        <c:delete val="0"/>
        <c:axPos val="l"/>
        <c:majorGridlines/>
        <c:numFmt formatCode="0" sourceLinked="0"/>
        <c:majorTickMark val="out"/>
        <c:minorTickMark val="none"/>
        <c:tickLblPos val="nextTo"/>
        <c:spPr>
          <a:ln>
            <a:noFill/>
          </a:ln>
        </c:spPr>
        <c:crossAx val="547606584"/>
        <c:crosses val="autoZero"/>
        <c:crossBetween val="between"/>
      </c:valAx>
    </c:plotArea>
    <c:legend>
      <c:legendPos val="r"/>
      <c:layout>
        <c:manualLayout>
          <c:xMode val="edge"/>
          <c:yMode val="edge"/>
          <c:x val="0.11999567653366823"/>
          <c:y val="0.92716787838512915"/>
          <c:w val="0.77882918249348754"/>
          <c:h val="7.1759260786845996E-2"/>
        </c:manualLayout>
      </c:layout>
      <c:overlay val="0"/>
    </c:legend>
    <c:plotVisOnly val="1"/>
    <c:dispBlanksAs val="gap"/>
    <c:showDLblsOverMax val="0"/>
  </c:chart>
  <c:spPr>
    <a:noFill/>
    <a:ln>
      <a:noFill/>
    </a:ln>
  </c:spPr>
  <c:txPr>
    <a:bodyPr/>
    <a:lstStyle/>
    <a:p>
      <a:pPr>
        <a:defRPr sz="1800">
          <a:latin typeface="Arial" pitchFamily="34" charset="0"/>
          <a:cs typeface="Arial" pitchFamily="34" charset="0"/>
        </a:defRPr>
      </a:pPr>
      <a:endParaRPr lang="en-US"/>
    </a:p>
  </c:txPr>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649941548156218E-2"/>
          <c:y val="8.1929083948761375E-2"/>
          <c:w val="0.91574386605522362"/>
          <c:h val="0.72101032044932467"/>
        </c:manualLayout>
      </c:layout>
      <c:barChart>
        <c:barDir val="col"/>
        <c:grouping val="stacked"/>
        <c:varyColors val="0"/>
        <c:ser>
          <c:idx val="0"/>
          <c:order val="0"/>
          <c:tx>
            <c:strRef>
              <c:f>'Data Fig 2.21'!$C$5</c:f>
              <c:strCache>
                <c:ptCount val="1"/>
                <c:pt idx="0">
                  <c:v>Social liabilities</c:v>
                </c:pt>
              </c:strCache>
            </c:strRef>
          </c:tx>
          <c:spPr>
            <a:solidFill>
              <a:srgbClr val="99CCFF"/>
            </a:solidFill>
          </c:spPr>
          <c:invertIfNegative val="0"/>
          <c:cat>
            <c:numRef>
              <c:f>'Data Fig 2.21'!$B$6:$B$11</c:f>
              <c:numCache>
                <c:formatCode>@</c:formatCode>
                <c:ptCount val="6"/>
                <c:pt idx="0">
                  <c:v>2016</c:v>
                </c:pt>
                <c:pt idx="1">
                  <c:v>2017</c:v>
                </c:pt>
                <c:pt idx="2">
                  <c:v>2018</c:v>
                </c:pt>
                <c:pt idx="3">
                  <c:v>2019</c:v>
                </c:pt>
                <c:pt idx="4">
                  <c:v>2020</c:v>
                </c:pt>
                <c:pt idx="5">
                  <c:v>2021</c:v>
                </c:pt>
              </c:numCache>
            </c:numRef>
          </c:cat>
          <c:val>
            <c:numRef>
              <c:f>'Data Fig 2.21'!$C$6:$C$11</c:f>
              <c:numCache>
                <c:formatCode>0.0</c:formatCode>
                <c:ptCount val="6"/>
                <c:pt idx="0">
                  <c:v>-19.2</c:v>
                </c:pt>
                <c:pt idx="1">
                  <c:v>-19.7</c:v>
                </c:pt>
                <c:pt idx="2">
                  <c:v>-19.8</c:v>
                </c:pt>
                <c:pt idx="3">
                  <c:v>-20.6</c:v>
                </c:pt>
                <c:pt idx="4">
                  <c:v>-20.7</c:v>
                </c:pt>
                <c:pt idx="5">
                  <c:v>-20.8</c:v>
                </c:pt>
              </c:numCache>
            </c:numRef>
          </c:val>
        </c:ser>
        <c:ser>
          <c:idx val="1"/>
          <c:order val="1"/>
          <c:tx>
            <c:strRef>
              <c:f>'Data Fig 2.21'!$D$5</c:f>
              <c:strCache>
                <c:ptCount val="1"/>
                <c:pt idx="0">
                  <c:v>Social assets</c:v>
                </c:pt>
              </c:strCache>
            </c:strRef>
          </c:tx>
          <c:spPr>
            <a:solidFill>
              <a:srgbClr val="003399"/>
            </a:solidFill>
          </c:spPr>
          <c:invertIfNegative val="0"/>
          <c:val>
            <c:numRef>
              <c:f>'Data Fig 2.21'!$D$6:$D$11</c:f>
              <c:numCache>
                <c:formatCode>0.0</c:formatCode>
                <c:ptCount val="6"/>
                <c:pt idx="0">
                  <c:v>149.4</c:v>
                </c:pt>
                <c:pt idx="1">
                  <c:v>153.69999999999999</c:v>
                </c:pt>
                <c:pt idx="2">
                  <c:v>159.1</c:v>
                </c:pt>
                <c:pt idx="3">
                  <c:v>165.3</c:v>
                </c:pt>
                <c:pt idx="4">
                  <c:v>169.6</c:v>
                </c:pt>
                <c:pt idx="5">
                  <c:v>174.8</c:v>
                </c:pt>
              </c:numCache>
            </c:numRef>
          </c:val>
        </c:ser>
        <c:dLbls>
          <c:showLegendKey val="0"/>
          <c:showVal val="0"/>
          <c:showCatName val="0"/>
          <c:showSerName val="0"/>
          <c:showPercent val="0"/>
          <c:showBubbleSize val="0"/>
        </c:dLbls>
        <c:gapWidth val="150"/>
        <c:overlap val="100"/>
        <c:axId val="547606192"/>
        <c:axId val="547609720"/>
      </c:barChart>
      <c:lineChart>
        <c:grouping val="standard"/>
        <c:varyColors val="0"/>
        <c:ser>
          <c:idx val="2"/>
          <c:order val="2"/>
          <c:tx>
            <c:strRef>
              <c:f>'Data Fig 2.21'!$E$5</c:f>
              <c:strCache>
                <c:ptCount val="1"/>
                <c:pt idx="0">
                  <c:v>Social net worth</c:v>
                </c:pt>
              </c:strCache>
            </c:strRef>
          </c:tx>
          <c:spPr>
            <a:ln>
              <a:solidFill>
                <a:schemeClr val="tx1"/>
              </a:solidFill>
            </a:ln>
          </c:spPr>
          <c:marker>
            <c:symbol val="none"/>
          </c:marker>
          <c:val>
            <c:numRef>
              <c:f>'Data Fig 2.21'!$E$6:$E$11</c:f>
              <c:numCache>
                <c:formatCode>0.0</c:formatCode>
                <c:ptCount val="6"/>
                <c:pt idx="0">
                  <c:v>130.20000000000002</c:v>
                </c:pt>
                <c:pt idx="1">
                  <c:v>134</c:v>
                </c:pt>
                <c:pt idx="2">
                  <c:v>139.29999999999998</c:v>
                </c:pt>
                <c:pt idx="3">
                  <c:v>144.70000000000002</c:v>
                </c:pt>
                <c:pt idx="4">
                  <c:v>148.9</c:v>
                </c:pt>
                <c:pt idx="5">
                  <c:v>154</c:v>
                </c:pt>
              </c:numCache>
            </c:numRef>
          </c:val>
          <c:smooth val="0"/>
        </c:ser>
        <c:dLbls>
          <c:showLegendKey val="0"/>
          <c:showVal val="0"/>
          <c:showCatName val="0"/>
          <c:showSerName val="0"/>
          <c:showPercent val="0"/>
          <c:showBubbleSize val="0"/>
        </c:dLbls>
        <c:marker val="1"/>
        <c:smooth val="0"/>
        <c:axId val="547606192"/>
        <c:axId val="547609720"/>
      </c:lineChart>
      <c:catAx>
        <c:axId val="547606192"/>
        <c:scaling>
          <c:orientation val="minMax"/>
        </c:scaling>
        <c:delete val="0"/>
        <c:axPos val="b"/>
        <c:title>
          <c:tx>
            <c:rich>
              <a:bodyPr/>
              <a:lstStyle/>
              <a:p>
                <a:pPr>
                  <a:defRPr/>
                </a:pPr>
                <a:r>
                  <a:rPr lang="en-US"/>
                  <a:t>Year ending 30 June</a:t>
                </a:r>
              </a:p>
            </c:rich>
          </c:tx>
          <c:overlay val="0"/>
        </c:title>
        <c:numFmt formatCode="@" sourceLinked="1"/>
        <c:majorTickMark val="out"/>
        <c:minorTickMark val="none"/>
        <c:tickLblPos val="low"/>
        <c:crossAx val="547609720"/>
        <c:crosses val="autoZero"/>
        <c:auto val="1"/>
        <c:lblAlgn val="ctr"/>
        <c:lblOffset val="100"/>
        <c:noMultiLvlLbl val="0"/>
      </c:catAx>
      <c:valAx>
        <c:axId val="547609720"/>
        <c:scaling>
          <c:orientation val="minMax"/>
          <c:max val="180"/>
        </c:scaling>
        <c:delete val="0"/>
        <c:axPos val="l"/>
        <c:majorGridlines/>
        <c:numFmt formatCode="0" sourceLinked="0"/>
        <c:majorTickMark val="out"/>
        <c:minorTickMark val="none"/>
        <c:tickLblPos val="nextTo"/>
        <c:spPr>
          <a:ln>
            <a:noFill/>
          </a:ln>
        </c:spPr>
        <c:crossAx val="547606192"/>
        <c:crosses val="autoZero"/>
        <c:crossBetween val="between"/>
        <c:majorUnit val="20"/>
      </c:valAx>
    </c:plotArea>
    <c:legend>
      <c:legendPos val="r"/>
      <c:layout>
        <c:manualLayout>
          <c:xMode val="edge"/>
          <c:yMode val="edge"/>
          <c:x val="0.14463916590939394"/>
          <c:y val="0.9250948556598706"/>
          <c:w val="0.72922015948713237"/>
          <c:h val="6.4451142688232529E-2"/>
        </c:manualLayout>
      </c:layout>
      <c:overlay val="0"/>
    </c:legend>
    <c:plotVisOnly val="1"/>
    <c:dispBlanksAs val="gap"/>
    <c:showDLblsOverMax val="0"/>
  </c:chart>
  <c:spPr>
    <a:noFill/>
    <a:ln>
      <a:noFill/>
    </a:ln>
  </c:spPr>
  <c:txPr>
    <a:bodyPr/>
    <a:lstStyle/>
    <a:p>
      <a:pPr>
        <a:defRPr sz="1800">
          <a:latin typeface="Arial" pitchFamily="34" charset="0"/>
          <a:cs typeface="Arial" pitchFamily="34" charset="0"/>
        </a:defRPr>
      </a:pPr>
      <a:endParaRPr lang="en-US"/>
    </a:p>
  </c:txPr>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649941548156218E-2"/>
          <c:y val="8.1929083948761375E-2"/>
          <c:w val="0.91574386605522362"/>
          <c:h val="0.72101032044932467"/>
        </c:manualLayout>
      </c:layout>
      <c:barChart>
        <c:barDir val="col"/>
        <c:grouping val="stacked"/>
        <c:varyColors val="0"/>
        <c:ser>
          <c:idx val="0"/>
          <c:order val="0"/>
          <c:tx>
            <c:strRef>
              <c:f>'Data Fig 2.22'!$C$5</c:f>
              <c:strCache>
                <c:ptCount val="1"/>
                <c:pt idx="0">
                  <c:v>Financial liabilities</c:v>
                </c:pt>
              </c:strCache>
            </c:strRef>
          </c:tx>
          <c:spPr>
            <a:solidFill>
              <a:srgbClr val="99CCFF"/>
            </a:solidFill>
          </c:spPr>
          <c:invertIfNegative val="0"/>
          <c:cat>
            <c:numRef>
              <c:f>'Data Fig 2.22'!$B$6:$B$11</c:f>
              <c:numCache>
                <c:formatCode>@</c:formatCode>
                <c:ptCount val="6"/>
                <c:pt idx="0">
                  <c:v>2016</c:v>
                </c:pt>
                <c:pt idx="1">
                  <c:v>2017</c:v>
                </c:pt>
                <c:pt idx="2">
                  <c:v>2018</c:v>
                </c:pt>
                <c:pt idx="3">
                  <c:v>2019</c:v>
                </c:pt>
                <c:pt idx="4">
                  <c:v>2020</c:v>
                </c:pt>
                <c:pt idx="5">
                  <c:v>2021</c:v>
                </c:pt>
              </c:numCache>
            </c:numRef>
          </c:cat>
          <c:val>
            <c:numRef>
              <c:f>'Data Fig 2.22'!$C$6:$C$11</c:f>
              <c:numCache>
                <c:formatCode>0.0</c:formatCode>
                <c:ptCount val="6"/>
                <c:pt idx="0">
                  <c:v>-144.4</c:v>
                </c:pt>
                <c:pt idx="1">
                  <c:v>-141.80000000000001</c:v>
                </c:pt>
                <c:pt idx="2">
                  <c:v>-136.19999999999999</c:v>
                </c:pt>
                <c:pt idx="3">
                  <c:v>-136.69999999999999</c:v>
                </c:pt>
                <c:pt idx="4">
                  <c:v>-136.9</c:v>
                </c:pt>
                <c:pt idx="5">
                  <c:v>-132.9</c:v>
                </c:pt>
              </c:numCache>
            </c:numRef>
          </c:val>
        </c:ser>
        <c:ser>
          <c:idx val="1"/>
          <c:order val="1"/>
          <c:tx>
            <c:strRef>
              <c:f>'Data Fig 2.22'!$D$5</c:f>
              <c:strCache>
                <c:ptCount val="1"/>
                <c:pt idx="0">
                  <c:v>Financial assets</c:v>
                </c:pt>
              </c:strCache>
            </c:strRef>
          </c:tx>
          <c:spPr>
            <a:solidFill>
              <a:srgbClr val="003399"/>
            </a:solidFill>
          </c:spPr>
          <c:invertIfNegative val="0"/>
          <c:val>
            <c:numRef>
              <c:f>'Data Fig 2.22'!$D$6:$D$11</c:f>
              <c:numCache>
                <c:formatCode>0.0</c:formatCode>
                <c:ptCount val="6"/>
                <c:pt idx="0">
                  <c:v>87.9</c:v>
                </c:pt>
                <c:pt idx="1">
                  <c:v>92.2</c:v>
                </c:pt>
                <c:pt idx="2">
                  <c:v>87.1</c:v>
                </c:pt>
                <c:pt idx="3">
                  <c:v>89.1</c:v>
                </c:pt>
                <c:pt idx="4">
                  <c:v>94.5</c:v>
                </c:pt>
                <c:pt idx="5">
                  <c:v>96.3</c:v>
                </c:pt>
              </c:numCache>
            </c:numRef>
          </c:val>
        </c:ser>
        <c:dLbls>
          <c:showLegendKey val="0"/>
          <c:showVal val="0"/>
          <c:showCatName val="0"/>
          <c:showSerName val="0"/>
          <c:showPercent val="0"/>
          <c:showBubbleSize val="0"/>
        </c:dLbls>
        <c:gapWidth val="150"/>
        <c:overlap val="100"/>
        <c:axId val="547607760"/>
        <c:axId val="547603056"/>
      </c:barChart>
      <c:lineChart>
        <c:grouping val="standard"/>
        <c:varyColors val="0"/>
        <c:ser>
          <c:idx val="2"/>
          <c:order val="2"/>
          <c:tx>
            <c:strRef>
              <c:f>'Data Fig 2.22'!$E$5</c:f>
              <c:strCache>
                <c:ptCount val="1"/>
                <c:pt idx="0">
                  <c:v>Financial net worth</c:v>
                </c:pt>
              </c:strCache>
            </c:strRef>
          </c:tx>
          <c:spPr>
            <a:ln>
              <a:solidFill>
                <a:schemeClr val="tx1"/>
              </a:solidFill>
            </a:ln>
          </c:spPr>
          <c:marker>
            <c:symbol val="none"/>
          </c:marker>
          <c:val>
            <c:numRef>
              <c:f>'Data Fig 2.22'!$E$6:$E$11</c:f>
              <c:numCache>
                <c:formatCode>0.0</c:formatCode>
                <c:ptCount val="6"/>
                <c:pt idx="0">
                  <c:v>-56.5</c:v>
                </c:pt>
                <c:pt idx="1">
                  <c:v>-49.600000000000009</c:v>
                </c:pt>
                <c:pt idx="2">
                  <c:v>-49.099999999999994</c:v>
                </c:pt>
                <c:pt idx="3">
                  <c:v>-47.599999999999994</c:v>
                </c:pt>
                <c:pt idx="4">
                  <c:v>-42.400000000000006</c:v>
                </c:pt>
                <c:pt idx="5">
                  <c:v>-36.600000000000009</c:v>
                </c:pt>
              </c:numCache>
            </c:numRef>
          </c:val>
          <c:smooth val="0"/>
        </c:ser>
        <c:dLbls>
          <c:showLegendKey val="0"/>
          <c:showVal val="0"/>
          <c:showCatName val="0"/>
          <c:showSerName val="0"/>
          <c:showPercent val="0"/>
          <c:showBubbleSize val="0"/>
        </c:dLbls>
        <c:marker val="1"/>
        <c:smooth val="0"/>
        <c:axId val="547607760"/>
        <c:axId val="547603056"/>
      </c:lineChart>
      <c:catAx>
        <c:axId val="547607760"/>
        <c:scaling>
          <c:orientation val="minMax"/>
        </c:scaling>
        <c:delete val="0"/>
        <c:axPos val="b"/>
        <c:title>
          <c:tx>
            <c:rich>
              <a:bodyPr/>
              <a:lstStyle/>
              <a:p>
                <a:pPr>
                  <a:defRPr/>
                </a:pPr>
                <a:r>
                  <a:rPr lang="en-US"/>
                  <a:t>Year ending 30 June</a:t>
                </a:r>
              </a:p>
            </c:rich>
          </c:tx>
          <c:overlay val="0"/>
        </c:title>
        <c:numFmt formatCode="@" sourceLinked="1"/>
        <c:majorTickMark val="out"/>
        <c:minorTickMark val="none"/>
        <c:tickLblPos val="low"/>
        <c:crossAx val="547603056"/>
        <c:crosses val="autoZero"/>
        <c:auto val="1"/>
        <c:lblAlgn val="ctr"/>
        <c:lblOffset val="100"/>
        <c:noMultiLvlLbl val="0"/>
      </c:catAx>
      <c:valAx>
        <c:axId val="547603056"/>
        <c:scaling>
          <c:orientation val="minMax"/>
        </c:scaling>
        <c:delete val="0"/>
        <c:axPos val="l"/>
        <c:majorGridlines/>
        <c:numFmt formatCode="0" sourceLinked="0"/>
        <c:majorTickMark val="out"/>
        <c:minorTickMark val="none"/>
        <c:tickLblPos val="nextTo"/>
        <c:spPr>
          <a:ln>
            <a:noFill/>
          </a:ln>
        </c:spPr>
        <c:crossAx val="547607760"/>
        <c:crosses val="autoZero"/>
        <c:crossBetween val="between"/>
      </c:valAx>
    </c:plotArea>
    <c:legend>
      <c:legendPos val="r"/>
      <c:layout>
        <c:manualLayout>
          <c:xMode val="edge"/>
          <c:yMode val="edge"/>
          <c:x val="6.9414466447414752E-2"/>
          <c:y val="0.9250948556598706"/>
          <c:w val="0.87966955841109074"/>
          <c:h val="6.4451142688232529E-2"/>
        </c:manualLayout>
      </c:layout>
      <c:overlay val="0"/>
    </c:legend>
    <c:plotVisOnly val="1"/>
    <c:dispBlanksAs val="gap"/>
    <c:showDLblsOverMax val="0"/>
  </c:chart>
  <c:spPr>
    <a:noFill/>
    <a:ln>
      <a:noFill/>
    </a:ln>
  </c:spPr>
  <c:txPr>
    <a:bodyPr/>
    <a:lstStyle/>
    <a:p>
      <a:pPr>
        <a:defRPr sz="1800">
          <a:latin typeface="Arial" pitchFamily="34" charset="0"/>
          <a:cs typeface="Arial" pitchFamily="34" charset="0"/>
        </a:defRPr>
      </a:pPr>
      <a:endParaRPr lang="en-US"/>
    </a:p>
  </c:txPr>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649941548156218E-2"/>
          <c:y val="8.1929083948761375E-2"/>
          <c:w val="0.91574386605522362"/>
          <c:h val="0.72101032044932467"/>
        </c:manualLayout>
      </c:layout>
      <c:barChart>
        <c:barDir val="col"/>
        <c:grouping val="stacked"/>
        <c:varyColors val="0"/>
        <c:ser>
          <c:idx val="0"/>
          <c:order val="0"/>
          <c:tx>
            <c:strRef>
              <c:f>'Data Fig 2.23'!$C$5</c:f>
              <c:strCache>
                <c:ptCount val="1"/>
                <c:pt idx="0">
                  <c:v>Commercial liabilities</c:v>
                </c:pt>
              </c:strCache>
            </c:strRef>
          </c:tx>
          <c:spPr>
            <a:solidFill>
              <a:srgbClr val="99CCFF"/>
            </a:solidFill>
          </c:spPr>
          <c:invertIfNegative val="0"/>
          <c:cat>
            <c:numRef>
              <c:f>'Data Fig 2.23'!$B$6:$B$11</c:f>
              <c:numCache>
                <c:formatCode>@</c:formatCode>
                <c:ptCount val="6"/>
                <c:pt idx="0">
                  <c:v>2016</c:v>
                </c:pt>
                <c:pt idx="1">
                  <c:v>2017</c:v>
                </c:pt>
                <c:pt idx="2">
                  <c:v>2018</c:v>
                </c:pt>
                <c:pt idx="3">
                  <c:v>2019</c:v>
                </c:pt>
                <c:pt idx="4">
                  <c:v>2020</c:v>
                </c:pt>
                <c:pt idx="5">
                  <c:v>2021</c:v>
                </c:pt>
              </c:numCache>
            </c:numRef>
          </c:cat>
          <c:val>
            <c:numRef>
              <c:f>'Data Fig 2.23'!$C$6:$C$11</c:f>
              <c:numCache>
                <c:formatCode>0.0</c:formatCode>
                <c:ptCount val="6"/>
                <c:pt idx="0">
                  <c:v>-33.6</c:v>
                </c:pt>
                <c:pt idx="1">
                  <c:v>-33.9</c:v>
                </c:pt>
                <c:pt idx="2">
                  <c:v>-35.4</c:v>
                </c:pt>
                <c:pt idx="3">
                  <c:v>-36.700000000000003</c:v>
                </c:pt>
                <c:pt idx="4">
                  <c:v>-37.799999999999997</c:v>
                </c:pt>
                <c:pt idx="5">
                  <c:v>-38.9</c:v>
                </c:pt>
              </c:numCache>
            </c:numRef>
          </c:val>
        </c:ser>
        <c:ser>
          <c:idx val="1"/>
          <c:order val="1"/>
          <c:tx>
            <c:strRef>
              <c:f>'Data Fig 2.23'!$D$5</c:f>
              <c:strCache>
                <c:ptCount val="1"/>
                <c:pt idx="0">
                  <c:v>Commercial assets</c:v>
                </c:pt>
              </c:strCache>
            </c:strRef>
          </c:tx>
          <c:spPr>
            <a:solidFill>
              <a:srgbClr val="003399"/>
            </a:solidFill>
          </c:spPr>
          <c:invertIfNegative val="0"/>
          <c:val>
            <c:numRef>
              <c:f>'Data Fig 2.23'!$D$6:$D$11</c:f>
              <c:numCache>
                <c:formatCode>0.0</c:formatCode>
                <c:ptCount val="6"/>
                <c:pt idx="0">
                  <c:v>55.3</c:v>
                </c:pt>
                <c:pt idx="1">
                  <c:v>55.3</c:v>
                </c:pt>
                <c:pt idx="2">
                  <c:v>56.6</c:v>
                </c:pt>
                <c:pt idx="3">
                  <c:v>58.1</c:v>
                </c:pt>
                <c:pt idx="4">
                  <c:v>59.2</c:v>
                </c:pt>
                <c:pt idx="5">
                  <c:v>60.2</c:v>
                </c:pt>
              </c:numCache>
            </c:numRef>
          </c:val>
        </c:ser>
        <c:dLbls>
          <c:showLegendKey val="0"/>
          <c:showVal val="0"/>
          <c:showCatName val="0"/>
          <c:showSerName val="0"/>
          <c:showPercent val="0"/>
          <c:showBubbleSize val="0"/>
        </c:dLbls>
        <c:gapWidth val="150"/>
        <c:overlap val="100"/>
        <c:axId val="547608544"/>
        <c:axId val="547602664"/>
      </c:barChart>
      <c:lineChart>
        <c:grouping val="standard"/>
        <c:varyColors val="0"/>
        <c:ser>
          <c:idx val="2"/>
          <c:order val="2"/>
          <c:tx>
            <c:strRef>
              <c:f>'Data Fig 2.23'!$E$5</c:f>
              <c:strCache>
                <c:ptCount val="1"/>
                <c:pt idx="0">
                  <c:v>Commercial net worth</c:v>
                </c:pt>
              </c:strCache>
            </c:strRef>
          </c:tx>
          <c:spPr>
            <a:ln>
              <a:solidFill>
                <a:schemeClr val="tx1"/>
              </a:solidFill>
            </a:ln>
          </c:spPr>
          <c:marker>
            <c:symbol val="none"/>
          </c:marker>
          <c:val>
            <c:numRef>
              <c:f>'Data Fig 2.23'!$E$6:$E$11</c:f>
              <c:numCache>
                <c:formatCode>0.0</c:formatCode>
                <c:ptCount val="6"/>
                <c:pt idx="0">
                  <c:v>21.699999999999996</c:v>
                </c:pt>
                <c:pt idx="1">
                  <c:v>21.4</c:v>
                </c:pt>
                <c:pt idx="2">
                  <c:v>21.200000000000003</c:v>
                </c:pt>
                <c:pt idx="3">
                  <c:v>21.4</c:v>
                </c:pt>
                <c:pt idx="4">
                  <c:v>21.400000000000006</c:v>
                </c:pt>
                <c:pt idx="5">
                  <c:v>21.300000000000004</c:v>
                </c:pt>
              </c:numCache>
            </c:numRef>
          </c:val>
          <c:smooth val="0"/>
        </c:ser>
        <c:dLbls>
          <c:showLegendKey val="0"/>
          <c:showVal val="0"/>
          <c:showCatName val="0"/>
          <c:showSerName val="0"/>
          <c:showPercent val="0"/>
          <c:showBubbleSize val="0"/>
        </c:dLbls>
        <c:marker val="1"/>
        <c:smooth val="0"/>
        <c:axId val="547608544"/>
        <c:axId val="547602664"/>
      </c:lineChart>
      <c:catAx>
        <c:axId val="547608544"/>
        <c:scaling>
          <c:orientation val="minMax"/>
        </c:scaling>
        <c:delete val="0"/>
        <c:axPos val="b"/>
        <c:title>
          <c:tx>
            <c:rich>
              <a:bodyPr/>
              <a:lstStyle/>
              <a:p>
                <a:pPr>
                  <a:defRPr/>
                </a:pPr>
                <a:r>
                  <a:rPr lang="en-US"/>
                  <a:t>Year ending 30 June</a:t>
                </a:r>
              </a:p>
            </c:rich>
          </c:tx>
          <c:overlay val="0"/>
        </c:title>
        <c:numFmt formatCode="@" sourceLinked="1"/>
        <c:majorTickMark val="out"/>
        <c:minorTickMark val="none"/>
        <c:tickLblPos val="low"/>
        <c:crossAx val="547602664"/>
        <c:crosses val="autoZero"/>
        <c:auto val="1"/>
        <c:lblAlgn val="ctr"/>
        <c:lblOffset val="100"/>
        <c:noMultiLvlLbl val="0"/>
      </c:catAx>
      <c:valAx>
        <c:axId val="547602664"/>
        <c:scaling>
          <c:orientation val="minMax"/>
        </c:scaling>
        <c:delete val="0"/>
        <c:axPos val="l"/>
        <c:majorGridlines/>
        <c:numFmt formatCode="0" sourceLinked="0"/>
        <c:majorTickMark val="out"/>
        <c:minorTickMark val="none"/>
        <c:tickLblPos val="nextTo"/>
        <c:spPr>
          <a:ln>
            <a:noFill/>
          </a:ln>
        </c:spPr>
        <c:crossAx val="547608544"/>
        <c:crosses val="autoZero"/>
        <c:crossBetween val="between"/>
      </c:valAx>
    </c:plotArea>
    <c:legend>
      <c:legendPos val="r"/>
      <c:layout>
        <c:manualLayout>
          <c:xMode val="edge"/>
          <c:yMode val="edge"/>
          <c:x val="6.9414466447414752E-2"/>
          <c:y val="0.9250948556598706"/>
          <c:w val="0.87966955841109074"/>
          <c:h val="6.4451142688232529E-2"/>
        </c:manualLayout>
      </c:layout>
      <c:overlay val="0"/>
    </c:legend>
    <c:plotVisOnly val="1"/>
    <c:dispBlanksAs val="gap"/>
    <c:showDLblsOverMax val="0"/>
  </c:chart>
  <c:spPr>
    <a:noFill/>
    <a:ln>
      <a:noFill/>
    </a:ln>
  </c:spPr>
  <c:txPr>
    <a:bodyPr/>
    <a:lstStyle/>
    <a:p>
      <a:pPr>
        <a:defRPr sz="1800">
          <a:latin typeface="Arial" pitchFamily="34" charset="0"/>
          <a:cs typeface="Arial" pitchFamily="34" charset="0"/>
        </a:defRPr>
      </a:pPr>
      <a:endParaRPr lang="en-US"/>
    </a:p>
  </c:txPr>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144860567348764E-2"/>
          <c:y val="9.846022038900526E-2"/>
          <c:w val="0.86882084447798402"/>
          <c:h val="0.70978260455765563"/>
        </c:manualLayout>
      </c:layout>
      <c:barChart>
        <c:barDir val="col"/>
        <c:grouping val="stacked"/>
        <c:varyColors val="0"/>
        <c:ser>
          <c:idx val="4"/>
          <c:order val="0"/>
          <c:tx>
            <c:v>Family Incomes Package</c:v>
          </c:tx>
          <c:spPr>
            <a:solidFill>
              <a:schemeClr val="bg1">
                <a:lumMod val="75000"/>
              </a:schemeClr>
            </a:solidFill>
          </c:spPr>
          <c:invertIfNegative val="0"/>
          <c:val>
            <c:numRef>
              <c:f>'Data Fig 2.24'!$D$9:$H$9</c:f>
              <c:numCache>
                <c:formatCode>0.0</c:formatCode>
                <c:ptCount val="5"/>
                <c:pt idx="0">
                  <c:v>0</c:v>
                </c:pt>
                <c:pt idx="1">
                  <c:v>-0.44772485323691635</c:v>
                </c:pt>
                <c:pt idx="2">
                  <c:v>-1.4742494600159317</c:v>
                </c:pt>
                <c:pt idx="3">
                  <c:v>-1.3119425738617601</c:v>
                </c:pt>
                <c:pt idx="4">
                  <c:v>-1.4902506307069001</c:v>
                </c:pt>
              </c:numCache>
            </c:numRef>
          </c:val>
        </c:ser>
        <c:ser>
          <c:idx val="2"/>
          <c:order val="1"/>
          <c:tx>
            <c:strRef>
              <c:f>'Data Fig 2.24'!$C$7</c:f>
              <c:strCache>
                <c:ptCount val="1"/>
                <c:pt idx="0">
                  <c:v>Macroeconomic</c:v>
                </c:pt>
              </c:strCache>
            </c:strRef>
          </c:tx>
          <c:spPr>
            <a:solidFill>
              <a:srgbClr val="003399"/>
            </a:solidFill>
          </c:spPr>
          <c:invertIfNegative val="0"/>
          <c:val>
            <c:numRef>
              <c:f>'Data Fig 2.24'!$D$7:$H$7</c:f>
              <c:numCache>
                <c:formatCode>0.0</c:formatCode>
                <c:ptCount val="5"/>
                <c:pt idx="0">
                  <c:v>3.6608001810545514E-2</c:v>
                </c:pt>
                <c:pt idx="1">
                  <c:v>-0.19487692795528444</c:v>
                </c:pt>
                <c:pt idx="2">
                  <c:v>-1.9907379884215857E-3</c:v>
                </c:pt>
                <c:pt idx="3">
                  <c:v>0.75420328350544275</c:v>
                </c:pt>
                <c:pt idx="4">
                  <c:v>1.0674735428062914</c:v>
                </c:pt>
              </c:numCache>
            </c:numRef>
          </c:val>
          <c:extLst>
            <c:ext xmlns:c15="http://schemas.microsoft.com/office/drawing/2012/chart" uri="{02D57815-91ED-43cb-92C2-25804820EDAC}">
              <c15:filteredCategoryTitle>
                <c15:cat>
                  <c:multiLvlStrRef>
                    <c:extLst>
                      <c:ext uri="{02D57815-91ED-43cb-92C2-25804820EDAC}">
                        <c15:formulaRef>
                          <c15:sqref>'Data Fig 2.24'!#REF!</c15:sqref>
                        </c15:formulaRef>
                      </c:ext>
                    </c:extLst>
                  </c:multiLvlStrRef>
                </c15:cat>
              </c15:filteredCategoryTitle>
            </c:ext>
          </c:extLst>
        </c:ser>
        <c:ser>
          <c:idx val="1"/>
          <c:order val="2"/>
          <c:tx>
            <c:strRef>
              <c:f>'Data Fig 2.24'!$C$8</c:f>
              <c:strCache>
                <c:ptCount val="1"/>
                <c:pt idx="0">
                  <c:v>Interest rates</c:v>
                </c:pt>
              </c:strCache>
            </c:strRef>
          </c:tx>
          <c:spPr>
            <a:solidFill>
              <a:srgbClr val="3399FF"/>
            </a:solidFill>
          </c:spPr>
          <c:invertIfNegative val="0"/>
          <c:val>
            <c:numRef>
              <c:f>'Data Fig 2.24'!$D$8:$H$8</c:f>
              <c:numCache>
                <c:formatCode>0.0</c:formatCode>
                <c:ptCount val="5"/>
                <c:pt idx="0">
                  <c:v>0.1027101419350489</c:v>
                </c:pt>
                <c:pt idx="1">
                  <c:v>0.151460697248891</c:v>
                </c:pt>
                <c:pt idx="2">
                  <c:v>0.1835750910544767</c:v>
                </c:pt>
                <c:pt idx="3">
                  <c:v>0.30416709926977992</c:v>
                </c:pt>
                <c:pt idx="4">
                  <c:v>0.15594811990529606</c:v>
                </c:pt>
              </c:numCache>
            </c:numRef>
          </c:val>
          <c:extLst>
            <c:ext xmlns:c15="http://schemas.microsoft.com/office/drawing/2012/chart" uri="{02D57815-91ED-43cb-92C2-25804820EDAC}">
              <c15:filteredCategoryTitle>
                <c15:cat>
                  <c:multiLvlStrRef>
                    <c:extLst>
                      <c:ext uri="{02D57815-91ED-43cb-92C2-25804820EDAC}">
                        <c15:formulaRef>
                          <c15:sqref>'Data Fig 2.24'!#REF!</c15:sqref>
                        </c15:formulaRef>
                      </c:ext>
                    </c:extLst>
                  </c:multiLvlStrRef>
                </c15:cat>
              </c15:filteredCategoryTitle>
            </c:ext>
          </c:extLst>
        </c:ser>
        <c:ser>
          <c:idx val="0"/>
          <c:order val="3"/>
          <c:tx>
            <c:strRef>
              <c:f>'Data Fig 2.24'!$C$10</c:f>
              <c:strCache>
                <c:ptCount val="1"/>
                <c:pt idx="0">
                  <c:v>Other</c:v>
                </c:pt>
              </c:strCache>
            </c:strRef>
          </c:tx>
          <c:spPr>
            <a:solidFill>
              <a:srgbClr val="99CCFF"/>
            </a:solidFill>
          </c:spPr>
          <c:invertIfNegative val="0"/>
          <c:val>
            <c:numRef>
              <c:f>'Data Fig 2.24'!$D$10:$H$10</c:f>
              <c:numCache>
                <c:formatCode>0.0</c:formatCode>
                <c:ptCount val="5"/>
                <c:pt idx="0">
                  <c:v>0.23468185625440599</c:v>
                </c:pt>
                <c:pt idx="1">
                  <c:v>-8.5891605669019099E-4</c:v>
                </c:pt>
                <c:pt idx="2">
                  <c:v>0.36866510694987642</c:v>
                </c:pt>
                <c:pt idx="3">
                  <c:v>0.30857219108653772</c:v>
                </c:pt>
                <c:pt idx="4">
                  <c:v>0.29582896799531294</c:v>
                </c:pt>
              </c:numCache>
            </c:numRef>
          </c:val>
          <c:extLst>
            <c:ext xmlns:c15="http://schemas.microsoft.com/office/drawing/2012/chart" uri="{02D57815-91ED-43cb-92C2-25804820EDAC}">
              <c15:filteredCategoryTitle>
                <c15:cat>
                  <c:multiLvlStrRef>
                    <c:extLst>
                      <c:ext uri="{02D57815-91ED-43cb-92C2-25804820EDAC}">
                        <c15:formulaRef>
                          <c15:sqref>'Data Fig 2.24'!#REF!</c15:sqref>
                        </c15:formulaRef>
                      </c:ext>
                    </c:extLst>
                  </c:multiLvlStrRef>
                </c15:cat>
              </c15:filteredCategoryTitle>
            </c:ext>
          </c:extLst>
        </c:ser>
        <c:dLbls>
          <c:showLegendKey val="0"/>
          <c:showVal val="0"/>
          <c:showCatName val="0"/>
          <c:showSerName val="0"/>
          <c:showPercent val="0"/>
          <c:showBubbleSize val="0"/>
        </c:dLbls>
        <c:gapWidth val="150"/>
        <c:overlap val="100"/>
        <c:axId val="547603448"/>
        <c:axId val="547603840"/>
      </c:barChart>
      <c:lineChart>
        <c:grouping val="standard"/>
        <c:varyColors val="0"/>
        <c:ser>
          <c:idx val="3"/>
          <c:order val="4"/>
          <c:tx>
            <c:strRef>
              <c:f>'Data Fig 2.24'!$B$11</c:f>
              <c:strCache>
                <c:ptCount val="1"/>
                <c:pt idx="0">
                  <c:v>Total</c:v>
                </c:pt>
              </c:strCache>
            </c:strRef>
          </c:tx>
          <c:spPr>
            <a:ln>
              <a:solidFill>
                <a:schemeClr val="tx1"/>
              </a:solidFill>
            </a:ln>
          </c:spPr>
          <c:marker>
            <c:symbol val="none"/>
          </c:marker>
          <c:val>
            <c:numRef>
              <c:f>'Data Fig 2.24'!$D$11:$H$11</c:f>
              <c:numCache>
                <c:formatCode>0.0</c:formatCode>
                <c:ptCount val="5"/>
                <c:pt idx="0">
                  <c:v>0.37400000000000044</c:v>
                </c:pt>
                <c:pt idx="1">
                  <c:v>-0.49199999999999999</c:v>
                </c:pt>
                <c:pt idx="2">
                  <c:v>-0.92400000000000004</c:v>
                </c:pt>
                <c:pt idx="3">
                  <c:v>5.5000000000000229E-2</c:v>
                </c:pt>
                <c:pt idx="4">
                  <c:v>2.9000000000000227E-2</c:v>
                </c:pt>
              </c:numCache>
            </c:numRef>
          </c:val>
          <c:smooth val="0"/>
          <c:extLst>
            <c:ext xmlns:c15="http://schemas.microsoft.com/office/drawing/2012/chart" uri="{02D57815-91ED-43cb-92C2-25804820EDAC}">
              <c15:filteredCategoryTitle>
                <c15:cat>
                  <c:multiLvlStrRef>
                    <c:extLst>
                      <c:ext uri="{02D57815-91ED-43cb-92C2-25804820EDAC}">
                        <c15:formulaRef>
                          <c15:sqref>'Data Fig 2.24'!#REF!</c15:sqref>
                        </c15:formulaRef>
                      </c:ext>
                    </c:extLst>
                  </c:multiLvlStrRef>
                </c15:cat>
              </c15:filteredCategoryTitle>
            </c:ext>
          </c:extLst>
        </c:ser>
        <c:dLbls>
          <c:showLegendKey val="0"/>
          <c:showVal val="0"/>
          <c:showCatName val="0"/>
          <c:showSerName val="0"/>
          <c:showPercent val="0"/>
          <c:showBubbleSize val="0"/>
        </c:dLbls>
        <c:marker val="1"/>
        <c:smooth val="0"/>
        <c:axId val="547603448"/>
        <c:axId val="547603840"/>
      </c:lineChart>
      <c:catAx>
        <c:axId val="547603448"/>
        <c:scaling>
          <c:orientation val="minMax"/>
        </c:scaling>
        <c:delete val="0"/>
        <c:axPos val="b"/>
        <c:title>
          <c:tx>
            <c:rich>
              <a:bodyPr/>
              <a:lstStyle/>
              <a:p>
                <a:pPr>
                  <a:defRPr/>
                </a:pPr>
                <a:r>
                  <a:rPr lang="en-US" sz="1800" b="1" i="0" baseline="0">
                    <a:effectLst/>
                  </a:rPr>
                  <a:t>Year ending 30 June</a:t>
                </a:r>
                <a:endParaRPr lang="en-NZ">
                  <a:effectLst/>
                </a:endParaRPr>
              </a:p>
            </c:rich>
          </c:tx>
          <c:layout>
            <c:manualLayout>
              <c:xMode val="edge"/>
              <c:yMode val="edge"/>
              <c:x val="0.38443154976872934"/>
              <c:y val="0.8828114409315061"/>
            </c:manualLayout>
          </c:layout>
          <c:overlay val="0"/>
        </c:title>
        <c:numFmt formatCode="General" sourceLinked="1"/>
        <c:majorTickMark val="none"/>
        <c:minorTickMark val="none"/>
        <c:tickLblPos val="low"/>
        <c:txPr>
          <a:bodyPr/>
          <a:lstStyle/>
          <a:p>
            <a:pPr>
              <a:defRPr b="0"/>
            </a:pPr>
            <a:endParaRPr lang="en-US"/>
          </a:p>
        </c:txPr>
        <c:crossAx val="547603840"/>
        <c:crosses val="autoZero"/>
        <c:auto val="1"/>
        <c:lblAlgn val="ctr"/>
        <c:lblOffset val="100"/>
        <c:noMultiLvlLbl val="0"/>
      </c:catAx>
      <c:valAx>
        <c:axId val="547603840"/>
        <c:scaling>
          <c:orientation val="minMax"/>
        </c:scaling>
        <c:delete val="0"/>
        <c:axPos val="l"/>
        <c:majorGridlines/>
        <c:numFmt formatCode="#,##0.0" sourceLinked="0"/>
        <c:majorTickMark val="none"/>
        <c:minorTickMark val="none"/>
        <c:tickLblPos val="low"/>
        <c:spPr>
          <a:ln>
            <a:noFill/>
          </a:ln>
        </c:spPr>
        <c:txPr>
          <a:bodyPr/>
          <a:lstStyle/>
          <a:p>
            <a:pPr>
              <a:defRPr b="0"/>
            </a:pPr>
            <a:endParaRPr lang="en-US"/>
          </a:p>
        </c:txPr>
        <c:crossAx val="547603448"/>
        <c:crosses val="autoZero"/>
        <c:crossBetween val="between"/>
      </c:valAx>
    </c:plotArea>
    <c:legend>
      <c:legendPos val="b"/>
      <c:overlay val="0"/>
      <c:spPr>
        <a:solidFill>
          <a:schemeClr val="bg1"/>
        </a:solidFill>
        <a:ln>
          <a:noFill/>
        </a:ln>
      </c:spPr>
      <c:txPr>
        <a:bodyPr/>
        <a:lstStyle/>
        <a:p>
          <a:pPr>
            <a:defRPr b="0"/>
          </a:pPr>
          <a:endParaRPr lang="en-US"/>
        </a:p>
      </c:txPr>
    </c:legend>
    <c:plotVisOnly val="1"/>
    <c:dispBlanksAs val="gap"/>
    <c:showDLblsOverMax val="0"/>
  </c:chart>
  <c:spPr>
    <a:ln>
      <a:noFill/>
    </a:ln>
  </c:spPr>
  <c:txPr>
    <a:bodyPr/>
    <a:lstStyle/>
    <a:p>
      <a:pPr>
        <a:defRPr sz="1800" b="1">
          <a:latin typeface="Arial" panose="020B0604020202020204" pitchFamily="34" charset="0"/>
          <a:cs typeface="Arial" panose="020B0604020202020204" pitchFamily="34" charset="0"/>
        </a:defRPr>
      </a:pPr>
      <a:endParaRPr lang="en-US"/>
    </a:p>
  </c:txPr>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924788826814198E-2"/>
          <c:y val="9.1751605625246743E-2"/>
          <c:w val="0.89083119994616045"/>
          <c:h val="0.71436884891238861"/>
        </c:manualLayout>
      </c:layout>
      <c:areaChart>
        <c:grouping val="stacked"/>
        <c:varyColors val="0"/>
        <c:ser>
          <c:idx val="0"/>
          <c:order val="0"/>
          <c:tx>
            <c:strRef>
              <c:f>'Data 3.1'!$D$6</c:f>
              <c:strCache>
                <c:ptCount val="1"/>
                <c:pt idx="0">
                  <c:v>5th percentile increment</c:v>
                </c:pt>
              </c:strCache>
            </c:strRef>
          </c:tx>
          <c:spPr>
            <a:noFill/>
            <a:ln>
              <a:noFill/>
            </a:ln>
          </c:spPr>
          <c:cat>
            <c:numRef>
              <c:f>'Data 3.1'!$B$7:$B$43</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3.1'!$D$7:$D$43</c:f>
              <c:numCache>
                <c:formatCode>0.0</c:formatCode>
                <c:ptCount val="37"/>
                <c:pt idx="0">
                  <c:v>54.427</c:v>
                </c:pt>
                <c:pt idx="1">
                  <c:v>53.923999999999999</c:v>
                </c:pt>
                <c:pt idx="2">
                  <c:v>54.015000000000001</c:v>
                </c:pt>
                <c:pt idx="3">
                  <c:v>55.095999999999997</c:v>
                </c:pt>
                <c:pt idx="4">
                  <c:v>55.68</c:v>
                </c:pt>
                <c:pt idx="5">
                  <c:v>57.445999999999998</c:v>
                </c:pt>
                <c:pt idx="6">
                  <c:v>59.448</c:v>
                </c:pt>
                <c:pt idx="7">
                  <c:v>59.594999999999999</c:v>
                </c:pt>
                <c:pt idx="8">
                  <c:v>59.688000000000002</c:v>
                </c:pt>
                <c:pt idx="9">
                  <c:v>59.936999999999998</c:v>
                </c:pt>
                <c:pt idx="10">
                  <c:v>60.33</c:v>
                </c:pt>
                <c:pt idx="11">
                  <c:v>60.835999999999999</c:v>
                </c:pt>
                <c:pt idx="12">
                  <c:v>61.877000000000002</c:v>
                </c:pt>
                <c:pt idx="13">
                  <c:v>62.356000000000002</c:v>
                </c:pt>
                <c:pt idx="14">
                  <c:v>62.344000000000001</c:v>
                </c:pt>
                <c:pt idx="15">
                  <c:v>63.767000000000003</c:v>
                </c:pt>
                <c:pt idx="16">
                  <c:v>64.622</c:v>
                </c:pt>
                <c:pt idx="17">
                  <c:v>65.688000000000002</c:v>
                </c:pt>
                <c:pt idx="18">
                  <c:v>67.043000000000006</c:v>
                </c:pt>
                <c:pt idx="19">
                  <c:v>66.578999999999994</c:v>
                </c:pt>
                <c:pt idx="20">
                  <c:v>66.617000000000004</c:v>
                </c:pt>
                <c:pt idx="21">
                  <c:v>66.650000000000006</c:v>
                </c:pt>
                <c:pt idx="22">
                  <c:v>66.968000000000004</c:v>
                </c:pt>
                <c:pt idx="23">
                  <c:v>67.248000000000005</c:v>
                </c:pt>
                <c:pt idx="24">
                  <c:v>67.900000000000006</c:v>
                </c:pt>
                <c:pt idx="25">
                  <c:v>68.643000000000001</c:v>
                </c:pt>
                <c:pt idx="26">
                  <c:v>69.299000000000007</c:v>
                </c:pt>
                <c:pt idx="27">
                  <c:v>70.091999999999999</c:v>
                </c:pt>
                <c:pt idx="28">
                  <c:v>70.66</c:v>
                </c:pt>
                <c:pt idx="29">
                  <c:v>71.424000000000007</c:v>
                </c:pt>
                <c:pt idx="30">
                  <c:v>72.149000000000001</c:v>
                </c:pt>
                <c:pt idx="31">
                  <c:v>73.040999999999997</c:v>
                </c:pt>
                <c:pt idx="32">
                  <c:v>73.703000000000003</c:v>
                </c:pt>
                <c:pt idx="33">
                  <c:v>74.603999999999999</c:v>
                </c:pt>
                <c:pt idx="34">
                  <c:v>75.165000000000006</c:v>
                </c:pt>
                <c:pt idx="35">
                  <c:v>75.650999999999996</c:v>
                </c:pt>
                <c:pt idx="36">
                  <c:v>75.900000000000006</c:v>
                </c:pt>
              </c:numCache>
            </c:numRef>
          </c:val>
          <c:extLst xmlns:c16r2="http://schemas.microsoft.com/office/drawing/2015/06/chart">
            <c:ext xmlns:c16="http://schemas.microsoft.com/office/drawing/2014/chart" uri="{C3380CC4-5D6E-409C-BE32-E72D297353CC}">
              <c16:uniqueId val="{00000000-F589-4A69-9352-EB96EE4DCA3C}"/>
            </c:ext>
          </c:extLst>
        </c:ser>
        <c:ser>
          <c:idx val="1"/>
          <c:order val="1"/>
          <c:tx>
            <c:strRef>
              <c:f>'Data 3.1'!$E$6</c:f>
              <c:strCache>
                <c:ptCount val="1"/>
                <c:pt idx="0">
                  <c:v>10th percentile increment</c:v>
                </c:pt>
              </c:strCache>
            </c:strRef>
          </c:tx>
          <c:spPr>
            <a:solidFill>
              <a:srgbClr val="969696"/>
            </a:solidFill>
            <a:ln w="38100">
              <a:noFill/>
            </a:ln>
          </c:spPr>
          <c:cat>
            <c:numRef>
              <c:f>'Data 3.1'!$B$7:$B$43</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3.1'!$E$7:$E$43</c:f>
              <c:numCache>
                <c:formatCode>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0.26300000000000001</c:v>
                </c:pt>
                <c:pt idx="20">
                  <c:v>0.38900000000000001</c:v>
                </c:pt>
                <c:pt idx="21">
                  <c:v>0.56699999999999995</c:v>
                </c:pt>
                <c:pt idx="22">
                  <c:v>0.66500000000000004</c:v>
                </c:pt>
                <c:pt idx="23">
                  <c:v>0.78900000000000003</c:v>
                </c:pt>
                <c:pt idx="24">
                  <c:v>0.85799999999999998</c:v>
                </c:pt>
                <c:pt idx="25">
                  <c:v>0.91500000000000004</c:v>
                </c:pt>
                <c:pt idx="26">
                  <c:v>0.99199999999999999</c:v>
                </c:pt>
                <c:pt idx="27">
                  <c:v>1.032</c:v>
                </c:pt>
                <c:pt idx="28">
                  <c:v>1.1140000000000001</c:v>
                </c:pt>
                <c:pt idx="29">
                  <c:v>1.1519999999999999</c:v>
                </c:pt>
                <c:pt idx="30">
                  <c:v>1.1919999999999999</c:v>
                </c:pt>
                <c:pt idx="31">
                  <c:v>1.1890000000000001</c:v>
                </c:pt>
                <c:pt idx="32">
                  <c:v>1.226</c:v>
                </c:pt>
                <c:pt idx="33">
                  <c:v>1.2130000000000001</c:v>
                </c:pt>
                <c:pt idx="34">
                  <c:v>1.258</c:v>
                </c:pt>
                <c:pt idx="35">
                  <c:v>1.3140000000000001</c:v>
                </c:pt>
                <c:pt idx="36">
                  <c:v>1.421</c:v>
                </c:pt>
              </c:numCache>
            </c:numRef>
          </c:val>
          <c:extLst xmlns:c16r2="http://schemas.microsoft.com/office/drawing/2015/06/chart">
            <c:ext xmlns:c16="http://schemas.microsoft.com/office/drawing/2014/chart" uri="{C3380CC4-5D6E-409C-BE32-E72D297353CC}">
              <c16:uniqueId val="{00000001-F589-4A69-9352-EB96EE4DCA3C}"/>
            </c:ext>
          </c:extLst>
        </c:ser>
        <c:ser>
          <c:idx val="2"/>
          <c:order val="2"/>
          <c:tx>
            <c:strRef>
              <c:f>'Data 3.1'!$F$6</c:f>
              <c:strCache>
                <c:ptCount val="1"/>
                <c:pt idx="0">
                  <c:v>15th percentile increment</c:v>
                </c:pt>
              </c:strCache>
            </c:strRef>
          </c:tx>
          <c:spPr>
            <a:solidFill>
              <a:srgbClr val="99CCFF"/>
            </a:solidFill>
          </c:spPr>
          <c:cat>
            <c:numRef>
              <c:f>'Data 3.1'!$B$7:$B$43</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3.1'!$F$7:$F$43</c:f>
              <c:numCache>
                <c:formatCode>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0.17699999999999999</c:v>
                </c:pt>
                <c:pt idx="20">
                  <c:v>0.26200000000000001</c:v>
                </c:pt>
                <c:pt idx="21">
                  <c:v>0.38200000000000001</c:v>
                </c:pt>
                <c:pt idx="22">
                  <c:v>0.44900000000000001</c:v>
                </c:pt>
                <c:pt idx="23">
                  <c:v>0.53200000000000003</c:v>
                </c:pt>
                <c:pt idx="24">
                  <c:v>0.57899999999999996</c:v>
                </c:pt>
                <c:pt idx="25">
                  <c:v>0.61799999999999999</c:v>
                </c:pt>
                <c:pt idx="26">
                  <c:v>0.66900000000000004</c:v>
                </c:pt>
                <c:pt idx="27">
                  <c:v>0.69699999999999995</c:v>
                </c:pt>
                <c:pt idx="28">
                  <c:v>0.751</c:v>
                </c:pt>
                <c:pt idx="29">
                  <c:v>0.77700000000000002</c:v>
                </c:pt>
                <c:pt idx="30">
                  <c:v>0.80400000000000005</c:v>
                </c:pt>
                <c:pt idx="31">
                  <c:v>0.80200000000000005</c:v>
                </c:pt>
                <c:pt idx="32">
                  <c:v>0.82699999999999996</c:v>
                </c:pt>
                <c:pt idx="33">
                  <c:v>0.81899999999999995</c:v>
                </c:pt>
                <c:pt idx="34">
                  <c:v>0.84899999999999998</c:v>
                </c:pt>
                <c:pt idx="35">
                  <c:v>0.88700000000000001</c:v>
                </c:pt>
                <c:pt idx="36">
                  <c:v>0.96</c:v>
                </c:pt>
              </c:numCache>
            </c:numRef>
          </c:val>
          <c:extLst xmlns:c16r2="http://schemas.microsoft.com/office/drawing/2015/06/chart">
            <c:ext xmlns:c16="http://schemas.microsoft.com/office/drawing/2014/chart" uri="{C3380CC4-5D6E-409C-BE32-E72D297353CC}">
              <c16:uniqueId val="{00000002-F589-4A69-9352-EB96EE4DCA3C}"/>
            </c:ext>
          </c:extLst>
        </c:ser>
        <c:ser>
          <c:idx val="3"/>
          <c:order val="3"/>
          <c:tx>
            <c:strRef>
              <c:f>'Data 3.1'!$G$6</c:f>
              <c:strCache>
                <c:ptCount val="1"/>
                <c:pt idx="0">
                  <c:v>70th percentile increment</c:v>
                </c:pt>
              </c:strCache>
            </c:strRef>
          </c:tx>
          <c:spPr>
            <a:solidFill>
              <a:srgbClr val="558ED5"/>
            </a:solidFill>
          </c:spPr>
          <c:cat>
            <c:numRef>
              <c:f>'Data 3.1'!$B$7:$B$43</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3.1'!$G$7:$G$43</c:f>
              <c:numCache>
                <c:formatCode>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0.749</c:v>
                </c:pt>
                <c:pt idx="20">
                  <c:v>1.109</c:v>
                </c:pt>
                <c:pt idx="21">
                  <c:v>1.6180000000000001</c:v>
                </c:pt>
                <c:pt idx="22">
                  <c:v>1.8979999999999999</c:v>
                </c:pt>
                <c:pt idx="23">
                  <c:v>2.25</c:v>
                </c:pt>
                <c:pt idx="24">
                  <c:v>2.448</c:v>
                </c:pt>
                <c:pt idx="25">
                  <c:v>2.6110000000000002</c:v>
                </c:pt>
                <c:pt idx="26">
                  <c:v>2.8290000000000002</c:v>
                </c:pt>
                <c:pt idx="27">
                  <c:v>2.9430000000000001</c:v>
                </c:pt>
                <c:pt idx="28">
                  <c:v>3.177</c:v>
                </c:pt>
                <c:pt idx="29">
                  <c:v>3.2869999999999999</c:v>
                </c:pt>
                <c:pt idx="30">
                  <c:v>3.4</c:v>
                </c:pt>
                <c:pt idx="31">
                  <c:v>3.391</c:v>
                </c:pt>
                <c:pt idx="32">
                  <c:v>3.4980000000000002</c:v>
                </c:pt>
                <c:pt idx="33">
                  <c:v>3.4630000000000001</c:v>
                </c:pt>
                <c:pt idx="34">
                  <c:v>3.589</c:v>
                </c:pt>
                <c:pt idx="35">
                  <c:v>3.75</c:v>
                </c:pt>
                <c:pt idx="36">
                  <c:v>4.0549999999999997</c:v>
                </c:pt>
              </c:numCache>
            </c:numRef>
          </c:val>
          <c:extLst xmlns:c16r2="http://schemas.microsoft.com/office/drawing/2015/06/chart">
            <c:ext xmlns:c16="http://schemas.microsoft.com/office/drawing/2014/chart" uri="{C3380CC4-5D6E-409C-BE32-E72D297353CC}">
              <c16:uniqueId val="{00000003-F589-4A69-9352-EB96EE4DCA3C}"/>
            </c:ext>
          </c:extLst>
        </c:ser>
        <c:ser>
          <c:idx val="4"/>
          <c:order val="4"/>
          <c:tx>
            <c:strRef>
              <c:f>'Data 3.1'!$H$6</c:f>
              <c:strCache>
                <c:ptCount val="1"/>
                <c:pt idx="0">
                  <c:v>85th percentile increment</c:v>
                </c:pt>
              </c:strCache>
            </c:strRef>
          </c:tx>
          <c:spPr>
            <a:solidFill>
              <a:srgbClr val="558ED5"/>
            </a:solidFill>
            <a:ln>
              <a:solidFill>
                <a:srgbClr val="99CCFF"/>
              </a:solidFill>
            </a:ln>
          </c:spPr>
          <c:cat>
            <c:numRef>
              <c:f>'Data 3.1'!$B$7:$B$43</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3.1'!$H$7:$H$43</c:f>
              <c:numCache>
                <c:formatCode>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0.75</c:v>
                </c:pt>
                <c:pt idx="20">
                  <c:v>1.1100000000000001</c:v>
                </c:pt>
                <c:pt idx="21">
                  <c:v>1.617</c:v>
                </c:pt>
                <c:pt idx="22">
                  <c:v>1.897</c:v>
                </c:pt>
                <c:pt idx="23">
                  <c:v>2.25</c:v>
                </c:pt>
                <c:pt idx="24">
                  <c:v>2.448</c:v>
                </c:pt>
                <c:pt idx="25">
                  <c:v>2.6120000000000001</c:v>
                </c:pt>
                <c:pt idx="26">
                  <c:v>2.8290000000000002</c:v>
                </c:pt>
                <c:pt idx="27">
                  <c:v>2.944</c:v>
                </c:pt>
                <c:pt idx="28">
                  <c:v>3.1760000000000002</c:v>
                </c:pt>
                <c:pt idx="29">
                  <c:v>3.2869999999999999</c:v>
                </c:pt>
                <c:pt idx="30">
                  <c:v>3.4</c:v>
                </c:pt>
                <c:pt idx="31">
                  <c:v>3.39</c:v>
                </c:pt>
                <c:pt idx="32">
                  <c:v>3.4980000000000002</c:v>
                </c:pt>
                <c:pt idx="33">
                  <c:v>3.4620000000000002</c:v>
                </c:pt>
                <c:pt idx="34">
                  <c:v>3.589</c:v>
                </c:pt>
                <c:pt idx="35">
                  <c:v>3.75</c:v>
                </c:pt>
                <c:pt idx="36">
                  <c:v>4.056</c:v>
                </c:pt>
              </c:numCache>
            </c:numRef>
          </c:val>
          <c:extLst xmlns:c16r2="http://schemas.microsoft.com/office/drawing/2015/06/chart">
            <c:ext xmlns:c16="http://schemas.microsoft.com/office/drawing/2014/chart" uri="{C3380CC4-5D6E-409C-BE32-E72D297353CC}">
              <c16:uniqueId val="{00000004-F589-4A69-9352-EB96EE4DCA3C}"/>
            </c:ext>
          </c:extLst>
        </c:ser>
        <c:ser>
          <c:idx val="6"/>
          <c:order val="5"/>
          <c:tx>
            <c:strRef>
              <c:f>'Data 3.1'!$I$6</c:f>
              <c:strCache>
                <c:ptCount val="1"/>
                <c:pt idx="0">
                  <c:v>90th percentile increment</c:v>
                </c:pt>
              </c:strCache>
            </c:strRef>
          </c:tx>
          <c:spPr>
            <a:solidFill>
              <a:srgbClr val="99CCFF"/>
            </a:solidFill>
            <a:ln w="34925">
              <a:noFill/>
              <a:prstDash val="sysDash"/>
            </a:ln>
          </c:spPr>
          <c:cat>
            <c:numRef>
              <c:f>'Data 3.1'!$B$7:$B$43</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3.1'!$I$7:$I$43</c:f>
              <c:numCache>
                <c:formatCode>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0.17699999999999999</c:v>
                </c:pt>
                <c:pt idx="20">
                  <c:v>0.26200000000000001</c:v>
                </c:pt>
                <c:pt idx="21">
                  <c:v>0.38300000000000001</c:v>
                </c:pt>
                <c:pt idx="22">
                  <c:v>0.44900000000000001</c:v>
                </c:pt>
                <c:pt idx="23">
                  <c:v>0.53300000000000003</c:v>
                </c:pt>
                <c:pt idx="24">
                  <c:v>0.57899999999999996</c:v>
                </c:pt>
                <c:pt idx="25">
                  <c:v>0.61799999999999999</c:v>
                </c:pt>
                <c:pt idx="26">
                  <c:v>0.66900000000000004</c:v>
                </c:pt>
                <c:pt idx="27">
                  <c:v>0.69599999999999995</c:v>
                </c:pt>
                <c:pt idx="28">
                  <c:v>0.751</c:v>
                </c:pt>
                <c:pt idx="29">
                  <c:v>0.77700000000000002</c:v>
                </c:pt>
                <c:pt idx="30">
                  <c:v>0.80400000000000005</c:v>
                </c:pt>
                <c:pt idx="31">
                  <c:v>0.80200000000000005</c:v>
                </c:pt>
                <c:pt idx="32">
                  <c:v>0.82799999999999996</c:v>
                </c:pt>
                <c:pt idx="33">
                  <c:v>0.81899999999999995</c:v>
                </c:pt>
                <c:pt idx="34">
                  <c:v>0.84899999999999998</c:v>
                </c:pt>
                <c:pt idx="35">
                  <c:v>0.88600000000000001</c:v>
                </c:pt>
                <c:pt idx="36">
                  <c:v>0.95899999999999996</c:v>
                </c:pt>
              </c:numCache>
            </c:numRef>
          </c:val>
          <c:extLst xmlns:c16r2="http://schemas.microsoft.com/office/drawing/2015/06/chart">
            <c:ext xmlns:c16="http://schemas.microsoft.com/office/drawing/2014/chart" uri="{C3380CC4-5D6E-409C-BE32-E72D297353CC}">
              <c16:uniqueId val="{00000005-F589-4A69-9352-EB96EE4DCA3C}"/>
            </c:ext>
          </c:extLst>
        </c:ser>
        <c:ser>
          <c:idx val="7"/>
          <c:order val="6"/>
          <c:tx>
            <c:strRef>
              <c:f>'Data 3.1'!$J$6</c:f>
              <c:strCache>
                <c:ptCount val="1"/>
                <c:pt idx="0">
                  <c:v>95th percentile increment</c:v>
                </c:pt>
              </c:strCache>
            </c:strRef>
          </c:tx>
          <c:spPr>
            <a:solidFill>
              <a:srgbClr val="969696"/>
            </a:solidFill>
            <a:ln w="34925">
              <a:noFill/>
              <a:prstDash val="dashDot"/>
            </a:ln>
          </c:spPr>
          <c:cat>
            <c:numRef>
              <c:f>'Data 3.1'!$B$7:$B$43</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3.1'!$J$7:$J$43</c:f>
              <c:numCache>
                <c:formatCode>0.0</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0.26200000000000001</c:v>
                </c:pt>
                <c:pt idx="20">
                  <c:v>0.38900000000000001</c:v>
                </c:pt>
                <c:pt idx="21">
                  <c:v>0.56699999999999995</c:v>
                </c:pt>
                <c:pt idx="22">
                  <c:v>0.66500000000000004</c:v>
                </c:pt>
                <c:pt idx="23">
                  <c:v>0.78800000000000003</c:v>
                </c:pt>
                <c:pt idx="24">
                  <c:v>0.85799999999999998</c:v>
                </c:pt>
                <c:pt idx="25">
                  <c:v>0.91500000000000004</c:v>
                </c:pt>
                <c:pt idx="26">
                  <c:v>0.99199999999999999</c:v>
                </c:pt>
                <c:pt idx="27">
                  <c:v>1.032</c:v>
                </c:pt>
                <c:pt idx="28">
                  <c:v>1.1140000000000001</c:v>
                </c:pt>
                <c:pt idx="29">
                  <c:v>1.1519999999999999</c:v>
                </c:pt>
                <c:pt idx="30">
                  <c:v>1.1919999999999999</c:v>
                </c:pt>
                <c:pt idx="31">
                  <c:v>1.1890000000000001</c:v>
                </c:pt>
                <c:pt idx="32">
                  <c:v>1.226</c:v>
                </c:pt>
                <c:pt idx="33">
                  <c:v>1.214</c:v>
                </c:pt>
                <c:pt idx="34">
                  <c:v>1.258</c:v>
                </c:pt>
                <c:pt idx="35">
                  <c:v>1.3149999999999999</c:v>
                </c:pt>
                <c:pt idx="36">
                  <c:v>1.4219999999999999</c:v>
                </c:pt>
              </c:numCache>
            </c:numRef>
          </c:val>
          <c:extLst xmlns:c16r2="http://schemas.microsoft.com/office/drawing/2015/06/chart">
            <c:ext xmlns:c16="http://schemas.microsoft.com/office/drawing/2014/chart" uri="{C3380CC4-5D6E-409C-BE32-E72D297353CC}">
              <c16:uniqueId val="{00000006-F589-4A69-9352-EB96EE4DCA3C}"/>
            </c:ext>
          </c:extLst>
        </c:ser>
        <c:dLbls>
          <c:showLegendKey val="0"/>
          <c:showVal val="0"/>
          <c:showCatName val="0"/>
          <c:showSerName val="0"/>
          <c:showPercent val="0"/>
          <c:showBubbleSize val="0"/>
        </c:dLbls>
        <c:axId val="550381488"/>
        <c:axId val="550374432"/>
      </c:areaChart>
      <c:lineChart>
        <c:grouping val="standard"/>
        <c:varyColors val="0"/>
        <c:ser>
          <c:idx val="5"/>
          <c:order val="7"/>
          <c:tx>
            <c:strRef>
              <c:f>'Data 3.1'!$C$6</c:f>
              <c:strCache>
                <c:ptCount val="1"/>
                <c:pt idx="0">
                  <c:v>Budget Update</c:v>
                </c:pt>
              </c:strCache>
            </c:strRef>
          </c:tx>
          <c:spPr>
            <a:ln w="38100">
              <a:solidFill>
                <a:schemeClr val="tx1">
                  <a:lumMod val="85000"/>
                  <a:lumOff val="15000"/>
                </a:schemeClr>
              </a:solidFill>
            </a:ln>
          </c:spPr>
          <c:marker>
            <c:symbol val="none"/>
          </c:marker>
          <c:cat>
            <c:numRef>
              <c:f>'Data 3.1'!$B$7:$B$43</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3.1'!$C$7:$C$43</c:f>
              <c:numCache>
                <c:formatCode>0.0</c:formatCode>
                <c:ptCount val="37"/>
                <c:pt idx="0">
                  <c:v>54.427</c:v>
                </c:pt>
                <c:pt idx="1">
                  <c:v>53.923999999999999</c:v>
                </c:pt>
                <c:pt idx="2">
                  <c:v>54.015000000000001</c:v>
                </c:pt>
                <c:pt idx="3">
                  <c:v>55.095999999999997</c:v>
                </c:pt>
                <c:pt idx="4">
                  <c:v>55.68</c:v>
                </c:pt>
                <c:pt idx="5">
                  <c:v>57.445999999999998</c:v>
                </c:pt>
                <c:pt idx="6">
                  <c:v>59.448</c:v>
                </c:pt>
                <c:pt idx="7">
                  <c:v>59.594999999999999</c:v>
                </c:pt>
                <c:pt idx="8">
                  <c:v>59.688000000000002</c:v>
                </c:pt>
                <c:pt idx="9">
                  <c:v>59.936999999999998</c:v>
                </c:pt>
                <c:pt idx="10">
                  <c:v>60.33</c:v>
                </c:pt>
                <c:pt idx="11">
                  <c:v>60.835999999999999</c:v>
                </c:pt>
                <c:pt idx="12">
                  <c:v>61.877000000000002</c:v>
                </c:pt>
                <c:pt idx="13">
                  <c:v>62.356000000000002</c:v>
                </c:pt>
                <c:pt idx="14">
                  <c:v>62.344000000000001</c:v>
                </c:pt>
                <c:pt idx="15">
                  <c:v>63.767000000000003</c:v>
                </c:pt>
                <c:pt idx="16">
                  <c:v>64.622</c:v>
                </c:pt>
                <c:pt idx="17">
                  <c:v>65.688000000000002</c:v>
                </c:pt>
                <c:pt idx="18">
                  <c:v>67.043000000000006</c:v>
                </c:pt>
                <c:pt idx="19">
                  <c:v>67.768000000000001</c:v>
                </c:pt>
                <c:pt idx="20">
                  <c:v>68.376999999999995</c:v>
                </c:pt>
                <c:pt idx="21">
                  <c:v>69.216999999999999</c:v>
                </c:pt>
                <c:pt idx="22">
                  <c:v>69.98</c:v>
                </c:pt>
                <c:pt idx="23">
                  <c:v>70.819000000000003</c:v>
                </c:pt>
                <c:pt idx="24">
                  <c:v>71.784999999999997</c:v>
                </c:pt>
                <c:pt idx="25">
                  <c:v>72.787000000000006</c:v>
                </c:pt>
                <c:pt idx="26">
                  <c:v>73.789000000000001</c:v>
                </c:pt>
                <c:pt idx="27">
                  <c:v>74.763999999999996</c:v>
                </c:pt>
                <c:pt idx="28">
                  <c:v>75.701999999999998</c:v>
                </c:pt>
                <c:pt idx="29">
                  <c:v>76.64</c:v>
                </c:pt>
                <c:pt idx="30">
                  <c:v>77.545000000000002</c:v>
                </c:pt>
                <c:pt idx="31">
                  <c:v>78.423000000000002</c:v>
                </c:pt>
                <c:pt idx="32">
                  <c:v>79.254000000000005</c:v>
                </c:pt>
                <c:pt idx="33">
                  <c:v>80.099000000000004</c:v>
                </c:pt>
                <c:pt idx="34">
                  <c:v>80.861000000000004</c:v>
                </c:pt>
                <c:pt idx="35">
                  <c:v>81.602000000000004</c:v>
                </c:pt>
                <c:pt idx="36">
                  <c:v>82.335999999999999</c:v>
                </c:pt>
              </c:numCache>
            </c:numRef>
          </c:val>
          <c:smooth val="0"/>
          <c:extLst xmlns:c16r2="http://schemas.microsoft.com/office/drawing/2015/06/chart">
            <c:ext xmlns:c16="http://schemas.microsoft.com/office/drawing/2014/chart" uri="{C3380CC4-5D6E-409C-BE32-E72D297353CC}">
              <c16:uniqueId val="{00000007-F589-4A69-9352-EB96EE4DCA3C}"/>
            </c:ext>
          </c:extLst>
        </c:ser>
        <c:dLbls>
          <c:showLegendKey val="0"/>
          <c:showVal val="0"/>
          <c:showCatName val="0"/>
          <c:showSerName val="0"/>
          <c:showPercent val="0"/>
          <c:showBubbleSize val="0"/>
        </c:dLbls>
        <c:marker val="1"/>
        <c:smooth val="0"/>
        <c:axId val="550381488"/>
        <c:axId val="550374432"/>
      </c:lineChart>
      <c:dateAx>
        <c:axId val="550381488"/>
        <c:scaling>
          <c:orientation val="minMax"/>
          <c:max val="44348"/>
          <c:min val="41061"/>
        </c:scaling>
        <c:delete val="0"/>
        <c:axPos val="b"/>
        <c:title>
          <c:tx>
            <c:rich>
              <a:bodyPr/>
              <a:lstStyle/>
              <a:p>
                <a:pPr>
                  <a:defRPr sz="1800" b="1" i="0" u="none" strike="noStrike" baseline="0">
                    <a:solidFill>
                      <a:srgbClr val="000000"/>
                    </a:solidFill>
                    <a:latin typeface="Arial"/>
                    <a:ea typeface="Arial"/>
                    <a:cs typeface="Arial"/>
                  </a:defRPr>
                </a:pPr>
                <a:r>
                  <a:rPr lang="en-NZ"/>
                  <a:t>Quarterly</a:t>
                </a:r>
              </a:p>
            </c:rich>
          </c:tx>
          <c:overlay val="0"/>
        </c:title>
        <c:numFmt formatCode="yyyy" sourceLinked="0"/>
        <c:majorTickMark val="none"/>
        <c:minorTickMark val="none"/>
        <c:tickLblPos val="nextTo"/>
        <c:spPr>
          <a:ln>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50374432"/>
        <c:crosses val="autoZero"/>
        <c:auto val="0"/>
        <c:lblOffset val="100"/>
        <c:baseTimeUnit val="months"/>
        <c:majorUnit val="3"/>
        <c:majorTimeUnit val="years"/>
      </c:dateAx>
      <c:valAx>
        <c:axId val="550374432"/>
        <c:scaling>
          <c:orientation val="minMax"/>
          <c:max val="90"/>
          <c:min val="50"/>
        </c:scaling>
        <c:delete val="0"/>
        <c:axPos val="l"/>
        <c:majorGridlines>
          <c:spPr>
            <a:ln w="9525">
              <a:solidFill>
                <a:schemeClr val="bg1">
                  <a:lumMod val="50000"/>
                </a:schemeClr>
              </a:solidFill>
              <a:prstDash val="solid"/>
            </a:ln>
          </c:spPr>
        </c:majorGridlines>
        <c:title>
          <c:tx>
            <c:rich>
              <a:bodyPr rot="0" vert="horz"/>
              <a:lstStyle/>
              <a:p>
                <a:pPr algn="ctr">
                  <a:defRPr sz="1800" b="1" i="0" u="none" strike="noStrike" baseline="0">
                    <a:solidFill>
                      <a:srgbClr val="000000"/>
                    </a:solidFill>
                    <a:latin typeface="Arial"/>
                    <a:ea typeface="Arial"/>
                    <a:cs typeface="Arial"/>
                  </a:defRPr>
                </a:pPr>
                <a:r>
                  <a:rPr lang="en-NZ"/>
                  <a:t>$billions</a:t>
                </a:r>
              </a:p>
            </c:rich>
          </c:tx>
          <c:layout>
            <c:manualLayout>
              <c:xMode val="edge"/>
              <c:yMode val="edge"/>
              <c:x val="5.4645851602258162E-3"/>
              <c:y val="8.1381150697393111E-3"/>
            </c:manualLayout>
          </c:layout>
          <c:overlay val="0"/>
        </c:title>
        <c:numFmt formatCode="0" sourceLinked="0"/>
        <c:majorTickMark val="out"/>
        <c:minorTickMark val="none"/>
        <c:tickLblPos val="nextTo"/>
        <c:spPr>
          <a:ln>
            <a:noFill/>
          </a:ln>
        </c:spPr>
        <c:txPr>
          <a:bodyPr rot="0" vert="horz"/>
          <a:lstStyle/>
          <a:p>
            <a:pPr>
              <a:defRPr sz="1800" b="0" i="0" u="none" strike="noStrike" baseline="0">
                <a:solidFill>
                  <a:srgbClr val="000000"/>
                </a:solidFill>
                <a:latin typeface="Arial"/>
                <a:ea typeface="Arial"/>
                <a:cs typeface="Arial"/>
              </a:defRPr>
            </a:pPr>
            <a:endParaRPr lang="en-US"/>
          </a:p>
        </c:txPr>
        <c:crossAx val="550381488"/>
        <c:crosses val="autoZero"/>
        <c:crossBetween val="between"/>
        <c:majorUnit val="10"/>
      </c:valAx>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3422972384135"/>
          <c:y val="9.8649964615607655E-2"/>
          <c:w val="0.83439609823644434"/>
          <c:h val="0.76156877646795573"/>
        </c:manualLayout>
      </c:layout>
      <c:areaChart>
        <c:grouping val="stacked"/>
        <c:varyColors val="0"/>
        <c:ser>
          <c:idx val="0"/>
          <c:order val="0"/>
          <c:tx>
            <c:strRef>
              <c:f>'Data 3.2'!$D$6</c:f>
              <c:strCache>
                <c:ptCount val="1"/>
                <c:pt idx="0">
                  <c:v>CC Tax 10th percentile increment</c:v>
                </c:pt>
              </c:strCache>
            </c:strRef>
          </c:tx>
          <c:spPr>
            <a:noFill/>
            <a:ln>
              <a:noFill/>
            </a:ln>
          </c:spPr>
          <c:cat>
            <c:numRef>
              <c:f>'Data 3.2'!$B$7:$B$16</c:f>
              <c:numCache>
                <c:formatCode>mmm\-yy</c:formatCode>
                <c:ptCount val="10"/>
                <c:pt idx="0">
                  <c:v>41090</c:v>
                </c:pt>
                <c:pt idx="1">
                  <c:v>41455</c:v>
                </c:pt>
                <c:pt idx="2">
                  <c:v>41820</c:v>
                </c:pt>
                <c:pt idx="3">
                  <c:v>42185</c:v>
                </c:pt>
                <c:pt idx="4">
                  <c:v>42551</c:v>
                </c:pt>
                <c:pt idx="5">
                  <c:v>42916</c:v>
                </c:pt>
                <c:pt idx="6">
                  <c:v>43281</c:v>
                </c:pt>
                <c:pt idx="7">
                  <c:v>43646</c:v>
                </c:pt>
                <c:pt idx="8">
                  <c:v>44012</c:v>
                </c:pt>
                <c:pt idx="9">
                  <c:v>44377</c:v>
                </c:pt>
              </c:numCache>
            </c:numRef>
          </c:cat>
          <c:val>
            <c:numRef>
              <c:f>'Data 3.2'!$D$7:$D$16</c:f>
              <c:numCache>
                <c:formatCode>0.0</c:formatCode>
                <c:ptCount val="10"/>
                <c:pt idx="0">
                  <c:v>55.081578999999998</c:v>
                </c:pt>
                <c:pt idx="1">
                  <c:v>58.651000000000003</c:v>
                </c:pt>
                <c:pt idx="2">
                  <c:v>61.563000000000002</c:v>
                </c:pt>
                <c:pt idx="3">
                  <c:v>66.635999999999996</c:v>
                </c:pt>
                <c:pt idx="4">
                  <c:v>70.444999999999993</c:v>
                </c:pt>
                <c:pt idx="5">
                  <c:v>73.787227545009898</c:v>
                </c:pt>
                <c:pt idx="6">
                  <c:v>74.460048620287395</c:v>
                </c:pt>
                <c:pt idx="7">
                  <c:v>75.788555734908996</c:v>
                </c:pt>
                <c:pt idx="8">
                  <c:v>79.069351313335602</c:v>
                </c:pt>
                <c:pt idx="9">
                  <c:v>82.352774757357196</c:v>
                </c:pt>
              </c:numCache>
            </c:numRef>
          </c:val>
          <c:extLst xmlns:c16r2="http://schemas.microsoft.com/office/drawing/2015/06/chart">
            <c:ext xmlns:c16="http://schemas.microsoft.com/office/drawing/2014/chart" uri="{C3380CC4-5D6E-409C-BE32-E72D297353CC}">
              <c16:uniqueId val="{00000000-6B17-4C11-92B2-D0F3417E7040}"/>
            </c:ext>
          </c:extLst>
        </c:ser>
        <c:ser>
          <c:idx val="1"/>
          <c:order val="1"/>
          <c:tx>
            <c:strRef>
              <c:f>'Data 3.2'!$E$6</c:f>
              <c:strCache>
                <c:ptCount val="1"/>
                <c:pt idx="0">
                  <c:v>CC Tax 25th percentile increment</c:v>
                </c:pt>
              </c:strCache>
            </c:strRef>
          </c:tx>
          <c:spPr>
            <a:solidFill>
              <a:srgbClr val="99CCFF"/>
            </a:solidFill>
          </c:spPr>
          <c:cat>
            <c:numRef>
              <c:f>'Data 3.2'!$B$7:$B$16</c:f>
              <c:numCache>
                <c:formatCode>mmm\-yy</c:formatCode>
                <c:ptCount val="10"/>
                <c:pt idx="0">
                  <c:v>41090</c:v>
                </c:pt>
                <c:pt idx="1">
                  <c:v>41455</c:v>
                </c:pt>
                <c:pt idx="2">
                  <c:v>41820</c:v>
                </c:pt>
                <c:pt idx="3">
                  <c:v>42185</c:v>
                </c:pt>
                <c:pt idx="4">
                  <c:v>42551</c:v>
                </c:pt>
                <c:pt idx="5">
                  <c:v>42916</c:v>
                </c:pt>
                <c:pt idx="6">
                  <c:v>43281</c:v>
                </c:pt>
                <c:pt idx="7">
                  <c:v>43646</c:v>
                </c:pt>
                <c:pt idx="8">
                  <c:v>44012</c:v>
                </c:pt>
                <c:pt idx="9">
                  <c:v>44377</c:v>
                </c:pt>
              </c:numCache>
            </c:numRef>
          </c:cat>
          <c:val>
            <c:numRef>
              <c:f>'Data 3.2'!$E$7:$E$16</c:f>
              <c:numCache>
                <c:formatCode>0.0</c:formatCode>
                <c:ptCount val="10"/>
                <c:pt idx="0">
                  <c:v>0</c:v>
                </c:pt>
                <c:pt idx="1">
                  <c:v>0</c:v>
                </c:pt>
                <c:pt idx="2">
                  <c:v>0</c:v>
                </c:pt>
                <c:pt idx="3">
                  <c:v>0</c:v>
                </c:pt>
                <c:pt idx="4">
                  <c:v>0</c:v>
                </c:pt>
                <c:pt idx="5">
                  <c:v>0.3855026620821036</c:v>
                </c:pt>
                <c:pt idx="6">
                  <c:v>1.4506014871657982</c:v>
                </c:pt>
                <c:pt idx="7">
                  <c:v>2.5103836540597086</c:v>
                </c:pt>
                <c:pt idx="8">
                  <c:v>3.2170514746713934</c:v>
                </c:pt>
                <c:pt idx="9">
                  <c:v>3.586555205264105</c:v>
                </c:pt>
              </c:numCache>
            </c:numRef>
          </c:val>
          <c:extLst xmlns:c16r2="http://schemas.microsoft.com/office/drawing/2015/06/chart">
            <c:ext xmlns:c16="http://schemas.microsoft.com/office/drawing/2014/chart" uri="{C3380CC4-5D6E-409C-BE32-E72D297353CC}">
              <c16:uniqueId val="{00000001-6B17-4C11-92B2-D0F3417E7040}"/>
            </c:ext>
          </c:extLst>
        </c:ser>
        <c:ser>
          <c:idx val="2"/>
          <c:order val="2"/>
          <c:tx>
            <c:strRef>
              <c:f>'Data 3.2'!$F$6</c:f>
              <c:strCache>
                <c:ptCount val="1"/>
                <c:pt idx="0">
                  <c:v>CC Tax 50th percentile increment</c:v>
                </c:pt>
              </c:strCache>
            </c:strRef>
          </c:tx>
          <c:spPr>
            <a:solidFill>
              <a:srgbClr val="558ED5"/>
            </a:solidFill>
          </c:spPr>
          <c:cat>
            <c:numRef>
              <c:f>'Data 3.2'!$B$7:$B$16</c:f>
              <c:numCache>
                <c:formatCode>mmm\-yy</c:formatCode>
                <c:ptCount val="10"/>
                <c:pt idx="0">
                  <c:v>41090</c:v>
                </c:pt>
                <c:pt idx="1">
                  <c:v>41455</c:v>
                </c:pt>
                <c:pt idx="2">
                  <c:v>41820</c:v>
                </c:pt>
                <c:pt idx="3">
                  <c:v>42185</c:v>
                </c:pt>
                <c:pt idx="4">
                  <c:v>42551</c:v>
                </c:pt>
                <c:pt idx="5">
                  <c:v>42916</c:v>
                </c:pt>
                <c:pt idx="6">
                  <c:v>43281</c:v>
                </c:pt>
                <c:pt idx="7">
                  <c:v>43646</c:v>
                </c:pt>
                <c:pt idx="8">
                  <c:v>44012</c:v>
                </c:pt>
                <c:pt idx="9">
                  <c:v>44377</c:v>
                </c:pt>
              </c:numCache>
            </c:numRef>
          </c:cat>
          <c:val>
            <c:numRef>
              <c:f>'Data 3.2'!$F$7:$F$16</c:f>
              <c:numCache>
                <c:formatCode>0.0</c:formatCode>
                <c:ptCount val="10"/>
                <c:pt idx="0">
                  <c:v>0</c:v>
                </c:pt>
                <c:pt idx="1">
                  <c:v>0</c:v>
                </c:pt>
                <c:pt idx="2">
                  <c:v>0</c:v>
                </c:pt>
                <c:pt idx="3">
                  <c:v>0</c:v>
                </c:pt>
                <c:pt idx="4">
                  <c:v>0</c:v>
                </c:pt>
                <c:pt idx="5">
                  <c:v>0.42550750917489211</c:v>
                </c:pt>
                <c:pt idx="6">
                  <c:v>1.6313485581410134</c:v>
                </c:pt>
                <c:pt idx="7">
                  <c:v>2.7610350271567938</c:v>
                </c:pt>
                <c:pt idx="8">
                  <c:v>3.5796691630754083</c:v>
                </c:pt>
                <c:pt idx="9">
                  <c:v>3.9990996500607991</c:v>
                </c:pt>
              </c:numCache>
            </c:numRef>
          </c:val>
          <c:extLst xmlns:c16r2="http://schemas.microsoft.com/office/drawing/2015/06/chart">
            <c:ext xmlns:c16="http://schemas.microsoft.com/office/drawing/2014/chart" uri="{C3380CC4-5D6E-409C-BE32-E72D297353CC}">
              <c16:uniqueId val="{00000002-6B17-4C11-92B2-D0F3417E7040}"/>
            </c:ext>
          </c:extLst>
        </c:ser>
        <c:ser>
          <c:idx val="3"/>
          <c:order val="3"/>
          <c:tx>
            <c:strRef>
              <c:f>'Data 3.2'!$G$6</c:f>
              <c:strCache>
                <c:ptCount val="1"/>
                <c:pt idx="0">
                  <c:v>CC Tax 75th percentile increment</c:v>
                </c:pt>
              </c:strCache>
            </c:strRef>
          </c:tx>
          <c:spPr>
            <a:solidFill>
              <a:srgbClr val="558ED5"/>
            </a:solidFill>
          </c:spPr>
          <c:cat>
            <c:numRef>
              <c:f>'Data 3.2'!$B$7:$B$16</c:f>
              <c:numCache>
                <c:formatCode>mmm\-yy</c:formatCode>
                <c:ptCount val="10"/>
                <c:pt idx="0">
                  <c:v>41090</c:v>
                </c:pt>
                <c:pt idx="1">
                  <c:v>41455</c:v>
                </c:pt>
                <c:pt idx="2">
                  <c:v>41820</c:v>
                </c:pt>
                <c:pt idx="3">
                  <c:v>42185</c:v>
                </c:pt>
                <c:pt idx="4">
                  <c:v>42551</c:v>
                </c:pt>
                <c:pt idx="5">
                  <c:v>42916</c:v>
                </c:pt>
                <c:pt idx="6">
                  <c:v>43281</c:v>
                </c:pt>
                <c:pt idx="7">
                  <c:v>43646</c:v>
                </c:pt>
                <c:pt idx="8">
                  <c:v>44012</c:v>
                </c:pt>
                <c:pt idx="9">
                  <c:v>44377</c:v>
                </c:pt>
              </c:numCache>
            </c:numRef>
          </c:cat>
          <c:val>
            <c:numRef>
              <c:f>'Data 3.2'!$G$7:$G$16</c:f>
              <c:numCache>
                <c:formatCode>0.0</c:formatCode>
                <c:ptCount val="10"/>
                <c:pt idx="0">
                  <c:v>0</c:v>
                </c:pt>
                <c:pt idx="1">
                  <c:v>0</c:v>
                </c:pt>
                <c:pt idx="2">
                  <c:v>0</c:v>
                </c:pt>
                <c:pt idx="3">
                  <c:v>0</c:v>
                </c:pt>
                <c:pt idx="4">
                  <c:v>0</c:v>
                </c:pt>
                <c:pt idx="5">
                  <c:v>0.42812946327300949</c:v>
                </c:pt>
                <c:pt idx="6">
                  <c:v>1.597470770969295</c:v>
                </c:pt>
                <c:pt idx="7">
                  <c:v>2.7753836988920995</c:v>
                </c:pt>
                <c:pt idx="8">
                  <c:v>3.6079179766168892</c:v>
                </c:pt>
                <c:pt idx="9">
                  <c:v>3.9851313377442068</c:v>
                </c:pt>
              </c:numCache>
            </c:numRef>
          </c:val>
          <c:extLst xmlns:c16r2="http://schemas.microsoft.com/office/drawing/2015/06/chart">
            <c:ext xmlns:c16="http://schemas.microsoft.com/office/drawing/2014/chart" uri="{C3380CC4-5D6E-409C-BE32-E72D297353CC}">
              <c16:uniqueId val="{00000003-6B17-4C11-92B2-D0F3417E7040}"/>
            </c:ext>
          </c:extLst>
        </c:ser>
        <c:ser>
          <c:idx val="4"/>
          <c:order val="4"/>
          <c:tx>
            <c:strRef>
              <c:f>'Data 3.2'!$H$6</c:f>
              <c:strCache>
                <c:ptCount val="1"/>
                <c:pt idx="0">
                  <c:v>CC Tax 90th percentile increment</c:v>
                </c:pt>
              </c:strCache>
            </c:strRef>
          </c:tx>
          <c:spPr>
            <a:solidFill>
              <a:srgbClr val="99CCFF"/>
            </a:solidFill>
          </c:spPr>
          <c:cat>
            <c:numRef>
              <c:f>'Data 3.2'!$B$7:$B$16</c:f>
              <c:numCache>
                <c:formatCode>mmm\-yy</c:formatCode>
                <c:ptCount val="10"/>
                <c:pt idx="0">
                  <c:v>41090</c:v>
                </c:pt>
                <c:pt idx="1">
                  <c:v>41455</c:v>
                </c:pt>
                <c:pt idx="2">
                  <c:v>41820</c:v>
                </c:pt>
                <c:pt idx="3">
                  <c:v>42185</c:v>
                </c:pt>
                <c:pt idx="4">
                  <c:v>42551</c:v>
                </c:pt>
                <c:pt idx="5">
                  <c:v>42916</c:v>
                </c:pt>
                <c:pt idx="6">
                  <c:v>43281</c:v>
                </c:pt>
                <c:pt idx="7">
                  <c:v>43646</c:v>
                </c:pt>
                <c:pt idx="8">
                  <c:v>44012</c:v>
                </c:pt>
                <c:pt idx="9">
                  <c:v>44377</c:v>
                </c:pt>
              </c:numCache>
            </c:numRef>
          </c:cat>
          <c:val>
            <c:numRef>
              <c:f>'Data 3.2'!$H$7:$H$16</c:f>
              <c:numCache>
                <c:formatCode>0.0</c:formatCode>
                <c:ptCount val="10"/>
                <c:pt idx="0">
                  <c:v>0</c:v>
                </c:pt>
                <c:pt idx="1">
                  <c:v>0</c:v>
                </c:pt>
                <c:pt idx="2">
                  <c:v>0</c:v>
                </c:pt>
                <c:pt idx="3">
                  <c:v>0</c:v>
                </c:pt>
                <c:pt idx="4">
                  <c:v>0</c:v>
                </c:pt>
                <c:pt idx="5">
                  <c:v>0.38573961312229699</c:v>
                </c:pt>
                <c:pt idx="6">
                  <c:v>1.4518207526562037</c:v>
                </c:pt>
                <c:pt idx="7">
                  <c:v>2.4780986061053056</c:v>
                </c:pt>
                <c:pt idx="8">
                  <c:v>3.2377343812104016</c:v>
                </c:pt>
                <c:pt idx="9">
                  <c:v>3.5340975403331925</c:v>
                </c:pt>
              </c:numCache>
            </c:numRef>
          </c:val>
          <c:extLst xmlns:c16r2="http://schemas.microsoft.com/office/drawing/2015/06/chart">
            <c:ext xmlns:c16="http://schemas.microsoft.com/office/drawing/2014/chart" uri="{C3380CC4-5D6E-409C-BE32-E72D297353CC}">
              <c16:uniqueId val="{00000004-6B17-4C11-92B2-D0F3417E7040}"/>
            </c:ext>
          </c:extLst>
        </c:ser>
        <c:dLbls>
          <c:showLegendKey val="0"/>
          <c:showVal val="0"/>
          <c:showCatName val="0"/>
          <c:showSerName val="0"/>
          <c:showPercent val="0"/>
          <c:showBubbleSize val="0"/>
        </c:dLbls>
        <c:axId val="550376000"/>
        <c:axId val="550377176"/>
      </c:areaChart>
      <c:lineChart>
        <c:grouping val="standard"/>
        <c:varyColors val="0"/>
        <c:ser>
          <c:idx val="5"/>
          <c:order val="5"/>
          <c:tx>
            <c:strRef>
              <c:f>'Data 3.2'!$C$6</c:f>
              <c:strCache>
                <c:ptCount val="1"/>
                <c:pt idx="0">
                  <c:v>Actual and Forecast</c:v>
                </c:pt>
              </c:strCache>
            </c:strRef>
          </c:tx>
          <c:spPr>
            <a:ln w="38100">
              <a:solidFill>
                <a:schemeClr val="tx1">
                  <a:lumMod val="85000"/>
                  <a:lumOff val="15000"/>
                </a:schemeClr>
              </a:solidFill>
            </a:ln>
          </c:spPr>
          <c:marker>
            <c:symbol val="none"/>
          </c:marker>
          <c:cat>
            <c:numRef>
              <c:f>'Data 3.2'!$B$7:$B$16</c:f>
              <c:numCache>
                <c:formatCode>mmm\-yy</c:formatCode>
                <c:ptCount val="10"/>
                <c:pt idx="0">
                  <c:v>41090</c:v>
                </c:pt>
                <c:pt idx="1">
                  <c:v>41455</c:v>
                </c:pt>
                <c:pt idx="2">
                  <c:v>41820</c:v>
                </c:pt>
                <c:pt idx="3">
                  <c:v>42185</c:v>
                </c:pt>
                <c:pt idx="4">
                  <c:v>42551</c:v>
                </c:pt>
                <c:pt idx="5">
                  <c:v>42916</c:v>
                </c:pt>
                <c:pt idx="6">
                  <c:v>43281</c:v>
                </c:pt>
                <c:pt idx="7">
                  <c:v>43646</c:v>
                </c:pt>
                <c:pt idx="8">
                  <c:v>44012</c:v>
                </c:pt>
                <c:pt idx="9">
                  <c:v>44377</c:v>
                </c:pt>
              </c:numCache>
            </c:numRef>
          </c:cat>
          <c:val>
            <c:numRef>
              <c:f>'Data 3.2'!$C$7:$C$16</c:f>
              <c:numCache>
                <c:formatCode>0.0</c:formatCode>
                <c:ptCount val="10"/>
                <c:pt idx="0">
                  <c:v>55.081578999999998</c:v>
                </c:pt>
                <c:pt idx="1">
                  <c:v>58.651000000000003</c:v>
                </c:pt>
                <c:pt idx="2">
                  <c:v>61.563000000000002</c:v>
                </c:pt>
                <c:pt idx="3">
                  <c:v>66.635999999999996</c:v>
                </c:pt>
                <c:pt idx="4">
                  <c:v>70.444999999999993</c:v>
                </c:pt>
                <c:pt idx="5">
                  <c:v>74.597574999999992</c:v>
                </c:pt>
                <c:pt idx="6">
                  <c:v>77.536300999999995</c:v>
                </c:pt>
                <c:pt idx="7">
                  <c:v>81.045853000000008</c:v>
                </c:pt>
                <c:pt idx="8">
                  <c:v>85.874733000000006</c:v>
                </c:pt>
                <c:pt idx="9">
                  <c:v>89.939200000000014</c:v>
                </c:pt>
              </c:numCache>
            </c:numRef>
          </c:val>
          <c:smooth val="0"/>
          <c:extLst xmlns:c16r2="http://schemas.microsoft.com/office/drawing/2015/06/chart">
            <c:ext xmlns:c16="http://schemas.microsoft.com/office/drawing/2014/chart" uri="{C3380CC4-5D6E-409C-BE32-E72D297353CC}">
              <c16:uniqueId val="{00000005-6B17-4C11-92B2-D0F3417E7040}"/>
            </c:ext>
          </c:extLst>
        </c:ser>
        <c:dLbls>
          <c:showLegendKey val="0"/>
          <c:showVal val="0"/>
          <c:showCatName val="0"/>
          <c:showSerName val="0"/>
          <c:showPercent val="0"/>
          <c:showBubbleSize val="0"/>
        </c:dLbls>
        <c:marker val="1"/>
        <c:smooth val="0"/>
        <c:axId val="550376000"/>
        <c:axId val="550377176"/>
      </c:lineChart>
      <c:dateAx>
        <c:axId val="550376000"/>
        <c:scaling>
          <c:orientation val="minMax"/>
          <c:max val="44197"/>
          <c:min val="40909"/>
        </c:scaling>
        <c:delete val="0"/>
        <c:axPos val="b"/>
        <c:title>
          <c:tx>
            <c:rich>
              <a:bodyPr/>
              <a:lstStyle/>
              <a:p>
                <a:pPr>
                  <a:defRPr sz="1800">
                    <a:latin typeface="Arial" pitchFamily="34" charset="0"/>
                    <a:cs typeface="Arial" pitchFamily="34" charset="0"/>
                  </a:defRPr>
                </a:pPr>
                <a:r>
                  <a:rPr lang="en-US" sz="1800">
                    <a:latin typeface="Arial" pitchFamily="34" charset="0"/>
                    <a:cs typeface="Arial" pitchFamily="34" charset="0"/>
                  </a:rPr>
                  <a:t>Years ended 30 June</a:t>
                </a:r>
              </a:p>
            </c:rich>
          </c:tx>
          <c:overlay val="0"/>
        </c:title>
        <c:numFmt formatCode="yyyy" sourceLinked="0"/>
        <c:majorTickMark val="none"/>
        <c:minorTickMark val="none"/>
        <c:tickLblPos val="nextTo"/>
        <c:spPr>
          <a:ln>
            <a:solidFill>
              <a:schemeClr val="tx1"/>
            </a:solidFill>
          </a:ln>
        </c:spPr>
        <c:txPr>
          <a:bodyPr/>
          <a:lstStyle/>
          <a:p>
            <a:pPr>
              <a:defRPr sz="1800">
                <a:latin typeface="Arial" pitchFamily="34" charset="0"/>
                <a:cs typeface="Arial" pitchFamily="34" charset="0"/>
              </a:defRPr>
            </a:pPr>
            <a:endParaRPr lang="en-US"/>
          </a:p>
        </c:txPr>
        <c:crossAx val="550377176"/>
        <c:crosses val="autoZero"/>
        <c:auto val="0"/>
        <c:lblOffset val="100"/>
        <c:baseTimeUnit val="years"/>
        <c:majorUnit val="3"/>
        <c:majorTimeUnit val="years"/>
      </c:dateAx>
      <c:valAx>
        <c:axId val="550377176"/>
        <c:scaling>
          <c:orientation val="minMax"/>
          <c:max val="100"/>
          <c:min val="50"/>
        </c:scaling>
        <c:delete val="0"/>
        <c:axPos val="l"/>
        <c:majorGridlines>
          <c:spPr>
            <a:ln w="9525">
              <a:solidFill>
                <a:schemeClr val="bg1">
                  <a:lumMod val="50000"/>
                </a:schemeClr>
              </a:solidFill>
              <a:prstDash val="solid"/>
            </a:ln>
          </c:spPr>
        </c:majorGridlines>
        <c:numFmt formatCode="0" sourceLinked="0"/>
        <c:majorTickMark val="out"/>
        <c:minorTickMark val="none"/>
        <c:tickLblPos val="nextTo"/>
        <c:spPr>
          <a:ln>
            <a:noFill/>
          </a:ln>
        </c:spPr>
        <c:txPr>
          <a:bodyPr/>
          <a:lstStyle/>
          <a:p>
            <a:pPr>
              <a:defRPr sz="1800">
                <a:latin typeface="Arial" pitchFamily="34" charset="0"/>
                <a:cs typeface="Arial" pitchFamily="34" charset="0"/>
              </a:defRPr>
            </a:pPr>
            <a:endParaRPr lang="en-US"/>
          </a:p>
        </c:txPr>
        <c:crossAx val="550376000"/>
        <c:crosses val="autoZero"/>
        <c:crossBetween val="midCat"/>
        <c:majorUnit val="10"/>
      </c:valAx>
      <c:spPr>
        <a:noFill/>
        <a:ln>
          <a:noFill/>
        </a:ln>
      </c:spPr>
    </c:plotArea>
    <c:plotVisOnly val="1"/>
    <c:dispBlanksAs val="zero"/>
    <c:showDLblsOverMax val="0"/>
  </c:chart>
  <c:spPr>
    <a:noFill/>
    <a:ln>
      <a:noFill/>
    </a:ln>
  </c:spPr>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3688174968546"/>
          <c:y val="9.0243054300572959E-2"/>
          <c:w val="0.83174928631579714"/>
          <c:h val="0.72751204360257449"/>
        </c:manualLayout>
      </c:layout>
      <c:areaChart>
        <c:grouping val="stacked"/>
        <c:varyColors val="0"/>
        <c:ser>
          <c:idx val="1"/>
          <c:order val="0"/>
          <c:tx>
            <c:strRef>
              <c:f>'Data 3.3'!$K$3</c:f>
              <c:strCache>
                <c:ptCount val="1"/>
              </c:strCache>
            </c:strRef>
          </c:tx>
          <c:spPr>
            <a:noFill/>
            <a:ln>
              <a:noFill/>
            </a:ln>
            <a:effectLst/>
          </c:spPr>
          <c:val>
            <c:numRef>
              <c:f>'Data 3.3'!$C$5:$C$90</c:f>
              <c:numCache>
                <c:formatCode>0</c:formatCode>
                <c:ptCount val="86"/>
                <c:pt idx="0">
                  <c:v>893.66598260189699</c:v>
                </c:pt>
                <c:pt idx="1">
                  <c:v>901.84029673628697</c:v>
                </c:pt>
                <c:pt idx="2">
                  <c:v>951.91047333070605</c:v>
                </c:pt>
                <c:pt idx="3">
                  <c:v>975.92289565656404</c:v>
                </c:pt>
                <c:pt idx="4">
                  <c:v>1002.75366570057</c:v>
                </c:pt>
                <c:pt idx="5">
                  <c:v>1003.85926315295</c:v>
                </c:pt>
                <c:pt idx="6">
                  <c:v>1002.60677285713</c:v>
                </c:pt>
                <c:pt idx="7">
                  <c:v>994.47282487961297</c:v>
                </c:pt>
                <c:pt idx="8">
                  <c:v>980.30396269309495</c:v>
                </c:pt>
                <c:pt idx="9">
                  <c:v>964.75997736120803</c:v>
                </c:pt>
                <c:pt idx="10">
                  <c:v>946.03273232442996</c:v>
                </c:pt>
                <c:pt idx="11">
                  <c:v>918.75884508488502</c:v>
                </c:pt>
                <c:pt idx="12">
                  <c:v>921.51309887761795</c:v>
                </c:pt>
                <c:pt idx="13">
                  <c:v>966.24931158798904</c:v>
                </c:pt>
                <c:pt idx="14">
                  <c:v>951.09828241453704</c:v>
                </c:pt>
                <c:pt idx="15">
                  <c:v>980.65963270451596</c:v>
                </c:pt>
                <c:pt idx="16">
                  <c:v>988.76210778101495</c:v>
                </c:pt>
                <c:pt idx="17">
                  <c:v>1032.40445238286</c:v>
                </c:pt>
                <c:pt idx="18">
                  <c:v>1017.8486812631299</c:v>
                </c:pt>
                <c:pt idx="19">
                  <c:v>1005.97582295346</c:v>
                </c:pt>
                <c:pt idx="20">
                  <c:v>1018.81317975837</c:v>
                </c:pt>
                <c:pt idx="21">
                  <c:v>1022.81090560346</c:v>
                </c:pt>
                <c:pt idx="22">
                  <c:v>1011.69354838709</c:v>
                </c:pt>
                <c:pt idx="23">
                  <c:v>993.60222587585099</c:v>
                </c:pt>
                <c:pt idx="24">
                  <c:v>985.90707353748599</c:v>
                </c:pt>
                <c:pt idx="25">
                  <c:v>1000.33053752901</c:v>
                </c:pt>
                <c:pt idx="26">
                  <c:v>991.96651921082798</c:v>
                </c:pt>
                <c:pt idx="27">
                  <c:v>992.52366914686604</c:v>
                </c:pt>
                <c:pt idx="28">
                  <c:v>992.09162859832497</c:v>
                </c:pt>
                <c:pt idx="29">
                  <c:v>1023.71743462346</c:v>
                </c:pt>
                <c:pt idx="30">
                  <c:v>1052.1323374183501</c:v>
                </c:pt>
                <c:pt idx="31">
                  <c:v>1109.3199162410499</c:v>
                </c:pt>
                <c:pt idx="32">
                  <c:v>1120.1838426141901</c:v>
                </c:pt>
                <c:pt idx="33">
                  <c:v>1117.3682075880899</c:v>
                </c:pt>
                <c:pt idx="34">
                  <c:v>1091.1725394115299</c:v>
                </c:pt>
                <c:pt idx="35">
                  <c:v>1078.51005552527</c:v>
                </c:pt>
                <c:pt idx="36">
                  <c:v>1049.8600599690999</c:v>
                </c:pt>
                <c:pt idx="37">
                  <c:v>990.925707715508</c:v>
                </c:pt>
                <c:pt idx="38">
                  <c:v>964.54367668254201</c:v>
                </c:pt>
                <c:pt idx="39">
                  <c:v>990.35976732832296</c:v>
                </c:pt>
                <c:pt idx="40">
                  <c:v>1045.9614803621901</c:v>
                </c:pt>
                <c:pt idx="41">
                  <c:v>1084.1990365730101</c:v>
                </c:pt>
                <c:pt idx="42">
                  <c:v>1077.1687959041301</c:v>
                </c:pt>
                <c:pt idx="43">
                  <c:v>1136.7651165187899</c:v>
                </c:pt>
                <c:pt idx="44">
                  <c:v>1123.68495246663</c:v>
                </c:pt>
                <c:pt idx="45">
                  <c:v>1142.54793862785</c:v>
                </c:pt>
                <c:pt idx="46">
                  <c:v>1125.6109764606499</c:v>
                </c:pt>
                <c:pt idx="47">
                  <c:v>1123.8581243117001</c:v>
                </c:pt>
                <c:pt idx="48">
                  <c:v>1092.5844947374701</c:v>
                </c:pt>
                <c:pt idx="49">
                  <c:v>1062.97189715893</c:v>
                </c:pt>
                <c:pt idx="50">
                  <c:v>1046.1404138958701</c:v>
                </c:pt>
                <c:pt idx="51">
                  <c:v>1034.8633009166799</c:v>
                </c:pt>
                <c:pt idx="52">
                  <c:v>1069.7670031765499</c:v>
                </c:pt>
                <c:pt idx="53">
                  <c:v>1085.4773005786301</c:v>
                </c:pt>
                <c:pt idx="54">
                  <c:v>1164.01406411378</c:v>
                </c:pt>
                <c:pt idx="55">
                  <c:v>1277.2307222064401</c:v>
                </c:pt>
                <c:pt idx="56">
                  <c:v>1265.5967665999599</c:v>
                </c:pt>
                <c:pt idx="57">
                  <c:v>1223.25885315238</c:v>
                </c:pt>
                <c:pt idx="58">
                  <c:v>1197.17958093483</c:v>
                </c:pt>
                <c:pt idx="59">
                  <c:v>1162.19278888944</c:v>
                </c:pt>
                <c:pt idx="60">
                  <c:v>1171.04970581767</c:v>
                </c:pt>
                <c:pt idx="61">
                  <c:v>1161.56417870877</c:v>
                </c:pt>
                <c:pt idx="62">
                  <c:v>1147.69519524513</c:v>
                </c:pt>
                <c:pt idx="63">
                  <c:v>1116.55430414788</c:v>
                </c:pt>
                <c:pt idx="64">
                  <c:v>1175.5399554630201</c:v>
                </c:pt>
                <c:pt idx="65">
                  <c:v>1140.0854259909299</c:v>
                </c:pt>
                <c:pt idx="66">
                  <c:v>1151.15733646888</c:v>
                </c:pt>
                <c:pt idx="67" formatCode="General">
                  <c:v>1242</c:v>
                </c:pt>
                <c:pt idx="68" formatCode="General">
                  <c:v>1156</c:v>
                </c:pt>
                <c:pt idx="69" formatCode="General">
                  <c:v>1100</c:v>
                </c:pt>
                <c:pt idx="70" formatCode="General">
                  <c:v>1065</c:v>
                </c:pt>
                <c:pt idx="71" formatCode="General">
                  <c:v>1020</c:v>
                </c:pt>
                <c:pt idx="72" formatCode="General">
                  <c:v>1012.9999999999999</c:v>
                </c:pt>
                <c:pt idx="73" formatCode="General">
                  <c:v>1006</c:v>
                </c:pt>
                <c:pt idx="74" formatCode="General">
                  <c:v>1018.9999999999999</c:v>
                </c:pt>
                <c:pt idx="75" formatCode="General">
                  <c:v>1012.9999999999999</c:v>
                </c:pt>
                <c:pt idx="76" formatCode="General">
                  <c:v>1014.9999999999999</c:v>
                </c:pt>
                <c:pt idx="77" formatCode="General">
                  <c:v>1024</c:v>
                </c:pt>
                <c:pt idx="78" formatCode="General">
                  <c:v>1029</c:v>
                </c:pt>
                <c:pt idx="79" formatCode="General">
                  <c:v>1016</c:v>
                </c:pt>
                <c:pt idx="80" formatCode="General">
                  <c:v>1014</c:v>
                </c:pt>
                <c:pt idx="81" formatCode="General">
                  <c:v>1024</c:v>
                </c:pt>
                <c:pt idx="82" formatCode="General">
                  <c:v>1018.9999999999999</c:v>
                </c:pt>
                <c:pt idx="83" formatCode="General">
                  <c:v>985</c:v>
                </c:pt>
                <c:pt idx="84" formatCode="General">
                  <c:v>966</c:v>
                </c:pt>
                <c:pt idx="85" formatCode="General">
                  <c:v>958</c:v>
                </c:pt>
              </c:numCache>
            </c:numRef>
          </c:val>
          <c:extLst xmlns:c16r2="http://schemas.microsoft.com/office/drawing/2015/06/chart">
            <c:ext xmlns:c16="http://schemas.microsoft.com/office/drawing/2014/chart" uri="{C3380CC4-5D6E-409C-BE32-E72D297353CC}">
              <c16:uniqueId val="{00000000-DAE8-467B-BF10-1822714B3372}"/>
            </c:ext>
          </c:extLst>
        </c:ser>
        <c:ser>
          <c:idx val="3"/>
          <c:order val="1"/>
          <c:tx>
            <c:strRef>
              <c:f>'Data 3.3'!$L$3</c:f>
              <c:strCache>
                <c:ptCount val="1"/>
              </c:strCache>
            </c:strRef>
          </c:tx>
          <c:spPr>
            <a:solidFill>
              <a:schemeClr val="bg1">
                <a:lumMod val="85000"/>
              </a:schemeClr>
            </a:solidFill>
            <a:ln>
              <a:noFill/>
            </a:ln>
            <a:effectLst/>
          </c:spPr>
          <c:val>
            <c:numRef>
              <c:f>'Data 3.3'!$D$5:$D$90</c:f>
              <c:numCache>
                <c:formatCode>General</c:formatCode>
                <c:ptCount val="86"/>
                <c:pt idx="67">
                  <c:v>0</c:v>
                </c:pt>
                <c:pt idx="68">
                  <c:v>18</c:v>
                </c:pt>
                <c:pt idx="69">
                  <c:v>28</c:v>
                </c:pt>
                <c:pt idx="70">
                  <c:v>34</c:v>
                </c:pt>
                <c:pt idx="71">
                  <c:v>42</c:v>
                </c:pt>
                <c:pt idx="72">
                  <c:v>44.000000000000114</c:v>
                </c:pt>
                <c:pt idx="73">
                  <c:v>45</c:v>
                </c:pt>
                <c:pt idx="74">
                  <c:v>42.000000000000114</c:v>
                </c:pt>
                <c:pt idx="75">
                  <c:v>44.000000000000114</c:v>
                </c:pt>
                <c:pt idx="76">
                  <c:v>43.000000000000114</c:v>
                </c:pt>
                <c:pt idx="77">
                  <c:v>42</c:v>
                </c:pt>
                <c:pt idx="78">
                  <c:v>41</c:v>
                </c:pt>
                <c:pt idx="79">
                  <c:v>45</c:v>
                </c:pt>
                <c:pt idx="80">
                  <c:v>45</c:v>
                </c:pt>
                <c:pt idx="81">
                  <c:v>43</c:v>
                </c:pt>
                <c:pt idx="82">
                  <c:v>44.000000000000114</c:v>
                </c:pt>
                <c:pt idx="83">
                  <c:v>52</c:v>
                </c:pt>
                <c:pt idx="84">
                  <c:v>56</c:v>
                </c:pt>
                <c:pt idx="85">
                  <c:v>58</c:v>
                </c:pt>
              </c:numCache>
            </c:numRef>
          </c:val>
          <c:extLst xmlns:c16r2="http://schemas.microsoft.com/office/drawing/2015/06/chart">
            <c:ext xmlns:c16="http://schemas.microsoft.com/office/drawing/2014/chart" uri="{C3380CC4-5D6E-409C-BE32-E72D297353CC}">
              <c16:uniqueId val="{00000001-DAE8-467B-BF10-1822714B3372}"/>
            </c:ext>
          </c:extLst>
        </c:ser>
        <c:ser>
          <c:idx val="5"/>
          <c:order val="2"/>
          <c:tx>
            <c:strRef>
              <c:f>'Data 3.3'!$M$3</c:f>
              <c:strCache>
                <c:ptCount val="1"/>
              </c:strCache>
            </c:strRef>
          </c:tx>
          <c:spPr>
            <a:solidFill>
              <a:schemeClr val="bg1">
                <a:lumMod val="75000"/>
              </a:schemeClr>
            </a:solidFill>
            <a:ln>
              <a:noFill/>
            </a:ln>
            <a:effectLst/>
          </c:spPr>
          <c:val>
            <c:numRef>
              <c:f>'Data 3.3'!$E$5:$E$90</c:f>
              <c:numCache>
                <c:formatCode>General</c:formatCode>
                <c:ptCount val="86"/>
                <c:pt idx="67">
                  <c:v>0</c:v>
                </c:pt>
                <c:pt idx="68">
                  <c:v>13</c:v>
                </c:pt>
                <c:pt idx="69">
                  <c:v>19</c:v>
                </c:pt>
                <c:pt idx="70">
                  <c:v>22</c:v>
                </c:pt>
                <c:pt idx="71">
                  <c:v>29</c:v>
                </c:pt>
                <c:pt idx="72">
                  <c:v>29</c:v>
                </c:pt>
                <c:pt idx="73">
                  <c:v>31</c:v>
                </c:pt>
                <c:pt idx="74">
                  <c:v>29</c:v>
                </c:pt>
                <c:pt idx="75">
                  <c:v>30</c:v>
                </c:pt>
                <c:pt idx="76">
                  <c:v>30</c:v>
                </c:pt>
                <c:pt idx="77">
                  <c:v>28</c:v>
                </c:pt>
                <c:pt idx="78">
                  <c:v>28</c:v>
                </c:pt>
                <c:pt idx="79">
                  <c:v>30</c:v>
                </c:pt>
                <c:pt idx="80">
                  <c:v>30</c:v>
                </c:pt>
                <c:pt idx="81">
                  <c:v>29</c:v>
                </c:pt>
                <c:pt idx="82">
                  <c:v>30</c:v>
                </c:pt>
                <c:pt idx="83">
                  <c:v>35</c:v>
                </c:pt>
                <c:pt idx="84">
                  <c:v>38</c:v>
                </c:pt>
                <c:pt idx="85">
                  <c:v>39</c:v>
                </c:pt>
              </c:numCache>
            </c:numRef>
          </c:val>
          <c:extLst xmlns:c16r2="http://schemas.microsoft.com/office/drawing/2015/06/chart">
            <c:ext xmlns:c16="http://schemas.microsoft.com/office/drawing/2014/chart" uri="{C3380CC4-5D6E-409C-BE32-E72D297353CC}">
              <c16:uniqueId val="{00000002-DAE8-467B-BF10-1822714B3372}"/>
            </c:ext>
          </c:extLst>
        </c:ser>
        <c:ser>
          <c:idx val="6"/>
          <c:order val="3"/>
          <c:tx>
            <c:strRef>
              <c:f>'Data 3.3'!$N$3</c:f>
              <c:strCache>
                <c:ptCount val="1"/>
              </c:strCache>
            </c:strRef>
          </c:tx>
          <c:spPr>
            <a:solidFill>
              <a:schemeClr val="bg1">
                <a:lumMod val="65000"/>
              </a:schemeClr>
            </a:solidFill>
            <a:ln>
              <a:noFill/>
            </a:ln>
            <a:effectLst/>
          </c:spPr>
          <c:val>
            <c:numRef>
              <c:f>'Data 3.3'!$F$5:$F$90</c:f>
              <c:numCache>
                <c:formatCode>General</c:formatCode>
                <c:ptCount val="86"/>
                <c:pt idx="67">
                  <c:v>0</c:v>
                </c:pt>
                <c:pt idx="68">
                  <c:v>107</c:v>
                </c:pt>
                <c:pt idx="69">
                  <c:v>162</c:v>
                </c:pt>
                <c:pt idx="70">
                  <c:v>190</c:v>
                </c:pt>
                <c:pt idx="71">
                  <c:v>243</c:v>
                </c:pt>
                <c:pt idx="72">
                  <c:v>251</c:v>
                </c:pt>
                <c:pt idx="73">
                  <c:v>259</c:v>
                </c:pt>
                <c:pt idx="74">
                  <c:v>244</c:v>
                </c:pt>
                <c:pt idx="75">
                  <c:v>251</c:v>
                </c:pt>
                <c:pt idx="76">
                  <c:v>251</c:v>
                </c:pt>
                <c:pt idx="77">
                  <c:v>241</c:v>
                </c:pt>
                <c:pt idx="78">
                  <c:v>236</c:v>
                </c:pt>
                <c:pt idx="79">
                  <c:v>254</c:v>
                </c:pt>
                <c:pt idx="80">
                  <c:v>258</c:v>
                </c:pt>
                <c:pt idx="81">
                  <c:v>246</c:v>
                </c:pt>
                <c:pt idx="82">
                  <c:v>253</c:v>
                </c:pt>
                <c:pt idx="83">
                  <c:v>296</c:v>
                </c:pt>
                <c:pt idx="84">
                  <c:v>320</c:v>
                </c:pt>
                <c:pt idx="85">
                  <c:v>331</c:v>
                </c:pt>
              </c:numCache>
            </c:numRef>
          </c:val>
          <c:extLst xmlns:c16r2="http://schemas.microsoft.com/office/drawing/2015/06/chart">
            <c:ext xmlns:c16="http://schemas.microsoft.com/office/drawing/2014/chart" uri="{C3380CC4-5D6E-409C-BE32-E72D297353CC}">
              <c16:uniqueId val="{00000003-DAE8-467B-BF10-1822714B3372}"/>
            </c:ext>
          </c:extLst>
        </c:ser>
        <c:ser>
          <c:idx val="4"/>
          <c:order val="4"/>
          <c:tx>
            <c:strRef>
              <c:f>'Data 3.3'!$O$3</c:f>
              <c:strCache>
                <c:ptCount val="1"/>
              </c:strCache>
            </c:strRef>
          </c:tx>
          <c:spPr>
            <a:solidFill>
              <a:schemeClr val="bg1">
                <a:lumMod val="75000"/>
              </a:schemeClr>
            </a:solidFill>
            <a:ln>
              <a:noFill/>
            </a:ln>
            <a:effectLst/>
          </c:spPr>
          <c:val>
            <c:numRef>
              <c:f>'Data 3.3'!$G$5:$G$90</c:f>
              <c:numCache>
                <c:formatCode>General</c:formatCode>
                <c:ptCount val="86"/>
                <c:pt idx="67">
                  <c:v>0</c:v>
                </c:pt>
                <c:pt idx="68">
                  <c:v>12</c:v>
                </c:pt>
                <c:pt idx="69">
                  <c:v>19</c:v>
                </c:pt>
                <c:pt idx="70">
                  <c:v>22</c:v>
                </c:pt>
                <c:pt idx="71">
                  <c:v>28</c:v>
                </c:pt>
                <c:pt idx="72">
                  <c:v>30</c:v>
                </c:pt>
                <c:pt idx="73">
                  <c:v>31</c:v>
                </c:pt>
                <c:pt idx="74">
                  <c:v>28</c:v>
                </c:pt>
                <c:pt idx="75">
                  <c:v>30</c:v>
                </c:pt>
                <c:pt idx="76">
                  <c:v>29</c:v>
                </c:pt>
                <c:pt idx="77">
                  <c:v>29</c:v>
                </c:pt>
                <c:pt idx="78">
                  <c:v>28</c:v>
                </c:pt>
                <c:pt idx="79">
                  <c:v>30</c:v>
                </c:pt>
                <c:pt idx="80">
                  <c:v>31</c:v>
                </c:pt>
                <c:pt idx="81">
                  <c:v>29</c:v>
                </c:pt>
                <c:pt idx="82">
                  <c:v>30</c:v>
                </c:pt>
                <c:pt idx="83">
                  <c:v>35</c:v>
                </c:pt>
                <c:pt idx="84">
                  <c:v>38</c:v>
                </c:pt>
                <c:pt idx="85">
                  <c:v>39</c:v>
                </c:pt>
              </c:numCache>
            </c:numRef>
          </c:val>
          <c:extLst xmlns:c16r2="http://schemas.microsoft.com/office/drawing/2015/06/chart">
            <c:ext xmlns:c16="http://schemas.microsoft.com/office/drawing/2014/chart" uri="{C3380CC4-5D6E-409C-BE32-E72D297353CC}">
              <c16:uniqueId val="{00000004-DAE8-467B-BF10-1822714B3372}"/>
            </c:ext>
          </c:extLst>
        </c:ser>
        <c:ser>
          <c:idx val="2"/>
          <c:order val="5"/>
          <c:tx>
            <c:strRef>
              <c:f>'Data 3.3'!$P$3</c:f>
              <c:strCache>
                <c:ptCount val="1"/>
              </c:strCache>
            </c:strRef>
          </c:tx>
          <c:spPr>
            <a:solidFill>
              <a:schemeClr val="bg1">
                <a:lumMod val="85000"/>
              </a:schemeClr>
            </a:solidFill>
            <a:ln>
              <a:noFill/>
            </a:ln>
            <a:effectLst/>
          </c:spPr>
          <c:val>
            <c:numRef>
              <c:f>'Data 3.3'!$H$5:$H$90</c:f>
              <c:numCache>
                <c:formatCode>General</c:formatCode>
                <c:ptCount val="86"/>
                <c:pt idx="67">
                  <c:v>0</c:v>
                </c:pt>
                <c:pt idx="68">
                  <c:v>19</c:v>
                </c:pt>
                <c:pt idx="69">
                  <c:v>28</c:v>
                </c:pt>
                <c:pt idx="70">
                  <c:v>34</c:v>
                </c:pt>
                <c:pt idx="71">
                  <c:v>43</c:v>
                </c:pt>
                <c:pt idx="72">
                  <c:v>43</c:v>
                </c:pt>
                <c:pt idx="73">
                  <c:v>45</c:v>
                </c:pt>
                <c:pt idx="74">
                  <c:v>43</c:v>
                </c:pt>
                <c:pt idx="75">
                  <c:v>44</c:v>
                </c:pt>
                <c:pt idx="76">
                  <c:v>44</c:v>
                </c:pt>
                <c:pt idx="77">
                  <c:v>42</c:v>
                </c:pt>
                <c:pt idx="78">
                  <c:v>42</c:v>
                </c:pt>
                <c:pt idx="79">
                  <c:v>44</c:v>
                </c:pt>
                <c:pt idx="80">
                  <c:v>45</c:v>
                </c:pt>
                <c:pt idx="81">
                  <c:v>43</c:v>
                </c:pt>
                <c:pt idx="82">
                  <c:v>44</c:v>
                </c:pt>
                <c:pt idx="83">
                  <c:v>52</c:v>
                </c:pt>
                <c:pt idx="84">
                  <c:v>57</c:v>
                </c:pt>
                <c:pt idx="85">
                  <c:v>58</c:v>
                </c:pt>
              </c:numCache>
            </c:numRef>
          </c:val>
          <c:extLst xmlns:c16r2="http://schemas.microsoft.com/office/drawing/2015/06/chart">
            <c:ext xmlns:c16="http://schemas.microsoft.com/office/drawing/2014/chart" uri="{C3380CC4-5D6E-409C-BE32-E72D297353CC}">
              <c16:uniqueId val="{00000005-DAE8-467B-BF10-1822714B3372}"/>
            </c:ext>
          </c:extLst>
        </c:ser>
        <c:dLbls>
          <c:showLegendKey val="0"/>
          <c:showVal val="0"/>
          <c:showCatName val="0"/>
          <c:showSerName val="0"/>
          <c:showPercent val="0"/>
          <c:showBubbleSize val="0"/>
        </c:dLbls>
        <c:axId val="550376784"/>
        <c:axId val="550374040"/>
      </c:areaChart>
      <c:lineChart>
        <c:grouping val="standard"/>
        <c:varyColors val="0"/>
        <c:ser>
          <c:idx val="7"/>
          <c:order val="6"/>
          <c:spPr>
            <a:ln w="25400">
              <a:solidFill>
                <a:schemeClr val="tx1">
                  <a:lumMod val="85000"/>
                  <a:lumOff val="15000"/>
                </a:schemeClr>
              </a:solidFill>
              <a:prstDash val="dash"/>
            </a:ln>
          </c:spPr>
          <c:marker>
            <c:symbol val="none"/>
          </c:marker>
          <c:val>
            <c:numRef>
              <c:f>'Data 3.3'!$J$5:$J$90</c:f>
              <c:numCache>
                <c:formatCode>0</c:formatCode>
                <c:ptCount val="86"/>
                <c:pt idx="66">
                  <c:v>1151.15733646888</c:v>
                </c:pt>
                <c:pt idx="67">
                  <c:v>1241.9649154010301</c:v>
                </c:pt>
                <c:pt idx="68">
                  <c:v>1240.4013574907174</c:v>
                </c:pt>
                <c:pt idx="69">
                  <c:v>1195.1287912065413</c:v>
                </c:pt>
                <c:pt idx="70">
                  <c:v>1146.3465779832582</c:v>
                </c:pt>
                <c:pt idx="71">
                  <c:v>1121.9194576568013</c:v>
                </c:pt>
                <c:pt idx="72">
                  <c:v>1125.5183293399402</c:v>
                </c:pt>
                <c:pt idx="73">
                  <c:v>1134.88979700766</c:v>
                </c:pt>
                <c:pt idx="74">
                  <c:v>1143.8044744572419</c:v>
                </c:pt>
                <c:pt idx="75">
                  <c:v>1145.4995462118447</c:v>
                </c:pt>
                <c:pt idx="76">
                  <c:v>1147.2321004421999</c:v>
                </c:pt>
                <c:pt idx="77">
                  <c:v>1149.5414802527766</c:v>
                </c:pt>
                <c:pt idx="78">
                  <c:v>1151.7335512195691</c:v>
                </c:pt>
                <c:pt idx="79">
                  <c:v>1154.2062006759456</c:v>
                </c:pt>
                <c:pt idx="80">
                  <c:v>1157.0118302197827</c:v>
                </c:pt>
                <c:pt idx="81">
                  <c:v>1157.8179990246749</c:v>
                </c:pt>
                <c:pt idx="82">
                  <c:v>1157.49142020883</c:v>
                </c:pt>
                <c:pt idx="83">
                  <c:v>1159.7207856956302</c:v>
                </c:pt>
                <c:pt idx="84">
                  <c:v>1160.1339624502516</c:v>
                </c:pt>
                <c:pt idx="85">
                  <c:v>1161.0110604398301</c:v>
                </c:pt>
              </c:numCache>
            </c:numRef>
          </c:val>
          <c:smooth val="0"/>
          <c:extLst xmlns:c16r2="http://schemas.microsoft.com/office/drawing/2015/06/chart">
            <c:ext xmlns:c16="http://schemas.microsoft.com/office/drawing/2014/chart" uri="{C3380CC4-5D6E-409C-BE32-E72D297353CC}">
              <c16:uniqueId val="{00000006-DAE8-467B-BF10-1822714B3372}"/>
            </c:ext>
          </c:extLst>
        </c:ser>
        <c:ser>
          <c:idx val="8"/>
          <c:order val="7"/>
          <c:spPr>
            <a:ln>
              <a:solidFill>
                <a:schemeClr val="tx1">
                  <a:lumMod val="85000"/>
                  <a:lumOff val="15000"/>
                </a:schemeClr>
              </a:solidFill>
              <a:prstDash val="dash"/>
            </a:ln>
          </c:spPr>
          <c:marker>
            <c:symbol val="none"/>
          </c:marker>
          <c:val>
            <c:numRef>
              <c:f>'Data 3.3'!$K$5:$K$90</c:f>
              <c:numCache>
                <c:formatCode>0</c:formatCode>
                <c:ptCount val="86"/>
                <c:pt idx="66">
                  <c:v>1151.15733646888</c:v>
                </c:pt>
                <c:pt idx="67">
                  <c:v>1241.9649154010301</c:v>
                </c:pt>
                <c:pt idx="68">
                  <c:v>1240.4012583158999</c:v>
                </c:pt>
                <c:pt idx="69">
                  <c:v>1219.4262277339717</c:v>
                </c:pt>
                <c:pt idx="70">
                  <c:v>1153.3136093691764</c:v>
                </c:pt>
                <c:pt idx="71">
                  <c:v>1123.6552293697143</c:v>
                </c:pt>
                <c:pt idx="72">
                  <c:v>1108.5255577355651</c:v>
                </c:pt>
                <c:pt idx="73">
                  <c:v>1102.1740136937867</c:v>
                </c:pt>
                <c:pt idx="74">
                  <c:v>1098.5744002277602</c:v>
                </c:pt>
                <c:pt idx="75">
                  <c:v>1098.1071893354665</c:v>
                </c:pt>
                <c:pt idx="76">
                  <c:v>1104.2000808518073</c:v>
                </c:pt>
                <c:pt idx="77">
                  <c:v>1116.6243707265262</c:v>
                </c:pt>
                <c:pt idx="78">
                  <c:v>1132.3067173728627</c:v>
                </c:pt>
                <c:pt idx="79">
                  <c:v>1146.8209778065641</c:v>
                </c:pt>
                <c:pt idx="80">
                  <c:v>1154.8477122979091</c:v>
                </c:pt>
                <c:pt idx="81">
                  <c:v>1153.3144229632617</c:v>
                </c:pt>
                <c:pt idx="82">
                  <c:v>1152.2491390851458</c:v>
                </c:pt>
                <c:pt idx="83">
                  <c:v>1150.7043836989487</c:v>
                </c:pt>
                <c:pt idx="84">
                  <c:v>1148.7461724532307</c:v>
                </c:pt>
                <c:pt idx="85">
                  <c:v>1146.9370107620596</c:v>
                </c:pt>
              </c:numCache>
            </c:numRef>
          </c:val>
          <c:smooth val="0"/>
          <c:extLst xmlns:c16r2="http://schemas.microsoft.com/office/drawing/2015/06/chart">
            <c:ext xmlns:c16="http://schemas.microsoft.com/office/drawing/2014/chart" uri="{C3380CC4-5D6E-409C-BE32-E72D297353CC}">
              <c16:uniqueId val="{00000007-DAE8-467B-BF10-1822714B3372}"/>
            </c:ext>
          </c:extLst>
        </c:ser>
        <c:ser>
          <c:idx val="9"/>
          <c:order val="8"/>
          <c:spPr>
            <a:ln w="25400">
              <a:solidFill>
                <a:schemeClr val="tx1">
                  <a:lumMod val="85000"/>
                  <a:lumOff val="15000"/>
                </a:schemeClr>
              </a:solidFill>
              <a:prstDash val="dash"/>
            </a:ln>
          </c:spPr>
          <c:marker>
            <c:symbol val="none"/>
          </c:marker>
          <c:val>
            <c:numRef>
              <c:f>'Data 3.3'!$L$5:$L$90</c:f>
              <c:numCache>
                <c:formatCode>0</c:formatCode>
                <c:ptCount val="86"/>
                <c:pt idx="66">
                  <c:v>1151.15733646888</c:v>
                </c:pt>
                <c:pt idx="67">
                  <c:v>1241.9649154010301</c:v>
                </c:pt>
                <c:pt idx="68">
                  <c:v>1240.379543148973</c:v>
                </c:pt>
                <c:pt idx="69">
                  <c:v>1212.7859621551734</c:v>
                </c:pt>
                <c:pt idx="70">
                  <c:v>1186.5521680765571</c:v>
                </c:pt>
                <c:pt idx="71">
                  <c:v>1191.0258989343465</c:v>
                </c:pt>
                <c:pt idx="72">
                  <c:v>1190.0452236359577</c:v>
                </c:pt>
                <c:pt idx="73">
                  <c:v>1187.7203078681848</c:v>
                </c:pt>
                <c:pt idx="74">
                  <c:v>1184.5935072852787</c:v>
                </c:pt>
                <c:pt idx="75">
                  <c:v>1179.9533915458844</c:v>
                </c:pt>
                <c:pt idx="76">
                  <c:v>1177.022360662892</c:v>
                </c:pt>
                <c:pt idx="77">
                  <c:v>1175.9977478343822</c:v>
                </c:pt>
                <c:pt idx="78">
                  <c:v>1175.6938065719876</c:v>
                </c:pt>
                <c:pt idx="79">
                  <c:v>1175.6701032636158</c:v>
                </c:pt>
                <c:pt idx="80">
                  <c:v>1174.9505295227455</c:v>
                </c:pt>
                <c:pt idx="81">
                  <c:v>1173.8584672271422</c:v>
                </c:pt>
                <c:pt idx="82">
                  <c:v>1173.5594520954585</c:v>
                </c:pt>
                <c:pt idx="83">
                  <c:v>1172.7188425834445</c:v>
                </c:pt>
                <c:pt idx="84">
                  <c:v>1171.3643900087047</c:v>
                </c:pt>
                <c:pt idx="85">
                  <c:v>1169.4797053912539</c:v>
                </c:pt>
              </c:numCache>
            </c:numRef>
          </c:val>
          <c:smooth val="0"/>
          <c:extLst xmlns:c16r2="http://schemas.microsoft.com/office/drawing/2015/06/chart">
            <c:ext xmlns:c16="http://schemas.microsoft.com/office/drawing/2014/chart" uri="{C3380CC4-5D6E-409C-BE32-E72D297353CC}">
              <c16:uniqueId val="{00000008-DAE8-467B-BF10-1822714B3372}"/>
            </c:ext>
          </c:extLst>
        </c:ser>
        <c:ser>
          <c:idx val="10"/>
          <c:order val="9"/>
          <c:spPr>
            <a:ln w="25400">
              <a:solidFill>
                <a:schemeClr val="tx1">
                  <a:lumMod val="85000"/>
                  <a:lumOff val="15000"/>
                </a:schemeClr>
              </a:solidFill>
              <a:prstDash val="dash"/>
            </a:ln>
          </c:spPr>
          <c:marker>
            <c:symbol val="none"/>
          </c:marker>
          <c:val>
            <c:numRef>
              <c:f>'Data 3.3'!$M$5:$M$90</c:f>
              <c:numCache>
                <c:formatCode>0</c:formatCode>
                <c:ptCount val="86"/>
                <c:pt idx="66">
                  <c:v>1151.15733646888</c:v>
                </c:pt>
                <c:pt idx="67">
                  <c:v>1241.9649154010301</c:v>
                </c:pt>
                <c:pt idx="68">
                  <c:v>1240.4040878655173</c:v>
                </c:pt>
                <c:pt idx="69">
                  <c:v>1229.2708416956275</c:v>
                </c:pt>
                <c:pt idx="70">
                  <c:v>1138.6809031081441</c:v>
                </c:pt>
                <c:pt idx="71">
                  <c:v>1068.3054158058571</c:v>
                </c:pt>
                <c:pt idx="72">
                  <c:v>1031.1671958756913</c:v>
                </c:pt>
                <c:pt idx="73">
                  <c:v>1052.4081230632705</c:v>
                </c:pt>
                <c:pt idx="74">
                  <c:v>1076.7211472738059</c:v>
                </c:pt>
                <c:pt idx="75">
                  <c:v>1076.853048577686</c:v>
                </c:pt>
                <c:pt idx="76">
                  <c:v>1077.3557546603142</c:v>
                </c:pt>
                <c:pt idx="77">
                  <c:v>1078.3062417742749</c:v>
                </c:pt>
                <c:pt idx="78">
                  <c:v>1081.1943221402726</c:v>
                </c:pt>
                <c:pt idx="79">
                  <c:v>1083.6913403807505</c:v>
                </c:pt>
                <c:pt idx="80">
                  <c:v>1087.2416405367865</c:v>
                </c:pt>
                <c:pt idx="81">
                  <c:v>1090.2737249822833</c:v>
                </c:pt>
                <c:pt idx="82">
                  <c:v>1094.4911524609927</c:v>
                </c:pt>
                <c:pt idx="83">
                  <c:v>1097.4746572560248</c:v>
                </c:pt>
                <c:pt idx="84">
                  <c:v>1099.8889378616173</c:v>
                </c:pt>
                <c:pt idx="85">
                  <c:v>1102.1120637735935</c:v>
                </c:pt>
              </c:numCache>
            </c:numRef>
          </c:val>
          <c:smooth val="0"/>
          <c:extLst xmlns:c16r2="http://schemas.microsoft.com/office/drawing/2015/06/chart">
            <c:ext xmlns:c16="http://schemas.microsoft.com/office/drawing/2014/chart" uri="{C3380CC4-5D6E-409C-BE32-E72D297353CC}">
              <c16:uniqueId val="{00000009-DAE8-467B-BF10-1822714B3372}"/>
            </c:ext>
          </c:extLst>
        </c:ser>
        <c:ser>
          <c:idx val="11"/>
          <c:order val="10"/>
          <c:spPr>
            <a:ln w="25400">
              <a:solidFill>
                <a:schemeClr val="tx1">
                  <a:lumMod val="85000"/>
                  <a:lumOff val="15000"/>
                </a:schemeClr>
              </a:solidFill>
              <a:prstDash val="dash"/>
            </a:ln>
          </c:spPr>
          <c:marker>
            <c:symbol val="none"/>
          </c:marker>
          <c:val>
            <c:numRef>
              <c:f>'Data 3.3'!$N$5:$N$90</c:f>
              <c:numCache>
                <c:formatCode>0</c:formatCode>
                <c:ptCount val="86"/>
                <c:pt idx="66">
                  <c:v>1151.15733646888</c:v>
                </c:pt>
                <c:pt idx="67">
                  <c:v>1241.9649154010301</c:v>
                </c:pt>
                <c:pt idx="68">
                  <c:v>1240.4000000000001</c:v>
                </c:pt>
                <c:pt idx="69">
                  <c:v>1203.338801965436</c:v>
                </c:pt>
                <c:pt idx="70">
                  <c:v>1148.8807480356077</c:v>
                </c:pt>
                <c:pt idx="71">
                  <c:v>1111.0369691421247</c:v>
                </c:pt>
                <c:pt idx="72">
                  <c:v>1078.8811503189497</c:v>
                </c:pt>
                <c:pt idx="73">
                  <c:v>1069.8662282705723</c:v>
                </c:pt>
                <c:pt idx="74">
                  <c:v>1074.8135258738516</c:v>
                </c:pt>
                <c:pt idx="75">
                  <c:v>1079.2901946642257</c:v>
                </c:pt>
                <c:pt idx="76">
                  <c:v>1093.3171541492134</c:v>
                </c:pt>
                <c:pt idx="77">
                  <c:v>1107.7940678436312</c:v>
                </c:pt>
                <c:pt idx="78">
                  <c:v>1122.670085385266</c:v>
                </c:pt>
                <c:pt idx="79">
                  <c:v>1137.9458545777491</c:v>
                </c:pt>
                <c:pt idx="80">
                  <c:v>1151.6932002719666</c:v>
                </c:pt>
                <c:pt idx="81">
                  <c:v>1165.5855163995532</c:v>
                </c:pt>
                <c:pt idx="82">
                  <c:v>1180.0410496497316</c:v>
                </c:pt>
                <c:pt idx="83">
                  <c:v>1194.1173376705051</c:v>
                </c:pt>
                <c:pt idx="84">
                  <c:v>1208.2127620073456</c:v>
                </c:pt>
                <c:pt idx="85">
                  <c:v>1222.4405534799996</c:v>
                </c:pt>
              </c:numCache>
            </c:numRef>
          </c:val>
          <c:smooth val="0"/>
          <c:extLst xmlns:c16r2="http://schemas.microsoft.com/office/drawing/2015/06/chart">
            <c:ext xmlns:c16="http://schemas.microsoft.com/office/drawing/2014/chart" uri="{C3380CC4-5D6E-409C-BE32-E72D297353CC}">
              <c16:uniqueId val="{0000000A-DAE8-467B-BF10-1822714B3372}"/>
            </c:ext>
          </c:extLst>
        </c:ser>
        <c:ser>
          <c:idx val="12"/>
          <c:order val="11"/>
          <c:spPr>
            <a:ln w="25400">
              <a:solidFill>
                <a:schemeClr val="tx1">
                  <a:lumMod val="85000"/>
                  <a:lumOff val="15000"/>
                </a:schemeClr>
              </a:solidFill>
              <a:prstDash val="dash"/>
            </a:ln>
          </c:spPr>
          <c:marker>
            <c:symbol val="none"/>
          </c:marker>
          <c:val>
            <c:numRef>
              <c:f>'Data 3.3'!$O$5:$O$90</c:f>
              <c:numCache>
                <c:formatCode>0</c:formatCode>
                <c:ptCount val="86"/>
                <c:pt idx="66">
                  <c:v>1151.15733646888</c:v>
                </c:pt>
                <c:pt idx="67">
                  <c:v>1241.9649154010301</c:v>
                </c:pt>
                <c:pt idx="68">
                  <c:v>1240.4012583158999</c:v>
                </c:pt>
                <c:pt idx="69">
                  <c:v>1226.4228787322993</c:v>
                </c:pt>
                <c:pt idx="70">
                  <c:v>1212.9753473220483</c:v>
                </c:pt>
                <c:pt idx="71">
                  <c:v>1205.2488444565877</c:v>
                </c:pt>
                <c:pt idx="72">
                  <c:v>1200.9197949398151</c:v>
                </c:pt>
                <c:pt idx="73">
                  <c:v>1195.3673361456733</c:v>
                </c:pt>
                <c:pt idx="74">
                  <c:v>1189.9282750670864</c:v>
                </c:pt>
                <c:pt idx="75">
                  <c:v>1185.1279809022094</c:v>
                </c:pt>
                <c:pt idx="76">
                  <c:v>1180.3161361238583</c:v>
                </c:pt>
                <c:pt idx="77">
                  <c:v>1177.5860723112748</c:v>
                </c:pt>
                <c:pt idx="78">
                  <c:v>1175.5923501832945</c:v>
                </c:pt>
                <c:pt idx="79">
                  <c:v>1177.9089783886636</c:v>
                </c:pt>
                <c:pt idx="80">
                  <c:v>1179.5710096205976</c:v>
                </c:pt>
                <c:pt idx="81">
                  <c:v>1180.9549156220187</c:v>
                </c:pt>
                <c:pt idx="82">
                  <c:v>1182.7312031576175</c:v>
                </c:pt>
                <c:pt idx="83">
                  <c:v>1184.0421309696867</c:v>
                </c:pt>
                <c:pt idx="84">
                  <c:v>1185.0933291400795</c:v>
                </c:pt>
                <c:pt idx="85">
                  <c:v>1186.0850487078899</c:v>
                </c:pt>
              </c:numCache>
            </c:numRef>
          </c:val>
          <c:smooth val="0"/>
          <c:extLst xmlns:c16r2="http://schemas.microsoft.com/office/drawing/2015/06/chart">
            <c:ext xmlns:c16="http://schemas.microsoft.com/office/drawing/2014/chart" uri="{C3380CC4-5D6E-409C-BE32-E72D297353CC}">
              <c16:uniqueId val="{0000000B-DAE8-467B-BF10-1822714B3372}"/>
            </c:ext>
          </c:extLst>
        </c:ser>
        <c:ser>
          <c:idx val="13"/>
          <c:order val="12"/>
          <c:spPr>
            <a:ln w="25400">
              <a:solidFill>
                <a:schemeClr val="tx1">
                  <a:lumMod val="85000"/>
                  <a:lumOff val="15000"/>
                </a:schemeClr>
              </a:solidFill>
              <a:prstDash val="dash"/>
            </a:ln>
          </c:spPr>
          <c:marker>
            <c:symbol val="none"/>
          </c:marker>
          <c:val>
            <c:numRef>
              <c:f>'Data 3.3'!$P$5:$P$90</c:f>
              <c:numCache>
                <c:formatCode>0</c:formatCode>
                <c:ptCount val="86"/>
                <c:pt idx="66">
                  <c:v>1151.15733646888</c:v>
                </c:pt>
                <c:pt idx="67">
                  <c:v>1241.9649154010301</c:v>
                </c:pt>
                <c:pt idx="68">
                  <c:v>1240.3864113987408</c:v>
                </c:pt>
                <c:pt idx="69">
                  <c:v>1207.8769128159418</c:v>
                </c:pt>
                <c:pt idx="70">
                  <c:v>1173.4045084500999</c:v>
                </c:pt>
                <c:pt idx="71">
                  <c:v>1161.064609940441</c:v>
                </c:pt>
                <c:pt idx="72">
                  <c:v>1158.1890139238064</c:v>
                </c:pt>
                <c:pt idx="73">
                  <c:v>1159.8761196208168</c:v>
                </c:pt>
                <c:pt idx="74">
                  <c:v>1162.1944777266619</c:v>
                </c:pt>
                <c:pt idx="75">
                  <c:v>1164.8039891305996</c:v>
                </c:pt>
                <c:pt idx="76">
                  <c:v>1166.3641681154493</c:v>
                </c:pt>
                <c:pt idx="77">
                  <c:v>1168.0027800506261</c:v>
                </c:pt>
                <c:pt idx="78">
                  <c:v>1170.2008720397278</c:v>
                </c:pt>
                <c:pt idx="79">
                  <c:v>1172.4551990617647</c:v>
                </c:pt>
                <c:pt idx="80">
                  <c:v>1172.9153736585708</c:v>
                </c:pt>
                <c:pt idx="81">
                  <c:v>1173.6651636756551</c:v>
                </c:pt>
                <c:pt idx="82">
                  <c:v>1174.8003770062041</c:v>
                </c:pt>
                <c:pt idx="83">
                  <c:v>1174.2332517243751</c:v>
                </c:pt>
                <c:pt idx="84">
                  <c:v>1174.5468566009936</c:v>
                </c:pt>
                <c:pt idx="85">
                  <c:v>1174.8715200129172</c:v>
                </c:pt>
              </c:numCache>
            </c:numRef>
          </c:val>
          <c:smooth val="0"/>
          <c:extLst xmlns:c16r2="http://schemas.microsoft.com/office/drawing/2015/06/chart">
            <c:ext xmlns:c16="http://schemas.microsoft.com/office/drawing/2014/chart" uri="{C3380CC4-5D6E-409C-BE32-E72D297353CC}">
              <c16:uniqueId val="{0000000C-DAE8-467B-BF10-1822714B3372}"/>
            </c:ext>
          </c:extLst>
        </c:ser>
        <c:ser>
          <c:idx val="14"/>
          <c:order val="13"/>
          <c:tx>
            <c:v>Previous scenarios</c:v>
          </c:tx>
          <c:spPr>
            <a:ln w="25400">
              <a:solidFill>
                <a:schemeClr val="tx1">
                  <a:lumMod val="85000"/>
                  <a:lumOff val="15000"/>
                </a:schemeClr>
              </a:solidFill>
              <a:prstDash val="dash"/>
            </a:ln>
          </c:spPr>
          <c:marker>
            <c:symbol val="none"/>
          </c:marker>
          <c:val>
            <c:numRef>
              <c:f>'Data 3.3'!$Q$5:$Q$90</c:f>
              <c:numCache>
                <c:formatCode>0</c:formatCode>
                <c:ptCount val="86"/>
                <c:pt idx="66">
                  <c:v>1151.15733646888</c:v>
                </c:pt>
                <c:pt idx="67">
                  <c:v>1241.9649154010301</c:v>
                </c:pt>
                <c:pt idx="68">
                  <c:v>1234.8433249283369</c:v>
                </c:pt>
                <c:pt idx="69">
                  <c:v>1178.1544667986761</c:v>
                </c:pt>
                <c:pt idx="70">
                  <c:v>1111.7234980943567</c:v>
                </c:pt>
                <c:pt idx="71">
                  <c:v>1093.2587910162815</c:v>
                </c:pt>
                <c:pt idx="72">
                  <c:v>1077.6688800767081</c:v>
                </c:pt>
                <c:pt idx="73">
                  <c:v>1063.0369743694166</c:v>
                </c:pt>
                <c:pt idx="74">
                  <c:v>1059.1502965845341</c:v>
                </c:pt>
                <c:pt idx="75">
                  <c:v>1058.7519492866741</c:v>
                </c:pt>
                <c:pt idx="76">
                  <c:v>1057.5975546606194</c:v>
                </c:pt>
                <c:pt idx="77">
                  <c:v>1057.7519451825292</c:v>
                </c:pt>
                <c:pt idx="78">
                  <c:v>1057.9615772574587</c:v>
                </c:pt>
                <c:pt idx="79">
                  <c:v>1059.0638004674427</c:v>
                </c:pt>
                <c:pt idx="80">
                  <c:v>1058.509060974096</c:v>
                </c:pt>
                <c:pt idx="81">
                  <c:v>1057.8699097116455</c:v>
                </c:pt>
                <c:pt idx="82">
                  <c:v>1057.6608391446102</c:v>
                </c:pt>
                <c:pt idx="83">
                  <c:v>1055.9957782647009</c:v>
                </c:pt>
                <c:pt idx="84">
                  <c:v>1054.080902375217</c:v>
                </c:pt>
                <c:pt idx="85">
                  <c:v>1052.0338551132577</c:v>
                </c:pt>
              </c:numCache>
            </c:numRef>
          </c:val>
          <c:smooth val="0"/>
          <c:extLst xmlns:c16r2="http://schemas.microsoft.com/office/drawing/2015/06/chart">
            <c:ext xmlns:c16="http://schemas.microsoft.com/office/drawing/2014/chart" uri="{C3380CC4-5D6E-409C-BE32-E72D297353CC}">
              <c16:uniqueId val="{0000000D-DAE8-467B-BF10-1822714B3372}"/>
            </c:ext>
          </c:extLst>
        </c:ser>
        <c:ser>
          <c:idx val="0"/>
          <c:order val="14"/>
          <c:tx>
            <c:strRef>
              <c:f>'Data 3.3'!$B$3</c:f>
              <c:strCache>
                <c:ptCount val="1"/>
                <c:pt idx="0">
                  <c:v>Budget Update</c:v>
                </c:pt>
              </c:strCache>
            </c:strRef>
          </c:tx>
          <c:spPr>
            <a:ln w="28575" cap="rnd">
              <a:solidFill>
                <a:srgbClr val="99CCFF"/>
              </a:solidFill>
              <a:round/>
            </a:ln>
            <a:effectLst/>
          </c:spPr>
          <c:marker>
            <c:symbol val="none"/>
          </c:marker>
          <c:cat>
            <c:numRef>
              <c:f>'Data 3.3'!$A$5:$A$90</c:f>
              <c:numCache>
                <c:formatCode>mmm\-yy</c:formatCode>
                <c:ptCount val="86"/>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pt idx="62">
                  <c:v>42248</c:v>
                </c:pt>
                <c:pt idx="63">
                  <c:v>42339</c:v>
                </c:pt>
                <c:pt idx="64">
                  <c:v>42430</c:v>
                </c:pt>
                <c:pt idx="65">
                  <c:v>42522</c:v>
                </c:pt>
                <c:pt idx="66">
                  <c:v>42614</c:v>
                </c:pt>
                <c:pt idx="67">
                  <c:v>42705</c:v>
                </c:pt>
                <c:pt idx="68">
                  <c:v>42795</c:v>
                </c:pt>
                <c:pt idx="69">
                  <c:v>42887</c:v>
                </c:pt>
                <c:pt idx="70">
                  <c:v>42979</c:v>
                </c:pt>
                <c:pt idx="71">
                  <c:v>43070</c:v>
                </c:pt>
                <c:pt idx="72">
                  <c:v>43160</c:v>
                </c:pt>
                <c:pt idx="73">
                  <c:v>43252</c:v>
                </c:pt>
                <c:pt idx="74">
                  <c:v>43344</c:v>
                </c:pt>
                <c:pt idx="75">
                  <c:v>43435</c:v>
                </c:pt>
                <c:pt idx="76">
                  <c:v>43525</c:v>
                </c:pt>
                <c:pt idx="77">
                  <c:v>43617</c:v>
                </c:pt>
                <c:pt idx="78">
                  <c:v>43709</c:v>
                </c:pt>
                <c:pt idx="79">
                  <c:v>43800</c:v>
                </c:pt>
                <c:pt idx="80">
                  <c:v>43891</c:v>
                </c:pt>
                <c:pt idx="81">
                  <c:v>43983</c:v>
                </c:pt>
                <c:pt idx="82">
                  <c:v>44075</c:v>
                </c:pt>
                <c:pt idx="83">
                  <c:v>44166</c:v>
                </c:pt>
                <c:pt idx="84">
                  <c:v>44256</c:v>
                </c:pt>
                <c:pt idx="85">
                  <c:v>44348</c:v>
                </c:pt>
              </c:numCache>
            </c:numRef>
          </c:cat>
          <c:val>
            <c:numRef>
              <c:f>'Data 3.3'!$B$5:$B$90</c:f>
              <c:numCache>
                <c:formatCode>0</c:formatCode>
                <c:ptCount val="86"/>
                <c:pt idx="0">
                  <c:v>893.66598260189699</c:v>
                </c:pt>
                <c:pt idx="1">
                  <c:v>901.84029673628697</c:v>
                </c:pt>
                <c:pt idx="2">
                  <c:v>951.91047333070605</c:v>
                </c:pt>
                <c:pt idx="3">
                  <c:v>975.92289565656404</c:v>
                </c:pt>
                <c:pt idx="4">
                  <c:v>1002.75366570057</c:v>
                </c:pt>
                <c:pt idx="5">
                  <c:v>1003.85926315295</c:v>
                </c:pt>
                <c:pt idx="6">
                  <c:v>1002.60677285713</c:v>
                </c:pt>
                <c:pt idx="7">
                  <c:v>994.47282487961297</c:v>
                </c:pt>
                <c:pt idx="8">
                  <c:v>980.30396269309495</c:v>
                </c:pt>
                <c:pt idx="9">
                  <c:v>964.75997736120803</c:v>
                </c:pt>
                <c:pt idx="10">
                  <c:v>946.03273232442996</c:v>
                </c:pt>
                <c:pt idx="11">
                  <c:v>918.75884508488502</c:v>
                </c:pt>
                <c:pt idx="12">
                  <c:v>921.51309887761795</c:v>
                </c:pt>
                <c:pt idx="13">
                  <c:v>966.24931158798904</c:v>
                </c:pt>
                <c:pt idx="14">
                  <c:v>951.09828241453704</c:v>
                </c:pt>
                <c:pt idx="15">
                  <c:v>980.65963270451596</c:v>
                </c:pt>
                <c:pt idx="16">
                  <c:v>988.76210778101495</c:v>
                </c:pt>
                <c:pt idx="17">
                  <c:v>1032.40445238286</c:v>
                </c:pt>
                <c:pt idx="18">
                  <c:v>1017.8486812631299</c:v>
                </c:pt>
                <c:pt idx="19">
                  <c:v>1005.97582295346</c:v>
                </c:pt>
                <c:pt idx="20">
                  <c:v>1018.81317975837</c:v>
                </c:pt>
                <c:pt idx="21">
                  <c:v>1022.81090560346</c:v>
                </c:pt>
                <c:pt idx="22">
                  <c:v>1011.69354838709</c:v>
                </c:pt>
                <c:pt idx="23">
                  <c:v>993.60222587585099</c:v>
                </c:pt>
                <c:pt idx="24">
                  <c:v>985.90707353748599</c:v>
                </c:pt>
                <c:pt idx="25">
                  <c:v>1000.33053752901</c:v>
                </c:pt>
                <c:pt idx="26">
                  <c:v>991.96651921082798</c:v>
                </c:pt>
                <c:pt idx="27">
                  <c:v>992.52366914686604</c:v>
                </c:pt>
                <c:pt idx="28">
                  <c:v>992.09162859832497</c:v>
                </c:pt>
                <c:pt idx="29">
                  <c:v>1023.71743462346</c:v>
                </c:pt>
                <c:pt idx="30">
                  <c:v>1052.1323374183501</c:v>
                </c:pt>
                <c:pt idx="31">
                  <c:v>1109.3199162410499</c:v>
                </c:pt>
                <c:pt idx="32">
                  <c:v>1120.1838426141901</c:v>
                </c:pt>
                <c:pt idx="33">
                  <c:v>1117.3682075880899</c:v>
                </c:pt>
                <c:pt idx="34">
                  <c:v>1091.1725394115299</c:v>
                </c:pt>
                <c:pt idx="35">
                  <c:v>1078.51005552527</c:v>
                </c:pt>
                <c:pt idx="36">
                  <c:v>1049.8600599690999</c:v>
                </c:pt>
                <c:pt idx="37">
                  <c:v>990.925707715508</c:v>
                </c:pt>
                <c:pt idx="38">
                  <c:v>964.54367668254201</c:v>
                </c:pt>
                <c:pt idx="39">
                  <c:v>990.35976732832296</c:v>
                </c:pt>
                <c:pt idx="40">
                  <c:v>1045.9614803621901</c:v>
                </c:pt>
                <c:pt idx="41">
                  <c:v>1084.1990365730101</c:v>
                </c:pt>
                <c:pt idx="42">
                  <c:v>1077.1687959041301</c:v>
                </c:pt>
                <c:pt idx="43">
                  <c:v>1136.7651165187899</c:v>
                </c:pt>
                <c:pt idx="44">
                  <c:v>1123.68495246663</c:v>
                </c:pt>
                <c:pt idx="45">
                  <c:v>1142.54793862785</c:v>
                </c:pt>
                <c:pt idx="46">
                  <c:v>1125.6109764606499</c:v>
                </c:pt>
                <c:pt idx="47">
                  <c:v>1123.8581243117001</c:v>
                </c:pt>
                <c:pt idx="48">
                  <c:v>1092.5844947374701</c:v>
                </c:pt>
                <c:pt idx="49">
                  <c:v>1062.97189715893</c:v>
                </c:pt>
                <c:pt idx="50">
                  <c:v>1046.1404138958701</c:v>
                </c:pt>
                <c:pt idx="51">
                  <c:v>1034.8633009166799</c:v>
                </c:pt>
                <c:pt idx="52">
                  <c:v>1069.7670031765499</c:v>
                </c:pt>
                <c:pt idx="53">
                  <c:v>1085.4773005786301</c:v>
                </c:pt>
                <c:pt idx="54">
                  <c:v>1164.01406411378</c:v>
                </c:pt>
                <c:pt idx="55">
                  <c:v>1277.2307222064401</c:v>
                </c:pt>
                <c:pt idx="56">
                  <c:v>1265.5967665999599</c:v>
                </c:pt>
                <c:pt idx="57">
                  <c:v>1223.25885315238</c:v>
                </c:pt>
                <c:pt idx="58">
                  <c:v>1197.17958093483</c:v>
                </c:pt>
                <c:pt idx="59">
                  <c:v>1162.19278888944</c:v>
                </c:pt>
                <c:pt idx="60">
                  <c:v>1171.04970581767</c:v>
                </c:pt>
                <c:pt idx="61">
                  <c:v>1161.56417870877</c:v>
                </c:pt>
                <c:pt idx="62">
                  <c:v>1147.69519524513</c:v>
                </c:pt>
                <c:pt idx="63">
                  <c:v>1116.55430414788</c:v>
                </c:pt>
                <c:pt idx="64">
                  <c:v>1175.5399554630201</c:v>
                </c:pt>
                <c:pt idx="65">
                  <c:v>1140.0854259909299</c:v>
                </c:pt>
                <c:pt idx="66">
                  <c:v>1151.15733646888</c:v>
                </c:pt>
                <c:pt idx="67">
                  <c:v>1241.9649154010301</c:v>
                </c:pt>
                <c:pt idx="68">
                  <c:v>1240.4012583158999</c:v>
                </c:pt>
                <c:pt idx="69">
                  <c:v>1228.0737915324</c:v>
                </c:pt>
                <c:pt idx="70">
                  <c:v>1216.2245978900301</c:v>
                </c:pt>
                <c:pt idx="71">
                  <c:v>1212.3542305829999</c:v>
                </c:pt>
                <c:pt idx="72">
                  <c:v>1211.6316671677</c:v>
                </c:pt>
                <c:pt idx="73">
                  <c:v>1211.45455658983</c:v>
                </c:pt>
                <c:pt idx="74">
                  <c:v>1211.7764162547201</c:v>
                </c:pt>
                <c:pt idx="75">
                  <c:v>1212.4779700828401</c:v>
                </c:pt>
                <c:pt idx="76">
                  <c:v>1213.3592380359801</c:v>
                </c:pt>
                <c:pt idx="77">
                  <c:v>1214.71781673751</c:v>
                </c:pt>
                <c:pt idx="78">
                  <c:v>1216.2781405814601</c:v>
                </c:pt>
                <c:pt idx="79">
                  <c:v>1217.7412164444099</c:v>
                </c:pt>
                <c:pt idx="80">
                  <c:v>1218.58744935102</c:v>
                </c:pt>
                <c:pt idx="81">
                  <c:v>1219.1380979380999</c:v>
                </c:pt>
                <c:pt idx="82">
                  <c:v>1220.08997238642</c:v>
                </c:pt>
                <c:pt idx="83">
                  <c:v>1220.0698659775101</c:v>
                </c:pt>
                <c:pt idx="84">
                  <c:v>1220.1777041134601</c:v>
                </c:pt>
                <c:pt idx="85">
                  <c:v>1220.22658625039</c:v>
                </c:pt>
              </c:numCache>
            </c:numRef>
          </c:val>
          <c:smooth val="0"/>
          <c:extLst xmlns:c16r2="http://schemas.microsoft.com/office/drawing/2015/06/chart">
            <c:ext xmlns:c16="http://schemas.microsoft.com/office/drawing/2014/chart" uri="{C3380CC4-5D6E-409C-BE32-E72D297353CC}">
              <c16:uniqueId val="{0000000E-DAE8-467B-BF10-1822714B3372}"/>
            </c:ext>
          </c:extLst>
        </c:ser>
        <c:dLbls>
          <c:showLegendKey val="0"/>
          <c:showVal val="0"/>
          <c:showCatName val="0"/>
          <c:showSerName val="0"/>
          <c:showPercent val="0"/>
          <c:showBubbleSize val="0"/>
        </c:dLbls>
        <c:marker val="1"/>
        <c:smooth val="0"/>
        <c:axId val="550376784"/>
        <c:axId val="550374040"/>
      </c:lineChart>
      <c:catAx>
        <c:axId val="550376784"/>
        <c:scaling>
          <c:orientation val="minMax"/>
        </c:scaling>
        <c:delete val="0"/>
        <c:axPos val="b"/>
        <c:title>
          <c:tx>
            <c:rich>
              <a:bodyPr/>
              <a:lstStyle/>
              <a:p>
                <a:pPr>
                  <a:defRPr/>
                </a:pPr>
                <a:r>
                  <a:rPr lang="en-US" sz="1800"/>
                  <a:t>Quarterly</a:t>
                </a:r>
              </a:p>
            </c:rich>
          </c:tx>
          <c:layout>
            <c:manualLayout>
              <c:xMode val="edge"/>
              <c:yMode val="edge"/>
              <c:x val="0.46303455145029948"/>
              <c:y val="0.89014024428048855"/>
            </c:manualLayout>
          </c:layout>
          <c:overlay val="0"/>
        </c:title>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0374040"/>
        <c:crosses val="autoZero"/>
        <c:auto val="1"/>
        <c:lblAlgn val="ctr"/>
        <c:lblOffset val="100"/>
        <c:tickLblSkip val="12"/>
        <c:noMultiLvlLbl val="0"/>
      </c:catAx>
      <c:valAx>
        <c:axId val="550374040"/>
        <c:scaling>
          <c:orientation val="minMax"/>
          <c:max val="1600"/>
          <c:min val="8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0376784"/>
        <c:crosses val="autoZero"/>
        <c:crossBetween val="between"/>
        <c:majorUnit val="200"/>
      </c:valAx>
      <c:spPr>
        <a:no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overlay val="0"/>
      <c:txPr>
        <a:bodyPr/>
        <a:lstStyle/>
        <a:p>
          <a:pPr>
            <a:defRPr sz="1800"/>
          </a:pPr>
          <a:endParaRPr lang="en-US"/>
        </a:p>
      </c:txPr>
    </c:legend>
    <c:plotVisOnly val="1"/>
    <c:dispBlanksAs val="gap"/>
    <c:showDLblsOverMax val="0"/>
  </c:chart>
  <c:spPr>
    <a:solidFill>
      <a:schemeClr val="bg1">
        <a:alpha val="0"/>
      </a:schemeClr>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669072615923016E-2"/>
          <c:y val="9.2258003182673035E-2"/>
          <c:w val="0.89445777723542697"/>
          <c:h val="0.77981061028788723"/>
        </c:manualLayout>
      </c:layout>
      <c:lineChart>
        <c:grouping val="standard"/>
        <c:varyColors val="0"/>
        <c:ser>
          <c:idx val="0"/>
          <c:order val="0"/>
          <c:tx>
            <c:strRef>
              <c:f>'Data 3.4'!$C$5</c:f>
              <c:strCache>
                <c:ptCount val="1"/>
                <c:pt idx="0">
                  <c:v>Migration per 1000 population</c:v>
                </c:pt>
              </c:strCache>
            </c:strRef>
          </c:tx>
          <c:spPr>
            <a:ln w="38100">
              <a:solidFill>
                <a:schemeClr val="tx1">
                  <a:lumMod val="85000"/>
                  <a:lumOff val="15000"/>
                </a:schemeClr>
              </a:solidFill>
            </a:ln>
          </c:spPr>
          <c:marker>
            <c:symbol val="none"/>
          </c:marker>
          <c:cat>
            <c:numRef>
              <c:f>'Data 3.4'!$B$6:$B$264</c:f>
              <c:numCache>
                <c:formatCode>mmm\-yy</c:formatCode>
                <c:ptCount val="259"/>
                <c:pt idx="0">
                  <c:v>19146</c:v>
                </c:pt>
                <c:pt idx="1">
                  <c:v>19238</c:v>
                </c:pt>
                <c:pt idx="2">
                  <c:v>19329</c:v>
                </c:pt>
                <c:pt idx="3">
                  <c:v>19419</c:v>
                </c:pt>
                <c:pt idx="4">
                  <c:v>19511</c:v>
                </c:pt>
                <c:pt idx="5">
                  <c:v>19603</c:v>
                </c:pt>
                <c:pt idx="6">
                  <c:v>19694</c:v>
                </c:pt>
                <c:pt idx="7">
                  <c:v>19784</c:v>
                </c:pt>
                <c:pt idx="8">
                  <c:v>19876</c:v>
                </c:pt>
                <c:pt idx="9">
                  <c:v>19968</c:v>
                </c:pt>
                <c:pt idx="10">
                  <c:v>20059</c:v>
                </c:pt>
                <c:pt idx="11">
                  <c:v>20149</c:v>
                </c:pt>
                <c:pt idx="12">
                  <c:v>20241</c:v>
                </c:pt>
                <c:pt idx="13">
                  <c:v>20333</c:v>
                </c:pt>
                <c:pt idx="14">
                  <c:v>20424</c:v>
                </c:pt>
                <c:pt idx="15">
                  <c:v>20515</c:v>
                </c:pt>
                <c:pt idx="16">
                  <c:v>20607</c:v>
                </c:pt>
                <c:pt idx="17">
                  <c:v>20699</c:v>
                </c:pt>
                <c:pt idx="18">
                  <c:v>20790</c:v>
                </c:pt>
                <c:pt idx="19">
                  <c:v>20880</c:v>
                </c:pt>
                <c:pt idx="20">
                  <c:v>20972</c:v>
                </c:pt>
                <c:pt idx="21">
                  <c:v>21064</c:v>
                </c:pt>
                <c:pt idx="22">
                  <c:v>21155</c:v>
                </c:pt>
                <c:pt idx="23">
                  <c:v>21245</c:v>
                </c:pt>
                <c:pt idx="24">
                  <c:v>21337</c:v>
                </c:pt>
                <c:pt idx="25">
                  <c:v>21429</c:v>
                </c:pt>
                <c:pt idx="26">
                  <c:v>21520</c:v>
                </c:pt>
                <c:pt idx="27">
                  <c:v>21610</c:v>
                </c:pt>
                <c:pt idx="28">
                  <c:v>21702</c:v>
                </c:pt>
                <c:pt idx="29">
                  <c:v>21794</c:v>
                </c:pt>
                <c:pt idx="30">
                  <c:v>21885</c:v>
                </c:pt>
                <c:pt idx="31">
                  <c:v>21976</c:v>
                </c:pt>
                <c:pt idx="32">
                  <c:v>22068</c:v>
                </c:pt>
                <c:pt idx="33">
                  <c:v>22160</c:v>
                </c:pt>
                <c:pt idx="34">
                  <c:v>22251</c:v>
                </c:pt>
                <c:pt idx="35">
                  <c:v>22341</c:v>
                </c:pt>
                <c:pt idx="36">
                  <c:v>22433</c:v>
                </c:pt>
                <c:pt idx="37">
                  <c:v>22525</c:v>
                </c:pt>
                <c:pt idx="38">
                  <c:v>22616</c:v>
                </c:pt>
                <c:pt idx="39">
                  <c:v>22706</c:v>
                </c:pt>
                <c:pt idx="40">
                  <c:v>22798</c:v>
                </c:pt>
                <c:pt idx="41">
                  <c:v>22890</c:v>
                </c:pt>
                <c:pt idx="42">
                  <c:v>22981</c:v>
                </c:pt>
                <c:pt idx="43">
                  <c:v>23071</c:v>
                </c:pt>
                <c:pt idx="44">
                  <c:v>23163</c:v>
                </c:pt>
                <c:pt idx="45">
                  <c:v>23255</c:v>
                </c:pt>
                <c:pt idx="46">
                  <c:v>23346</c:v>
                </c:pt>
                <c:pt idx="47">
                  <c:v>23437</c:v>
                </c:pt>
                <c:pt idx="48">
                  <c:v>23529</c:v>
                </c:pt>
                <c:pt idx="49">
                  <c:v>23621</c:v>
                </c:pt>
                <c:pt idx="50">
                  <c:v>23712</c:v>
                </c:pt>
                <c:pt idx="51">
                  <c:v>23802</c:v>
                </c:pt>
                <c:pt idx="52">
                  <c:v>23894</c:v>
                </c:pt>
                <c:pt idx="53">
                  <c:v>23986</c:v>
                </c:pt>
                <c:pt idx="54">
                  <c:v>24077</c:v>
                </c:pt>
                <c:pt idx="55">
                  <c:v>24167</c:v>
                </c:pt>
                <c:pt idx="56">
                  <c:v>24259</c:v>
                </c:pt>
                <c:pt idx="57">
                  <c:v>24351</c:v>
                </c:pt>
                <c:pt idx="58">
                  <c:v>24442</c:v>
                </c:pt>
                <c:pt idx="59">
                  <c:v>24532</c:v>
                </c:pt>
                <c:pt idx="60">
                  <c:v>24624</c:v>
                </c:pt>
                <c:pt idx="61">
                  <c:v>24716</c:v>
                </c:pt>
                <c:pt idx="62">
                  <c:v>24807</c:v>
                </c:pt>
                <c:pt idx="63">
                  <c:v>24898</c:v>
                </c:pt>
                <c:pt idx="64">
                  <c:v>24990</c:v>
                </c:pt>
                <c:pt idx="65">
                  <c:v>25082</c:v>
                </c:pt>
                <c:pt idx="66">
                  <c:v>25173</c:v>
                </c:pt>
                <c:pt idx="67">
                  <c:v>25263</c:v>
                </c:pt>
                <c:pt idx="68">
                  <c:v>25355</c:v>
                </c:pt>
                <c:pt idx="69">
                  <c:v>25447</c:v>
                </c:pt>
                <c:pt idx="70">
                  <c:v>25538</c:v>
                </c:pt>
                <c:pt idx="71">
                  <c:v>25628</c:v>
                </c:pt>
                <c:pt idx="72">
                  <c:v>25720</c:v>
                </c:pt>
                <c:pt idx="73">
                  <c:v>25812</c:v>
                </c:pt>
                <c:pt idx="74">
                  <c:v>25903</c:v>
                </c:pt>
                <c:pt idx="75">
                  <c:v>25993</c:v>
                </c:pt>
                <c:pt idx="76">
                  <c:v>26085</c:v>
                </c:pt>
                <c:pt idx="77">
                  <c:v>26177</c:v>
                </c:pt>
                <c:pt idx="78">
                  <c:v>26268</c:v>
                </c:pt>
                <c:pt idx="79">
                  <c:v>26359</c:v>
                </c:pt>
                <c:pt idx="80">
                  <c:v>26451</c:v>
                </c:pt>
                <c:pt idx="81">
                  <c:v>26543</c:v>
                </c:pt>
                <c:pt idx="82">
                  <c:v>26634</c:v>
                </c:pt>
                <c:pt idx="83">
                  <c:v>26724</c:v>
                </c:pt>
                <c:pt idx="84">
                  <c:v>26816</c:v>
                </c:pt>
                <c:pt idx="85">
                  <c:v>26908</c:v>
                </c:pt>
                <c:pt idx="86">
                  <c:v>26999</c:v>
                </c:pt>
                <c:pt idx="87">
                  <c:v>27089</c:v>
                </c:pt>
                <c:pt idx="88">
                  <c:v>27181</c:v>
                </c:pt>
                <c:pt idx="89">
                  <c:v>27273</c:v>
                </c:pt>
                <c:pt idx="90">
                  <c:v>27364</c:v>
                </c:pt>
                <c:pt idx="91">
                  <c:v>27454</c:v>
                </c:pt>
                <c:pt idx="92">
                  <c:v>27546</c:v>
                </c:pt>
                <c:pt idx="93">
                  <c:v>27638</c:v>
                </c:pt>
                <c:pt idx="94">
                  <c:v>27729</c:v>
                </c:pt>
                <c:pt idx="95">
                  <c:v>27820</c:v>
                </c:pt>
                <c:pt idx="96">
                  <c:v>27912</c:v>
                </c:pt>
                <c:pt idx="97">
                  <c:v>28004</c:v>
                </c:pt>
                <c:pt idx="98">
                  <c:v>28095</c:v>
                </c:pt>
                <c:pt idx="99">
                  <c:v>28185</c:v>
                </c:pt>
                <c:pt idx="100">
                  <c:v>28277</c:v>
                </c:pt>
                <c:pt idx="101">
                  <c:v>28369</c:v>
                </c:pt>
                <c:pt idx="102">
                  <c:v>28460</c:v>
                </c:pt>
                <c:pt idx="103">
                  <c:v>28550</c:v>
                </c:pt>
                <c:pt idx="104">
                  <c:v>28642</c:v>
                </c:pt>
                <c:pt idx="105">
                  <c:v>28734</c:v>
                </c:pt>
                <c:pt idx="106">
                  <c:v>28825</c:v>
                </c:pt>
                <c:pt idx="107">
                  <c:v>28915</c:v>
                </c:pt>
                <c:pt idx="108">
                  <c:v>29007</c:v>
                </c:pt>
                <c:pt idx="109">
                  <c:v>29099</c:v>
                </c:pt>
                <c:pt idx="110">
                  <c:v>29190</c:v>
                </c:pt>
                <c:pt idx="111">
                  <c:v>29281</c:v>
                </c:pt>
                <c:pt idx="112">
                  <c:v>29373</c:v>
                </c:pt>
                <c:pt idx="113">
                  <c:v>29465</c:v>
                </c:pt>
                <c:pt idx="114">
                  <c:v>29556</c:v>
                </c:pt>
                <c:pt idx="115">
                  <c:v>29646</c:v>
                </c:pt>
                <c:pt idx="116">
                  <c:v>29738</c:v>
                </c:pt>
                <c:pt idx="117">
                  <c:v>29830</c:v>
                </c:pt>
                <c:pt idx="118">
                  <c:v>29921</c:v>
                </c:pt>
                <c:pt idx="119">
                  <c:v>30011</c:v>
                </c:pt>
                <c:pt idx="120">
                  <c:v>30103</c:v>
                </c:pt>
                <c:pt idx="121">
                  <c:v>30195</c:v>
                </c:pt>
                <c:pt idx="122">
                  <c:v>30286</c:v>
                </c:pt>
                <c:pt idx="123">
                  <c:v>30376</c:v>
                </c:pt>
                <c:pt idx="124">
                  <c:v>30468</c:v>
                </c:pt>
                <c:pt idx="125">
                  <c:v>30560</c:v>
                </c:pt>
                <c:pt idx="126">
                  <c:v>30651</c:v>
                </c:pt>
                <c:pt idx="127">
                  <c:v>30742</c:v>
                </c:pt>
                <c:pt idx="128">
                  <c:v>30834</c:v>
                </c:pt>
                <c:pt idx="129">
                  <c:v>30926</c:v>
                </c:pt>
                <c:pt idx="130">
                  <c:v>31017</c:v>
                </c:pt>
                <c:pt idx="131">
                  <c:v>31107</c:v>
                </c:pt>
                <c:pt idx="132">
                  <c:v>31199</c:v>
                </c:pt>
                <c:pt idx="133">
                  <c:v>31291</c:v>
                </c:pt>
                <c:pt idx="134">
                  <c:v>31382</c:v>
                </c:pt>
                <c:pt idx="135">
                  <c:v>31472</c:v>
                </c:pt>
                <c:pt idx="136">
                  <c:v>31564</c:v>
                </c:pt>
                <c:pt idx="137">
                  <c:v>31656</c:v>
                </c:pt>
                <c:pt idx="138">
                  <c:v>31747</c:v>
                </c:pt>
                <c:pt idx="139">
                  <c:v>31837</c:v>
                </c:pt>
                <c:pt idx="140">
                  <c:v>31929</c:v>
                </c:pt>
                <c:pt idx="141">
                  <c:v>32021</c:v>
                </c:pt>
                <c:pt idx="142">
                  <c:v>32112</c:v>
                </c:pt>
                <c:pt idx="143">
                  <c:v>32203</c:v>
                </c:pt>
                <c:pt idx="144">
                  <c:v>32295</c:v>
                </c:pt>
                <c:pt idx="145">
                  <c:v>32387</c:v>
                </c:pt>
                <c:pt idx="146">
                  <c:v>32478</c:v>
                </c:pt>
                <c:pt idx="147">
                  <c:v>32568</c:v>
                </c:pt>
                <c:pt idx="148">
                  <c:v>32660</c:v>
                </c:pt>
                <c:pt idx="149">
                  <c:v>32752</c:v>
                </c:pt>
                <c:pt idx="150">
                  <c:v>32843</c:v>
                </c:pt>
                <c:pt idx="151">
                  <c:v>32933</c:v>
                </c:pt>
                <c:pt idx="152">
                  <c:v>33025</c:v>
                </c:pt>
                <c:pt idx="153">
                  <c:v>33117</c:v>
                </c:pt>
                <c:pt idx="154">
                  <c:v>33208</c:v>
                </c:pt>
                <c:pt idx="155">
                  <c:v>33298</c:v>
                </c:pt>
                <c:pt idx="156">
                  <c:v>33390</c:v>
                </c:pt>
                <c:pt idx="157">
                  <c:v>33482</c:v>
                </c:pt>
                <c:pt idx="158">
                  <c:v>33573</c:v>
                </c:pt>
                <c:pt idx="159">
                  <c:v>33664</c:v>
                </c:pt>
                <c:pt idx="160">
                  <c:v>33756</c:v>
                </c:pt>
                <c:pt idx="161">
                  <c:v>33848</c:v>
                </c:pt>
                <c:pt idx="162">
                  <c:v>33939</c:v>
                </c:pt>
                <c:pt idx="163">
                  <c:v>34029</c:v>
                </c:pt>
                <c:pt idx="164">
                  <c:v>34121</c:v>
                </c:pt>
                <c:pt idx="165">
                  <c:v>34213</c:v>
                </c:pt>
                <c:pt idx="166">
                  <c:v>34304</c:v>
                </c:pt>
                <c:pt idx="167">
                  <c:v>34394</c:v>
                </c:pt>
                <c:pt idx="168">
                  <c:v>34486</c:v>
                </c:pt>
                <c:pt idx="169">
                  <c:v>34578</c:v>
                </c:pt>
                <c:pt idx="170">
                  <c:v>34669</c:v>
                </c:pt>
                <c:pt idx="171">
                  <c:v>34759</c:v>
                </c:pt>
                <c:pt idx="172">
                  <c:v>34851</c:v>
                </c:pt>
                <c:pt idx="173">
                  <c:v>34943</c:v>
                </c:pt>
                <c:pt idx="174">
                  <c:v>35034</c:v>
                </c:pt>
                <c:pt idx="175">
                  <c:v>35125</c:v>
                </c:pt>
                <c:pt idx="176">
                  <c:v>35217</c:v>
                </c:pt>
                <c:pt idx="177">
                  <c:v>35309</c:v>
                </c:pt>
                <c:pt idx="178">
                  <c:v>35400</c:v>
                </c:pt>
                <c:pt idx="179">
                  <c:v>35490</c:v>
                </c:pt>
                <c:pt idx="180">
                  <c:v>35582</c:v>
                </c:pt>
                <c:pt idx="181">
                  <c:v>35674</c:v>
                </c:pt>
                <c:pt idx="182">
                  <c:v>35765</c:v>
                </c:pt>
                <c:pt idx="183">
                  <c:v>35855</c:v>
                </c:pt>
                <c:pt idx="184">
                  <c:v>35947</c:v>
                </c:pt>
                <c:pt idx="185">
                  <c:v>36039</c:v>
                </c:pt>
                <c:pt idx="186">
                  <c:v>36130</c:v>
                </c:pt>
                <c:pt idx="187">
                  <c:v>36220</c:v>
                </c:pt>
                <c:pt idx="188">
                  <c:v>36312</c:v>
                </c:pt>
                <c:pt idx="189">
                  <c:v>36404</c:v>
                </c:pt>
                <c:pt idx="190">
                  <c:v>36495</c:v>
                </c:pt>
                <c:pt idx="191">
                  <c:v>36586</c:v>
                </c:pt>
                <c:pt idx="192">
                  <c:v>36678</c:v>
                </c:pt>
                <c:pt idx="193">
                  <c:v>36770</c:v>
                </c:pt>
                <c:pt idx="194">
                  <c:v>36861</c:v>
                </c:pt>
                <c:pt idx="195">
                  <c:v>36951</c:v>
                </c:pt>
                <c:pt idx="196">
                  <c:v>37043</c:v>
                </c:pt>
                <c:pt idx="197">
                  <c:v>37135</c:v>
                </c:pt>
                <c:pt idx="198">
                  <c:v>37226</c:v>
                </c:pt>
                <c:pt idx="199">
                  <c:v>37316</c:v>
                </c:pt>
                <c:pt idx="200">
                  <c:v>37408</c:v>
                </c:pt>
                <c:pt idx="201">
                  <c:v>37500</c:v>
                </c:pt>
                <c:pt idx="202">
                  <c:v>37591</c:v>
                </c:pt>
                <c:pt idx="203">
                  <c:v>37681</c:v>
                </c:pt>
                <c:pt idx="204">
                  <c:v>37773</c:v>
                </c:pt>
                <c:pt idx="205">
                  <c:v>37865</c:v>
                </c:pt>
                <c:pt idx="206">
                  <c:v>37956</c:v>
                </c:pt>
                <c:pt idx="207">
                  <c:v>38047</c:v>
                </c:pt>
                <c:pt idx="208">
                  <c:v>38139</c:v>
                </c:pt>
                <c:pt idx="209">
                  <c:v>38231</c:v>
                </c:pt>
                <c:pt idx="210">
                  <c:v>38322</c:v>
                </c:pt>
                <c:pt idx="211">
                  <c:v>38412</c:v>
                </c:pt>
                <c:pt idx="212">
                  <c:v>38504</c:v>
                </c:pt>
                <c:pt idx="213">
                  <c:v>38596</c:v>
                </c:pt>
                <c:pt idx="214">
                  <c:v>38687</c:v>
                </c:pt>
                <c:pt idx="215">
                  <c:v>38777</c:v>
                </c:pt>
                <c:pt idx="216">
                  <c:v>38869</c:v>
                </c:pt>
                <c:pt idx="217">
                  <c:v>38961</c:v>
                </c:pt>
                <c:pt idx="218">
                  <c:v>39052</c:v>
                </c:pt>
                <c:pt idx="219">
                  <c:v>39142</c:v>
                </c:pt>
                <c:pt idx="220">
                  <c:v>39234</c:v>
                </c:pt>
                <c:pt idx="221">
                  <c:v>39326</c:v>
                </c:pt>
                <c:pt idx="222">
                  <c:v>39417</c:v>
                </c:pt>
                <c:pt idx="223">
                  <c:v>39508</c:v>
                </c:pt>
                <c:pt idx="224">
                  <c:v>39600</c:v>
                </c:pt>
                <c:pt idx="225">
                  <c:v>39692</c:v>
                </c:pt>
                <c:pt idx="226">
                  <c:v>39783</c:v>
                </c:pt>
                <c:pt idx="227">
                  <c:v>39873</c:v>
                </c:pt>
                <c:pt idx="228">
                  <c:v>39965</c:v>
                </c:pt>
                <c:pt idx="229">
                  <c:v>40057</c:v>
                </c:pt>
                <c:pt idx="230">
                  <c:v>40148</c:v>
                </c:pt>
                <c:pt idx="231">
                  <c:v>40238</c:v>
                </c:pt>
                <c:pt idx="232">
                  <c:v>40330</c:v>
                </c:pt>
                <c:pt idx="233">
                  <c:v>40422</c:v>
                </c:pt>
                <c:pt idx="234">
                  <c:v>40513</c:v>
                </c:pt>
                <c:pt idx="235">
                  <c:v>40603</c:v>
                </c:pt>
                <c:pt idx="236">
                  <c:v>40695</c:v>
                </c:pt>
                <c:pt idx="237">
                  <c:v>40787</c:v>
                </c:pt>
                <c:pt idx="238">
                  <c:v>40878</c:v>
                </c:pt>
                <c:pt idx="239">
                  <c:v>40969</c:v>
                </c:pt>
                <c:pt idx="240">
                  <c:v>41061</c:v>
                </c:pt>
                <c:pt idx="241">
                  <c:v>41153</c:v>
                </c:pt>
                <c:pt idx="242">
                  <c:v>41244</c:v>
                </c:pt>
                <c:pt idx="243">
                  <c:v>41334</c:v>
                </c:pt>
                <c:pt idx="244">
                  <c:v>41426</c:v>
                </c:pt>
                <c:pt idx="245">
                  <c:v>41518</c:v>
                </c:pt>
                <c:pt idx="246">
                  <c:v>41609</c:v>
                </c:pt>
                <c:pt idx="247">
                  <c:v>41699</c:v>
                </c:pt>
                <c:pt idx="248">
                  <c:v>41791</c:v>
                </c:pt>
                <c:pt idx="249">
                  <c:v>41883</c:v>
                </c:pt>
                <c:pt idx="250">
                  <c:v>41974</c:v>
                </c:pt>
                <c:pt idx="251">
                  <c:v>42064</c:v>
                </c:pt>
                <c:pt idx="252">
                  <c:v>42156</c:v>
                </c:pt>
                <c:pt idx="253">
                  <c:v>42248</c:v>
                </c:pt>
                <c:pt idx="254">
                  <c:v>42339</c:v>
                </c:pt>
                <c:pt idx="255">
                  <c:v>42430</c:v>
                </c:pt>
                <c:pt idx="256">
                  <c:v>42522</c:v>
                </c:pt>
                <c:pt idx="257">
                  <c:v>42614</c:v>
                </c:pt>
                <c:pt idx="258">
                  <c:v>42705</c:v>
                </c:pt>
              </c:numCache>
            </c:numRef>
          </c:cat>
          <c:val>
            <c:numRef>
              <c:f>'Data 3.4'!$C$6:$C$264</c:f>
              <c:numCache>
                <c:formatCode>0.0</c:formatCode>
                <c:ptCount val="259"/>
                <c:pt idx="0">
                  <c:v>9.2219923735843405</c:v>
                </c:pt>
                <c:pt idx="1">
                  <c:v>9.6768420532087305</c:v>
                </c:pt>
                <c:pt idx="2">
                  <c:v>10.682071906223699</c:v>
                </c:pt>
                <c:pt idx="3">
                  <c:v>10.8643336578626</c:v>
                </c:pt>
                <c:pt idx="4">
                  <c:v>10.948829646719201</c:v>
                </c:pt>
                <c:pt idx="5">
                  <c:v>10.606972295476</c:v>
                </c:pt>
                <c:pt idx="6">
                  <c:v>9.3605886529010895</c:v>
                </c:pt>
                <c:pt idx="7">
                  <c:v>8.3242831802853399</c:v>
                </c:pt>
                <c:pt idx="8">
                  <c:v>6.6242534448768202</c:v>
                </c:pt>
                <c:pt idx="9">
                  <c:v>5.1535515994852199</c:v>
                </c:pt>
                <c:pt idx="10">
                  <c:v>4.7836984896984101</c:v>
                </c:pt>
                <c:pt idx="11">
                  <c:v>4.7711738147632499</c:v>
                </c:pt>
                <c:pt idx="12">
                  <c:v>4.9156864163478504</c:v>
                </c:pt>
                <c:pt idx="13">
                  <c:v>4.7446984501761396</c:v>
                </c:pt>
                <c:pt idx="14">
                  <c:v>5.5092639580262599</c:v>
                </c:pt>
                <c:pt idx="15">
                  <c:v>5.1216397886728799</c:v>
                </c:pt>
                <c:pt idx="16">
                  <c:v>5.0607313252899004</c:v>
                </c:pt>
                <c:pt idx="17">
                  <c:v>5.77705380474191</c:v>
                </c:pt>
                <c:pt idx="18">
                  <c:v>5.7991993990654302</c:v>
                </c:pt>
                <c:pt idx="19">
                  <c:v>6.0541365940611396</c:v>
                </c:pt>
                <c:pt idx="20">
                  <c:v>7.1591863086960199</c:v>
                </c:pt>
                <c:pt idx="21">
                  <c:v>7.3757937039007304</c:v>
                </c:pt>
                <c:pt idx="22">
                  <c:v>7.7235341905976496</c:v>
                </c:pt>
                <c:pt idx="23">
                  <c:v>7.7651573174845803</c:v>
                </c:pt>
                <c:pt idx="24">
                  <c:v>7.3004359896787498</c:v>
                </c:pt>
                <c:pt idx="25">
                  <c:v>7.3783495212569203</c:v>
                </c:pt>
                <c:pt idx="26">
                  <c:v>6.2881529022244598</c:v>
                </c:pt>
                <c:pt idx="27">
                  <c:v>5.8049743892363903</c:v>
                </c:pt>
                <c:pt idx="28">
                  <c:v>5.2064620812509901</c:v>
                </c:pt>
                <c:pt idx="29">
                  <c:v>3.8398897462194599</c:v>
                </c:pt>
                <c:pt idx="30">
                  <c:v>3.57113525600028</c:v>
                </c:pt>
                <c:pt idx="31">
                  <c:v>2.8240392921850499</c:v>
                </c:pt>
                <c:pt idx="32">
                  <c:v>2.24654026572134</c:v>
                </c:pt>
                <c:pt idx="33">
                  <c:v>2.0590644379283001</c:v>
                </c:pt>
                <c:pt idx="34">
                  <c:v>2.2820425101855601</c:v>
                </c:pt>
                <c:pt idx="35">
                  <c:v>2.6522640174333501</c:v>
                </c:pt>
                <c:pt idx="36">
                  <c:v>3.8238399159907601</c:v>
                </c:pt>
                <c:pt idx="37">
                  <c:v>5.5331440114454304</c:v>
                </c:pt>
                <c:pt idx="38">
                  <c:v>7.0563334498534998</c:v>
                </c:pt>
                <c:pt idx="39">
                  <c:v>7.8897116964661</c:v>
                </c:pt>
                <c:pt idx="40">
                  <c:v>8.3970920737469701</c:v>
                </c:pt>
                <c:pt idx="41">
                  <c:v>7.4919100804793004</c:v>
                </c:pt>
                <c:pt idx="42">
                  <c:v>7.23903057403676</c:v>
                </c:pt>
                <c:pt idx="43">
                  <c:v>6.9970921266235502</c:v>
                </c:pt>
                <c:pt idx="44">
                  <c:v>6.38604135816629</c:v>
                </c:pt>
                <c:pt idx="45">
                  <c:v>6.8515979692565496</c:v>
                </c:pt>
                <c:pt idx="46">
                  <c:v>6.7179208859316004</c:v>
                </c:pt>
                <c:pt idx="47">
                  <c:v>7.3035701010293401</c:v>
                </c:pt>
                <c:pt idx="48">
                  <c:v>7.51750192323866</c:v>
                </c:pt>
                <c:pt idx="49">
                  <c:v>7.4139515623168499</c:v>
                </c:pt>
                <c:pt idx="50">
                  <c:v>6.7798683677770404</c:v>
                </c:pt>
                <c:pt idx="51">
                  <c:v>6.41695445605336</c:v>
                </c:pt>
                <c:pt idx="52">
                  <c:v>5.8473009623191396</c:v>
                </c:pt>
                <c:pt idx="53">
                  <c:v>5.7407735452476798</c:v>
                </c:pt>
                <c:pt idx="54">
                  <c:v>5.8512657380683102</c:v>
                </c:pt>
                <c:pt idx="55">
                  <c:v>6.0919509227157</c:v>
                </c:pt>
                <c:pt idx="56">
                  <c:v>6.3933914008748403</c:v>
                </c:pt>
                <c:pt idx="57">
                  <c:v>6.3424524883765097</c:v>
                </c:pt>
                <c:pt idx="58">
                  <c:v>6.5435019917515298</c:v>
                </c:pt>
                <c:pt idx="59">
                  <c:v>6.3984674030090201</c:v>
                </c:pt>
                <c:pt idx="60">
                  <c:v>6.0800639356116202</c:v>
                </c:pt>
                <c:pt idx="61">
                  <c:v>4.9186908972404098</c:v>
                </c:pt>
                <c:pt idx="62">
                  <c:v>3.11868337785927</c:v>
                </c:pt>
                <c:pt idx="63">
                  <c:v>0.77589073919155405</c:v>
                </c:pt>
                <c:pt idx="64">
                  <c:v>-1.3025168874711901</c:v>
                </c:pt>
                <c:pt idx="65">
                  <c:v>-2.2684507680195498</c:v>
                </c:pt>
                <c:pt idx="66">
                  <c:v>-2.35159057730261</c:v>
                </c:pt>
                <c:pt idx="67">
                  <c:v>-2.3120467778437002</c:v>
                </c:pt>
                <c:pt idx="68">
                  <c:v>-2.16050795236829</c:v>
                </c:pt>
                <c:pt idx="69">
                  <c:v>-2.0395078078324702</c:v>
                </c:pt>
                <c:pt idx="70">
                  <c:v>-1.5059820990819299</c:v>
                </c:pt>
                <c:pt idx="71">
                  <c:v>-1.0392785526067601</c:v>
                </c:pt>
                <c:pt idx="72">
                  <c:v>-1.14864509898205</c:v>
                </c:pt>
                <c:pt idx="73">
                  <c:v>-0.41368720969953199</c:v>
                </c:pt>
                <c:pt idx="74">
                  <c:v>0.26955824444436999</c:v>
                </c:pt>
                <c:pt idx="75">
                  <c:v>0.41382913842795799</c:v>
                </c:pt>
                <c:pt idx="76">
                  <c:v>0.66854344725148496</c:v>
                </c:pt>
                <c:pt idx="77">
                  <c:v>0.82591596123981104</c:v>
                </c:pt>
                <c:pt idx="78">
                  <c:v>1.2062949711480799</c:v>
                </c:pt>
                <c:pt idx="79">
                  <c:v>2.5370393250471301</c:v>
                </c:pt>
                <c:pt idx="80">
                  <c:v>3.5672796094783199</c:v>
                </c:pt>
                <c:pt idx="81">
                  <c:v>4.55633407771486</c:v>
                </c:pt>
                <c:pt idx="82">
                  <c:v>5.8272314664411802</c:v>
                </c:pt>
                <c:pt idx="83">
                  <c:v>6.3021256779194497</c:v>
                </c:pt>
                <c:pt idx="84">
                  <c:v>6.678546508498</c:v>
                </c:pt>
                <c:pt idx="85">
                  <c:v>7.4760518501722002</c:v>
                </c:pt>
                <c:pt idx="86">
                  <c:v>8.5095570369724403</c:v>
                </c:pt>
                <c:pt idx="87">
                  <c:v>8.8363775708966497</c:v>
                </c:pt>
                <c:pt idx="88">
                  <c:v>8.5819308087130093</c:v>
                </c:pt>
                <c:pt idx="89">
                  <c:v>7.7583982177510098</c:v>
                </c:pt>
                <c:pt idx="90">
                  <c:v>7.2336996387051</c:v>
                </c:pt>
                <c:pt idx="91">
                  <c:v>7.0741084379310699</c:v>
                </c:pt>
                <c:pt idx="92">
                  <c:v>6.5363891613982297</c:v>
                </c:pt>
                <c:pt idx="93">
                  <c:v>5.6687024693962602</c:v>
                </c:pt>
                <c:pt idx="94">
                  <c:v>3.91973193737077</c:v>
                </c:pt>
                <c:pt idx="95">
                  <c:v>1.65120249106119</c:v>
                </c:pt>
                <c:pt idx="96">
                  <c:v>-0.37317183891496603</c:v>
                </c:pt>
                <c:pt idx="97">
                  <c:v>-2.1449446098938298</c:v>
                </c:pt>
                <c:pt idx="98">
                  <c:v>-3.8416614612062099</c:v>
                </c:pt>
                <c:pt idx="99">
                  <c:v>-5.9150369038338004</c:v>
                </c:pt>
                <c:pt idx="100">
                  <c:v>-7.1252321894810002</c:v>
                </c:pt>
                <c:pt idx="101">
                  <c:v>-7.6934651260285198</c:v>
                </c:pt>
                <c:pt idx="102">
                  <c:v>-8.3307762696073304</c:v>
                </c:pt>
                <c:pt idx="103">
                  <c:v>-8.2730240318715005</c:v>
                </c:pt>
                <c:pt idx="104">
                  <c:v>-9.1935865983210707</c:v>
                </c:pt>
                <c:pt idx="105">
                  <c:v>-10.2744311996766</c:v>
                </c:pt>
                <c:pt idx="106">
                  <c:v>-10.330271716220899</c:v>
                </c:pt>
                <c:pt idx="107">
                  <c:v>-12.4624792136763</c:v>
                </c:pt>
                <c:pt idx="108">
                  <c:v>-13.4469883606405</c:v>
                </c:pt>
                <c:pt idx="109">
                  <c:v>-13.536041112982</c:v>
                </c:pt>
                <c:pt idx="110">
                  <c:v>-12.9626909494134</c:v>
                </c:pt>
                <c:pt idx="111">
                  <c:v>-10.6596247274581</c:v>
                </c:pt>
                <c:pt idx="112">
                  <c:v>-8.6045548251324497</c:v>
                </c:pt>
                <c:pt idx="113">
                  <c:v>-7.1951202429411696</c:v>
                </c:pt>
                <c:pt idx="114">
                  <c:v>-7.29110977202303</c:v>
                </c:pt>
                <c:pt idx="115">
                  <c:v>-7.6645142910644903</c:v>
                </c:pt>
                <c:pt idx="116">
                  <c:v>-7.7030198476992799</c:v>
                </c:pt>
                <c:pt idx="117">
                  <c:v>-6.3794058065095198</c:v>
                </c:pt>
                <c:pt idx="118">
                  <c:v>-5.1425230774381196</c:v>
                </c:pt>
                <c:pt idx="119">
                  <c:v>-3.5246659243873601</c:v>
                </c:pt>
                <c:pt idx="120">
                  <c:v>-1.6351291975298301</c:v>
                </c:pt>
                <c:pt idx="121">
                  <c:v>-1.31168361173521</c:v>
                </c:pt>
                <c:pt idx="122">
                  <c:v>-0.46922967856167003</c:v>
                </c:pt>
                <c:pt idx="123">
                  <c:v>0.96438681882634203</c:v>
                </c:pt>
                <c:pt idx="124">
                  <c:v>1.99488230728018</c:v>
                </c:pt>
                <c:pt idx="125">
                  <c:v>2.6116653508199001</c:v>
                </c:pt>
                <c:pt idx="126">
                  <c:v>2.4917718190790001</c:v>
                </c:pt>
                <c:pt idx="127">
                  <c:v>1.9681250665404399</c:v>
                </c:pt>
                <c:pt idx="128">
                  <c:v>1.05153110055259</c:v>
                </c:pt>
                <c:pt idx="129">
                  <c:v>0.16332558420436599</c:v>
                </c:pt>
                <c:pt idx="130">
                  <c:v>-0.93650030078534396</c:v>
                </c:pt>
                <c:pt idx="131">
                  <c:v>-2.40861097981632</c:v>
                </c:pt>
                <c:pt idx="132">
                  <c:v>-3.94506684902592</c:v>
                </c:pt>
                <c:pt idx="133">
                  <c:v>-4.8966508593753302</c:v>
                </c:pt>
                <c:pt idx="134">
                  <c:v>-5.7483275584220399</c:v>
                </c:pt>
                <c:pt idx="135">
                  <c:v>-6.43252180595222</c:v>
                </c:pt>
                <c:pt idx="136">
                  <c:v>-6.4944413093343103</c:v>
                </c:pt>
                <c:pt idx="137">
                  <c:v>-6.5415769103353698</c:v>
                </c:pt>
                <c:pt idx="138">
                  <c:v>-5.5547090571015501</c:v>
                </c:pt>
                <c:pt idx="139">
                  <c:v>-4.2145142212779696</c:v>
                </c:pt>
                <c:pt idx="140">
                  <c:v>-3.5300537829249299</c:v>
                </c:pt>
                <c:pt idx="141">
                  <c:v>-2.8585387088437502</c:v>
                </c:pt>
                <c:pt idx="142">
                  <c:v>-3.3064458662416198</c:v>
                </c:pt>
                <c:pt idx="143">
                  <c:v>-4.5837386006934802</c:v>
                </c:pt>
                <c:pt idx="144">
                  <c:v>-5.3735598962399997</c:v>
                </c:pt>
                <c:pt idx="145">
                  <c:v>-6.1934237149208897</c:v>
                </c:pt>
                <c:pt idx="146">
                  <c:v>-7.0981251845515896</c:v>
                </c:pt>
                <c:pt idx="147">
                  <c:v>-7.2330258751128902</c:v>
                </c:pt>
                <c:pt idx="148">
                  <c:v>-7.0592500622199799</c:v>
                </c:pt>
                <c:pt idx="149">
                  <c:v>-5.79907806428964</c:v>
                </c:pt>
                <c:pt idx="150">
                  <c:v>-3.5746188172253999</c:v>
                </c:pt>
                <c:pt idx="151">
                  <c:v>-1.1672253356239899</c:v>
                </c:pt>
                <c:pt idx="152">
                  <c:v>0.67814532478635703</c:v>
                </c:pt>
                <c:pt idx="153">
                  <c:v>1.8642384172384101</c:v>
                </c:pt>
                <c:pt idx="154">
                  <c:v>2.76538695292493</c:v>
                </c:pt>
                <c:pt idx="155">
                  <c:v>3.3428899082568799</c:v>
                </c:pt>
                <c:pt idx="156">
                  <c:v>3.4190724156676402</c:v>
                </c:pt>
                <c:pt idx="157">
                  <c:v>3.0303030303030298</c:v>
                </c:pt>
                <c:pt idx="158">
                  <c:v>1.8458475540386801</c:v>
                </c:pt>
                <c:pt idx="159">
                  <c:v>1.2618743796965799</c:v>
                </c:pt>
                <c:pt idx="160">
                  <c:v>0.95138318656737497</c:v>
                </c:pt>
                <c:pt idx="161">
                  <c:v>0.71759520849813496</c:v>
                </c:pt>
                <c:pt idx="162">
                  <c:v>1.2921569731433999</c:v>
                </c:pt>
                <c:pt idx="163">
                  <c:v>1.7843115250813599</c:v>
                </c:pt>
                <c:pt idx="164">
                  <c:v>2.3710878450254702</c:v>
                </c:pt>
                <c:pt idx="165">
                  <c:v>3.2264366853666</c:v>
                </c:pt>
                <c:pt idx="166">
                  <c:v>3.87181055089221</c:v>
                </c:pt>
                <c:pt idx="167">
                  <c:v>4.2309289768794098</c:v>
                </c:pt>
                <c:pt idx="168">
                  <c:v>4.7127071823204396</c:v>
                </c:pt>
                <c:pt idx="169">
                  <c:v>5.14896194724379</c:v>
                </c:pt>
                <c:pt idx="170">
                  <c:v>5.4737823095688398</c:v>
                </c:pt>
                <c:pt idx="171">
                  <c:v>5.8711139012473703</c:v>
                </c:pt>
                <c:pt idx="172">
                  <c:v>6.2748407469918801</c:v>
                </c:pt>
                <c:pt idx="173">
                  <c:v>7.2358076234885802</c:v>
                </c:pt>
                <c:pt idx="174">
                  <c:v>7.7076644994199697</c:v>
                </c:pt>
                <c:pt idx="175">
                  <c:v>8.1108664124187495</c:v>
                </c:pt>
                <c:pt idx="176">
                  <c:v>8.0117899249732005</c:v>
                </c:pt>
                <c:pt idx="177">
                  <c:v>7.1630713370354497</c:v>
                </c:pt>
                <c:pt idx="178">
                  <c:v>6.5252638013980802</c:v>
                </c:pt>
                <c:pt idx="179">
                  <c:v>5.6473829201101902</c:v>
                </c:pt>
                <c:pt idx="180">
                  <c:v>4.4376272710443398</c:v>
                </c:pt>
                <c:pt idx="181">
                  <c:v>3.3075726004272901</c:v>
                </c:pt>
                <c:pt idx="182">
                  <c:v>1.9328371946248699</c:v>
                </c:pt>
                <c:pt idx="183">
                  <c:v>0.84750209907640595</c:v>
                </c:pt>
                <c:pt idx="184">
                  <c:v>0.16251638269986801</c:v>
                </c:pt>
                <c:pt idx="185">
                  <c:v>-1.08348599842973</c:v>
                </c:pt>
                <c:pt idx="186">
                  <c:v>-1.75232424527316</c:v>
                </c:pt>
                <c:pt idx="187">
                  <c:v>-2.5958779024262899</c:v>
                </c:pt>
                <c:pt idx="188">
                  <c:v>-2.9256081979609299</c:v>
                </c:pt>
                <c:pt idx="189">
                  <c:v>-2.7283850980187898</c:v>
                </c:pt>
                <c:pt idx="190">
                  <c:v>-2.3889278387993</c:v>
                </c:pt>
                <c:pt idx="191">
                  <c:v>-2.3314919992738399</c:v>
                </c:pt>
                <c:pt idx="192">
                  <c:v>-2.5351893615366601</c:v>
                </c:pt>
                <c:pt idx="193">
                  <c:v>-2.5304665062485401</c:v>
                </c:pt>
                <c:pt idx="194">
                  <c:v>-2.9898530892566599</c:v>
                </c:pt>
                <c:pt idx="195">
                  <c:v>-3.2583458025901599</c:v>
                </c:pt>
                <c:pt idx="196">
                  <c:v>-2.22136322638835</c:v>
                </c:pt>
                <c:pt idx="197">
                  <c:v>-0.19766904554089401</c:v>
                </c:pt>
                <c:pt idx="198">
                  <c:v>2.8573617282059098</c:v>
                </c:pt>
                <c:pt idx="199">
                  <c:v>6.2403130319892197</c:v>
                </c:pt>
                <c:pt idx="200">
                  <c:v>8.3094846144105308</c:v>
                </c:pt>
                <c:pt idx="201">
                  <c:v>9.3885472325839299</c:v>
                </c:pt>
                <c:pt idx="202">
                  <c:v>9.7104900363453996</c:v>
                </c:pt>
                <c:pt idx="203">
                  <c:v>10.283308000897</c:v>
                </c:pt>
                <c:pt idx="204">
                  <c:v>10.419149781485901</c:v>
                </c:pt>
                <c:pt idx="205">
                  <c:v>9.8501705978341398</c:v>
                </c:pt>
                <c:pt idx="206">
                  <c:v>8.4646444750837109</c:v>
                </c:pt>
                <c:pt idx="207">
                  <c:v>6.9335817785078504</c:v>
                </c:pt>
                <c:pt idx="208">
                  <c:v>5.2623853211009104</c:v>
                </c:pt>
                <c:pt idx="209">
                  <c:v>4.1823147832024503</c:v>
                </c:pt>
                <c:pt idx="210">
                  <c:v>3.5364460540067499</c:v>
                </c:pt>
                <c:pt idx="211">
                  <c:v>2.4329956865215898</c:v>
                </c:pt>
                <c:pt idx="212">
                  <c:v>2.1674447857954902</c:v>
                </c:pt>
                <c:pt idx="213">
                  <c:v>1.58952217853783</c:v>
                </c:pt>
                <c:pt idx="214">
                  <c:v>1.7423696226868499</c:v>
                </c:pt>
                <c:pt idx="215">
                  <c:v>2.3107684202964398</c:v>
                </c:pt>
                <c:pt idx="216">
                  <c:v>2.5115901161401299</c:v>
                </c:pt>
                <c:pt idx="217">
                  <c:v>3.1176260278870198</c:v>
                </c:pt>
                <c:pt idx="218">
                  <c:v>3.4472927704259799</c:v>
                </c:pt>
                <c:pt idx="219">
                  <c:v>2.9222164288761401</c:v>
                </c:pt>
                <c:pt idx="220">
                  <c:v>2.4693404043751999</c:v>
                </c:pt>
                <c:pt idx="221">
                  <c:v>1.9767139786977701</c:v>
                </c:pt>
                <c:pt idx="222">
                  <c:v>1.2695197493935</c:v>
                </c:pt>
                <c:pt idx="223">
                  <c:v>1.11382648745182</c:v>
                </c:pt>
                <c:pt idx="224">
                  <c:v>1.239494811963</c:v>
                </c:pt>
                <c:pt idx="225">
                  <c:v>1.0820685778527199</c:v>
                </c:pt>
                <c:pt idx="226">
                  <c:v>0.93451393593906895</c:v>
                </c:pt>
                <c:pt idx="227">
                  <c:v>1.6699662280190899</c:v>
                </c:pt>
                <c:pt idx="228">
                  <c:v>2.81922558453028</c:v>
                </c:pt>
                <c:pt idx="229">
                  <c:v>3.9167998517592002</c:v>
                </c:pt>
                <c:pt idx="230">
                  <c:v>5.0114263290321004</c:v>
                </c:pt>
                <c:pt idx="231">
                  <c:v>4.9497204132820896</c:v>
                </c:pt>
                <c:pt idx="232">
                  <c:v>3.7947916427241601</c:v>
                </c:pt>
                <c:pt idx="233">
                  <c:v>3.13567286313521</c:v>
                </c:pt>
                <c:pt idx="234">
                  <c:v>2.2679988111296501</c:v>
                </c:pt>
                <c:pt idx="235">
                  <c:v>1.48317170564746</c:v>
                </c:pt>
                <c:pt idx="236">
                  <c:v>0.94206204379561997</c:v>
                </c:pt>
                <c:pt idx="237">
                  <c:v>0.16165755919854199</c:v>
                </c:pt>
                <c:pt idx="238">
                  <c:v>-0.47506478156112197</c:v>
                </c:pt>
                <c:pt idx="239">
                  <c:v>-0.77839555202541699</c:v>
                </c:pt>
                <c:pt idx="240">
                  <c:v>-0.73047344660964997</c:v>
                </c:pt>
                <c:pt idx="241">
                  <c:v>-0.724703324576501</c:v>
                </c:pt>
                <c:pt idx="242">
                  <c:v>-0.24401816579678701</c:v>
                </c:pt>
                <c:pt idx="243">
                  <c:v>0.48016230838593299</c:v>
                </c:pt>
                <c:pt idx="244">
                  <c:v>1.8234618761396599</c:v>
                </c:pt>
                <c:pt idx="245">
                  <c:v>3.4838593893712</c:v>
                </c:pt>
                <c:pt idx="246">
                  <c:v>5.1767281826712503</c:v>
                </c:pt>
                <c:pt idx="247">
                  <c:v>6.9906583629893202</c:v>
                </c:pt>
                <c:pt idx="248">
                  <c:v>8.5526753442579295</c:v>
                </c:pt>
                <c:pt idx="249">
                  <c:v>10.0714979256774</c:v>
                </c:pt>
                <c:pt idx="250">
                  <c:v>11.239186756246401</c:v>
                </c:pt>
                <c:pt idx="251">
                  <c:v>12.1921397379912</c:v>
                </c:pt>
                <c:pt idx="252">
                  <c:v>12.703179058685199</c:v>
                </c:pt>
                <c:pt idx="253">
                  <c:v>13.2428688914859</c:v>
                </c:pt>
                <c:pt idx="254">
                  <c:v>13.958642652723</c:v>
                </c:pt>
                <c:pt idx="255">
                  <c:v>14.375842083876901</c:v>
                </c:pt>
                <c:pt idx="256">
                  <c:v>14.7079506467492</c:v>
                </c:pt>
                <c:pt idx="257">
                  <c:v>14.8006866297921</c:v>
                </c:pt>
                <c:pt idx="258">
                  <c:v>14.829017509112701</c:v>
                </c:pt>
              </c:numCache>
            </c:numRef>
          </c:val>
          <c:smooth val="0"/>
          <c:extLst xmlns:c16r2="http://schemas.microsoft.com/office/drawing/2015/06/chart">
            <c:ext xmlns:c16="http://schemas.microsoft.com/office/drawing/2014/chart" uri="{C3380CC4-5D6E-409C-BE32-E72D297353CC}">
              <c16:uniqueId val="{00000000-4908-4701-BD9B-F4FA4CF46170}"/>
            </c:ext>
          </c:extLst>
        </c:ser>
        <c:ser>
          <c:idx val="1"/>
          <c:order val="1"/>
          <c:tx>
            <c:v>Avergae(</c:v>
          </c:tx>
          <c:spPr>
            <a:ln>
              <a:solidFill>
                <a:srgbClr val="99CCFF"/>
              </a:solidFill>
              <a:prstDash val="sysDash"/>
            </a:ln>
          </c:spPr>
          <c:marker>
            <c:symbol val="none"/>
          </c:marker>
          <c:val>
            <c:numRef>
              <c:f>'Data 3.4'!$D$6:$D$264</c:f>
              <c:numCache>
                <c:formatCode>0.0</c:formatCode>
                <c:ptCount val="259"/>
                <c:pt idx="0">
                  <c:v>2.3592418458250983</c:v>
                </c:pt>
                <c:pt idx="1">
                  <c:v>2.3592418458250983</c:v>
                </c:pt>
                <c:pt idx="2">
                  <c:v>2.3592418458250983</c:v>
                </c:pt>
                <c:pt idx="3">
                  <c:v>2.3592418458250983</c:v>
                </c:pt>
                <c:pt idx="4">
                  <c:v>2.3592418458250983</c:v>
                </c:pt>
                <c:pt idx="5">
                  <c:v>2.3592418458250983</c:v>
                </c:pt>
                <c:pt idx="6">
                  <c:v>2.3592418458250983</c:v>
                </c:pt>
                <c:pt idx="7">
                  <c:v>2.3592418458250983</c:v>
                </c:pt>
                <c:pt idx="8">
                  <c:v>2.3592418458250983</c:v>
                </c:pt>
                <c:pt idx="9">
                  <c:v>2.3592418458250983</c:v>
                </c:pt>
                <c:pt idx="10">
                  <c:v>2.3592418458250983</c:v>
                </c:pt>
                <c:pt idx="11">
                  <c:v>2.3592418458250983</c:v>
                </c:pt>
                <c:pt idx="12">
                  <c:v>2.3592418458250983</c:v>
                </c:pt>
                <c:pt idx="13">
                  <c:v>2.3592418458250983</c:v>
                </c:pt>
                <c:pt idx="14">
                  <c:v>2.3592418458250983</c:v>
                </c:pt>
                <c:pt idx="15">
                  <c:v>2.3592418458250983</c:v>
                </c:pt>
                <c:pt idx="16">
                  <c:v>2.3592418458250983</c:v>
                </c:pt>
                <c:pt idx="17">
                  <c:v>2.3592418458250983</c:v>
                </c:pt>
                <c:pt idx="18">
                  <c:v>2.3592418458250983</c:v>
                </c:pt>
                <c:pt idx="19">
                  <c:v>2.3592418458250983</c:v>
                </c:pt>
                <c:pt idx="20">
                  <c:v>2.3592418458250983</c:v>
                </c:pt>
                <c:pt idx="21">
                  <c:v>2.3592418458250983</c:v>
                </c:pt>
                <c:pt idx="22">
                  <c:v>2.3592418458250983</c:v>
                </c:pt>
                <c:pt idx="23">
                  <c:v>2.3592418458250983</c:v>
                </c:pt>
                <c:pt idx="24">
                  <c:v>2.3592418458250983</c:v>
                </c:pt>
                <c:pt idx="25">
                  <c:v>2.3592418458250983</c:v>
                </c:pt>
                <c:pt idx="26">
                  <c:v>2.3592418458250983</c:v>
                </c:pt>
                <c:pt idx="27">
                  <c:v>2.3592418458250983</c:v>
                </c:pt>
                <c:pt idx="28">
                  <c:v>2.3592418458250983</c:v>
                </c:pt>
                <c:pt idx="29">
                  <c:v>2.3592418458250983</c:v>
                </c:pt>
                <c:pt idx="30">
                  <c:v>2.3592418458250983</c:v>
                </c:pt>
                <c:pt idx="31">
                  <c:v>2.3592418458250983</c:v>
                </c:pt>
                <c:pt idx="32">
                  <c:v>2.3592418458250983</c:v>
                </c:pt>
                <c:pt idx="33">
                  <c:v>2.3592418458250983</c:v>
                </c:pt>
                <c:pt idx="34">
                  <c:v>2.3592418458250983</c:v>
                </c:pt>
                <c:pt idx="35">
                  <c:v>2.3592418458250983</c:v>
                </c:pt>
                <c:pt idx="36">
                  <c:v>2.3592418458250983</c:v>
                </c:pt>
                <c:pt idx="37">
                  <c:v>2.3592418458250983</c:v>
                </c:pt>
                <c:pt idx="38">
                  <c:v>2.3592418458250983</c:v>
                </c:pt>
                <c:pt idx="39">
                  <c:v>2.3592418458250983</c:v>
                </c:pt>
                <c:pt idx="40">
                  <c:v>2.3592418458250983</c:v>
                </c:pt>
                <c:pt idx="41">
                  <c:v>2.3592418458250983</c:v>
                </c:pt>
                <c:pt idx="42">
                  <c:v>2.3592418458250983</c:v>
                </c:pt>
                <c:pt idx="43">
                  <c:v>2.3592418458250983</c:v>
                </c:pt>
                <c:pt idx="44">
                  <c:v>2.3592418458250983</c:v>
                </c:pt>
                <c:pt idx="45">
                  <c:v>2.3592418458250983</c:v>
                </c:pt>
                <c:pt idx="46">
                  <c:v>2.3592418458250983</c:v>
                </c:pt>
                <c:pt idx="47">
                  <c:v>2.3592418458250983</c:v>
                </c:pt>
                <c:pt idx="48">
                  <c:v>2.3592418458250983</c:v>
                </c:pt>
                <c:pt idx="49">
                  <c:v>2.3592418458250983</c:v>
                </c:pt>
                <c:pt idx="50">
                  <c:v>2.3592418458250983</c:v>
                </c:pt>
                <c:pt idx="51">
                  <c:v>2.3592418458250983</c:v>
                </c:pt>
                <c:pt idx="52">
                  <c:v>2.3592418458250983</c:v>
                </c:pt>
                <c:pt idx="53">
                  <c:v>2.3592418458250983</c:v>
                </c:pt>
                <c:pt idx="54">
                  <c:v>2.3592418458250983</c:v>
                </c:pt>
                <c:pt idx="55">
                  <c:v>2.3592418458250983</c:v>
                </c:pt>
                <c:pt idx="56">
                  <c:v>2.3592418458250983</c:v>
                </c:pt>
                <c:pt idx="57">
                  <c:v>2.3592418458250983</c:v>
                </c:pt>
                <c:pt idx="58">
                  <c:v>2.3592418458250983</c:v>
                </c:pt>
                <c:pt idx="59">
                  <c:v>2.3592418458250983</c:v>
                </c:pt>
                <c:pt idx="60">
                  <c:v>2.3592418458250983</c:v>
                </c:pt>
                <c:pt idx="61">
                  <c:v>2.3592418458250983</c:v>
                </c:pt>
                <c:pt idx="62">
                  <c:v>2.3592418458250983</c:v>
                </c:pt>
                <c:pt idx="63">
                  <c:v>2.3592418458250983</c:v>
                </c:pt>
                <c:pt idx="64">
                  <c:v>2.3592418458250983</c:v>
                </c:pt>
                <c:pt idx="65">
                  <c:v>2.3592418458250983</c:v>
                </c:pt>
                <c:pt idx="66">
                  <c:v>2.3592418458250983</c:v>
                </c:pt>
                <c:pt idx="67">
                  <c:v>2.3592418458250983</c:v>
                </c:pt>
                <c:pt idx="68">
                  <c:v>2.3592418458250983</c:v>
                </c:pt>
                <c:pt idx="69">
                  <c:v>2.3592418458250983</c:v>
                </c:pt>
                <c:pt idx="70">
                  <c:v>2.3592418458250983</c:v>
                </c:pt>
                <c:pt idx="71">
                  <c:v>2.3592418458250983</c:v>
                </c:pt>
                <c:pt idx="72">
                  <c:v>2.3592418458250983</c:v>
                </c:pt>
                <c:pt idx="73">
                  <c:v>2.3592418458250983</c:v>
                </c:pt>
                <c:pt idx="74">
                  <c:v>2.3592418458250983</c:v>
                </c:pt>
                <c:pt idx="75">
                  <c:v>2.3592418458250983</c:v>
                </c:pt>
                <c:pt idx="76">
                  <c:v>2.3592418458250983</c:v>
                </c:pt>
                <c:pt idx="77">
                  <c:v>2.3592418458250983</c:v>
                </c:pt>
                <c:pt idx="78">
                  <c:v>2.3592418458250983</c:v>
                </c:pt>
                <c:pt idx="79">
                  <c:v>2.3592418458250983</c:v>
                </c:pt>
                <c:pt idx="80">
                  <c:v>2.3592418458250983</c:v>
                </c:pt>
                <c:pt idx="81">
                  <c:v>2.3592418458250983</c:v>
                </c:pt>
                <c:pt idx="82">
                  <c:v>2.3592418458250983</c:v>
                </c:pt>
                <c:pt idx="83">
                  <c:v>2.3592418458250983</c:v>
                </c:pt>
                <c:pt idx="84">
                  <c:v>2.3592418458250983</c:v>
                </c:pt>
                <c:pt idx="85">
                  <c:v>2.3592418458250983</c:v>
                </c:pt>
                <c:pt idx="86">
                  <c:v>2.3592418458250983</c:v>
                </c:pt>
                <c:pt idx="87">
                  <c:v>2.3592418458250983</c:v>
                </c:pt>
                <c:pt idx="88">
                  <c:v>2.3592418458250983</c:v>
                </c:pt>
                <c:pt idx="89">
                  <c:v>2.3592418458250983</c:v>
                </c:pt>
                <c:pt idx="90">
                  <c:v>2.3592418458250983</c:v>
                </c:pt>
                <c:pt idx="91">
                  <c:v>2.3592418458250983</c:v>
                </c:pt>
                <c:pt idx="92">
                  <c:v>2.3592418458250983</c:v>
                </c:pt>
                <c:pt idx="93">
                  <c:v>2.3592418458250983</c:v>
                </c:pt>
                <c:pt idx="94">
                  <c:v>2.3592418458250983</c:v>
                </c:pt>
                <c:pt idx="95">
                  <c:v>2.3592418458250983</c:v>
                </c:pt>
                <c:pt idx="96">
                  <c:v>2.3592418458250983</c:v>
                </c:pt>
                <c:pt idx="97">
                  <c:v>2.3592418458250983</c:v>
                </c:pt>
                <c:pt idx="98">
                  <c:v>2.3592418458250983</c:v>
                </c:pt>
                <c:pt idx="99">
                  <c:v>2.3592418458250983</c:v>
                </c:pt>
                <c:pt idx="100">
                  <c:v>2.3592418458250983</c:v>
                </c:pt>
                <c:pt idx="101">
                  <c:v>2.3592418458250983</c:v>
                </c:pt>
                <c:pt idx="102">
                  <c:v>2.3592418458250983</c:v>
                </c:pt>
                <c:pt idx="103">
                  <c:v>2.3592418458250983</c:v>
                </c:pt>
                <c:pt idx="104">
                  <c:v>2.3592418458250983</c:v>
                </c:pt>
                <c:pt idx="105">
                  <c:v>2.3592418458250983</c:v>
                </c:pt>
                <c:pt idx="106">
                  <c:v>2.3592418458250983</c:v>
                </c:pt>
                <c:pt idx="107">
                  <c:v>2.3592418458250983</c:v>
                </c:pt>
                <c:pt idx="108">
                  <c:v>2.3592418458250983</c:v>
                </c:pt>
                <c:pt idx="109">
                  <c:v>2.3592418458250983</c:v>
                </c:pt>
                <c:pt idx="110">
                  <c:v>2.3592418458250983</c:v>
                </c:pt>
                <c:pt idx="111">
                  <c:v>2.3592418458250983</c:v>
                </c:pt>
                <c:pt idx="112">
                  <c:v>2.3592418458250983</c:v>
                </c:pt>
                <c:pt idx="113">
                  <c:v>2.3592418458250983</c:v>
                </c:pt>
                <c:pt idx="114">
                  <c:v>2.3592418458250983</c:v>
                </c:pt>
                <c:pt idx="115">
                  <c:v>2.3592418458250983</c:v>
                </c:pt>
                <c:pt idx="116">
                  <c:v>2.3592418458250983</c:v>
                </c:pt>
                <c:pt idx="117">
                  <c:v>2.3592418458250983</c:v>
                </c:pt>
                <c:pt idx="118">
                  <c:v>2.3592418458250983</c:v>
                </c:pt>
                <c:pt idx="119">
                  <c:v>2.3592418458250983</c:v>
                </c:pt>
                <c:pt idx="120">
                  <c:v>2.3592418458250983</c:v>
                </c:pt>
                <c:pt idx="121">
                  <c:v>2.3592418458250983</c:v>
                </c:pt>
                <c:pt idx="122">
                  <c:v>2.3592418458250983</c:v>
                </c:pt>
                <c:pt idx="123">
                  <c:v>2.3592418458250983</c:v>
                </c:pt>
                <c:pt idx="124">
                  <c:v>2.3592418458250983</c:v>
                </c:pt>
                <c:pt idx="125">
                  <c:v>2.3592418458250983</c:v>
                </c:pt>
                <c:pt idx="126">
                  <c:v>2.3592418458250983</c:v>
                </c:pt>
                <c:pt idx="127">
                  <c:v>2.3592418458250983</c:v>
                </c:pt>
                <c:pt idx="128">
                  <c:v>2.3592418458250983</c:v>
                </c:pt>
                <c:pt idx="129">
                  <c:v>2.3592418458250983</c:v>
                </c:pt>
                <c:pt idx="130">
                  <c:v>2.3592418458250983</c:v>
                </c:pt>
                <c:pt idx="131">
                  <c:v>2.3592418458250983</c:v>
                </c:pt>
                <c:pt idx="132">
                  <c:v>2.3592418458250983</c:v>
                </c:pt>
                <c:pt idx="133">
                  <c:v>2.3592418458250983</c:v>
                </c:pt>
                <c:pt idx="134">
                  <c:v>2.3592418458250983</c:v>
                </c:pt>
                <c:pt idx="135">
                  <c:v>2.3592418458250983</c:v>
                </c:pt>
                <c:pt idx="136">
                  <c:v>2.3592418458250983</c:v>
                </c:pt>
                <c:pt idx="137">
                  <c:v>2.3592418458250983</c:v>
                </c:pt>
                <c:pt idx="138">
                  <c:v>2.3592418458250983</c:v>
                </c:pt>
                <c:pt idx="139">
                  <c:v>2.3592418458250983</c:v>
                </c:pt>
                <c:pt idx="140">
                  <c:v>2.3592418458250983</c:v>
                </c:pt>
                <c:pt idx="141">
                  <c:v>2.3592418458250983</c:v>
                </c:pt>
                <c:pt idx="142">
                  <c:v>2.3592418458250983</c:v>
                </c:pt>
                <c:pt idx="143">
                  <c:v>2.3592418458250983</c:v>
                </c:pt>
                <c:pt idx="144">
                  <c:v>2.3592418458250983</c:v>
                </c:pt>
                <c:pt idx="145">
                  <c:v>2.3592418458250983</c:v>
                </c:pt>
                <c:pt idx="146">
                  <c:v>2.3592418458250983</c:v>
                </c:pt>
                <c:pt idx="147">
                  <c:v>2.3592418458250983</c:v>
                </c:pt>
                <c:pt idx="148">
                  <c:v>2.3592418458250983</c:v>
                </c:pt>
                <c:pt idx="149">
                  <c:v>2.3592418458250983</c:v>
                </c:pt>
                <c:pt idx="150">
                  <c:v>2.3592418458250983</c:v>
                </c:pt>
                <c:pt idx="151">
                  <c:v>2.3592418458250983</c:v>
                </c:pt>
                <c:pt idx="152">
                  <c:v>2.3592418458250983</c:v>
                </c:pt>
                <c:pt idx="153">
                  <c:v>2.3592418458250983</c:v>
                </c:pt>
                <c:pt idx="154">
                  <c:v>2.3592418458250983</c:v>
                </c:pt>
                <c:pt idx="155">
                  <c:v>2.3592418458250983</c:v>
                </c:pt>
                <c:pt idx="156">
                  <c:v>2.3592418458250983</c:v>
                </c:pt>
                <c:pt idx="157">
                  <c:v>2.3592418458250983</c:v>
                </c:pt>
                <c:pt idx="158">
                  <c:v>2.3592418458250983</c:v>
                </c:pt>
                <c:pt idx="159">
                  <c:v>2.3592418458250983</c:v>
                </c:pt>
                <c:pt idx="160">
                  <c:v>2.3592418458250983</c:v>
                </c:pt>
                <c:pt idx="161">
                  <c:v>2.3592418458250983</c:v>
                </c:pt>
                <c:pt idx="162">
                  <c:v>2.3592418458250983</c:v>
                </c:pt>
                <c:pt idx="163">
                  <c:v>2.3592418458250983</c:v>
                </c:pt>
                <c:pt idx="164">
                  <c:v>2.3592418458250983</c:v>
                </c:pt>
                <c:pt idx="165">
                  <c:v>2.3592418458250983</c:v>
                </c:pt>
                <c:pt idx="166">
                  <c:v>2.3592418458250983</c:v>
                </c:pt>
                <c:pt idx="167">
                  <c:v>2.3592418458250983</c:v>
                </c:pt>
                <c:pt idx="168">
                  <c:v>2.3592418458250983</c:v>
                </c:pt>
                <c:pt idx="169">
                  <c:v>2.3592418458250983</c:v>
                </c:pt>
                <c:pt idx="170">
                  <c:v>2.3592418458250983</c:v>
                </c:pt>
                <c:pt idx="171">
                  <c:v>2.3592418458250983</c:v>
                </c:pt>
                <c:pt idx="172">
                  <c:v>2.3592418458250983</c:v>
                </c:pt>
                <c:pt idx="173">
                  <c:v>2.3592418458250983</c:v>
                </c:pt>
                <c:pt idx="174">
                  <c:v>2.3592418458250983</c:v>
                </c:pt>
                <c:pt idx="175">
                  <c:v>2.3592418458250983</c:v>
                </c:pt>
                <c:pt idx="176">
                  <c:v>2.3592418458250983</c:v>
                </c:pt>
                <c:pt idx="177">
                  <c:v>2.3592418458250983</c:v>
                </c:pt>
                <c:pt idx="178">
                  <c:v>2.3592418458250983</c:v>
                </c:pt>
                <c:pt idx="179">
                  <c:v>2.3592418458250983</c:v>
                </c:pt>
                <c:pt idx="180">
                  <c:v>2.3592418458250983</c:v>
                </c:pt>
                <c:pt idx="181">
                  <c:v>2.3592418458250983</c:v>
                </c:pt>
                <c:pt idx="182">
                  <c:v>2.3592418458250983</c:v>
                </c:pt>
                <c:pt idx="183">
                  <c:v>2.3592418458250983</c:v>
                </c:pt>
                <c:pt idx="184">
                  <c:v>2.3592418458250983</c:v>
                </c:pt>
                <c:pt idx="185">
                  <c:v>2.3592418458250983</c:v>
                </c:pt>
                <c:pt idx="186">
                  <c:v>2.3592418458250983</c:v>
                </c:pt>
                <c:pt idx="187">
                  <c:v>2.3592418458250983</c:v>
                </c:pt>
                <c:pt idx="188">
                  <c:v>2.3592418458250983</c:v>
                </c:pt>
                <c:pt idx="189">
                  <c:v>2.3592418458250983</c:v>
                </c:pt>
                <c:pt idx="190">
                  <c:v>2.3592418458250983</c:v>
                </c:pt>
                <c:pt idx="191">
                  <c:v>2.3592418458250983</c:v>
                </c:pt>
                <c:pt idx="192">
                  <c:v>2.3592418458250983</c:v>
                </c:pt>
                <c:pt idx="193">
                  <c:v>2.3592418458250983</c:v>
                </c:pt>
                <c:pt idx="194">
                  <c:v>2.3592418458250983</c:v>
                </c:pt>
                <c:pt idx="195">
                  <c:v>2.3592418458250983</c:v>
                </c:pt>
                <c:pt idx="196">
                  <c:v>2.3592418458250983</c:v>
                </c:pt>
                <c:pt idx="197">
                  <c:v>2.3592418458250983</c:v>
                </c:pt>
                <c:pt idx="198">
                  <c:v>2.3592418458250983</c:v>
                </c:pt>
                <c:pt idx="199">
                  <c:v>2.3592418458250983</c:v>
                </c:pt>
                <c:pt idx="200">
                  <c:v>2.3592418458250983</c:v>
                </c:pt>
                <c:pt idx="201">
                  <c:v>2.3592418458250983</c:v>
                </c:pt>
                <c:pt idx="202">
                  <c:v>2.3592418458250983</c:v>
                </c:pt>
                <c:pt idx="203">
                  <c:v>2.3592418458250983</c:v>
                </c:pt>
                <c:pt idx="204">
                  <c:v>2.3592418458250983</c:v>
                </c:pt>
                <c:pt idx="205">
                  <c:v>2.3592418458250983</c:v>
                </c:pt>
                <c:pt idx="206">
                  <c:v>2.3592418458250983</c:v>
                </c:pt>
                <c:pt idx="207">
                  <c:v>2.3592418458250983</c:v>
                </c:pt>
                <c:pt idx="208">
                  <c:v>2.3592418458250983</c:v>
                </c:pt>
                <c:pt idx="209">
                  <c:v>2.3592418458250983</c:v>
                </c:pt>
                <c:pt idx="210">
                  <c:v>2.3592418458250983</c:v>
                </c:pt>
                <c:pt idx="211">
                  <c:v>2.3592418458250983</c:v>
                </c:pt>
                <c:pt idx="212">
                  <c:v>2.3592418458250983</c:v>
                </c:pt>
                <c:pt idx="213">
                  <c:v>2.3592418458250983</c:v>
                </c:pt>
                <c:pt idx="214">
                  <c:v>2.3592418458250983</c:v>
                </c:pt>
                <c:pt idx="215">
                  <c:v>2.3592418458250983</c:v>
                </c:pt>
                <c:pt idx="216">
                  <c:v>2.3592418458250983</c:v>
                </c:pt>
                <c:pt idx="217">
                  <c:v>2.3592418458250983</c:v>
                </c:pt>
                <c:pt idx="218">
                  <c:v>2.3592418458250983</c:v>
                </c:pt>
                <c:pt idx="219">
                  <c:v>2.3592418458250983</c:v>
                </c:pt>
                <c:pt idx="220">
                  <c:v>2.3592418458250983</c:v>
                </c:pt>
                <c:pt idx="221">
                  <c:v>2.3592418458250983</c:v>
                </c:pt>
                <c:pt idx="222">
                  <c:v>2.3592418458250983</c:v>
                </c:pt>
                <c:pt idx="223">
                  <c:v>2.3592418458250983</c:v>
                </c:pt>
                <c:pt idx="224">
                  <c:v>2.3592418458250983</c:v>
                </c:pt>
                <c:pt idx="225">
                  <c:v>2.3592418458250983</c:v>
                </c:pt>
                <c:pt idx="226">
                  <c:v>2.3592418458250983</c:v>
                </c:pt>
                <c:pt idx="227">
                  <c:v>2.3592418458250983</c:v>
                </c:pt>
                <c:pt idx="228">
                  <c:v>2.3592418458250983</c:v>
                </c:pt>
                <c:pt idx="229">
                  <c:v>2.3592418458250983</c:v>
                </c:pt>
                <c:pt idx="230">
                  <c:v>2.3592418458250983</c:v>
                </c:pt>
                <c:pt idx="231">
                  <c:v>2.3592418458250983</c:v>
                </c:pt>
                <c:pt idx="232">
                  <c:v>2.3592418458250983</c:v>
                </c:pt>
                <c:pt idx="233">
                  <c:v>2.3592418458250983</c:v>
                </c:pt>
                <c:pt idx="234">
                  <c:v>2.3592418458250983</c:v>
                </c:pt>
                <c:pt idx="235">
                  <c:v>2.3592418458250983</c:v>
                </c:pt>
                <c:pt idx="236">
                  <c:v>2.3592418458250983</c:v>
                </c:pt>
                <c:pt idx="237">
                  <c:v>2.3592418458250983</c:v>
                </c:pt>
                <c:pt idx="238">
                  <c:v>2.3592418458250983</c:v>
                </c:pt>
                <c:pt idx="239">
                  <c:v>2.3592418458250983</c:v>
                </c:pt>
                <c:pt idx="240">
                  <c:v>2.3592418458250983</c:v>
                </c:pt>
                <c:pt idx="241">
                  <c:v>2.3592418458250983</c:v>
                </c:pt>
                <c:pt idx="242">
                  <c:v>2.3592418458250983</c:v>
                </c:pt>
                <c:pt idx="243">
                  <c:v>2.3592418458250983</c:v>
                </c:pt>
                <c:pt idx="244">
                  <c:v>2.3592418458250983</c:v>
                </c:pt>
                <c:pt idx="245">
                  <c:v>2.3592418458250983</c:v>
                </c:pt>
                <c:pt idx="246">
                  <c:v>2.3592418458250983</c:v>
                </c:pt>
                <c:pt idx="247">
                  <c:v>2.3592418458250983</c:v>
                </c:pt>
                <c:pt idx="248">
                  <c:v>2.3592418458250983</c:v>
                </c:pt>
                <c:pt idx="249">
                  <c:v>2.3592418458250983</c:v>
                </c:pt>
                <c:pt idx="250">
                  <c:v>2.3592418458250983</c:v>
                </c:pt>
                <c:pt idx="251">
                  <c:v>2.3592418458250983</c:v>
                </c:pt>
                <c:pt idx="252">
                  <c:v>2.3592418458250983</c:v>
                </c:pt>
                <c:pt idx="253">
                  <c:v>2.3592418458250983</c:v>
                </c:pt>
                <c:pt idx="254">
                  <c:v>2.3592418458250983</c:v>
                </c:pt>
                <c:pt idx="255">
                  <c:v>2.3592418458250983</c:v>
                </c:pt>
                <c:pt idx="256">
                  <c:v>2.3592418458250983</c:v>
                </c:pt>
                <c:pt idx="257">
                  <c:v>2.3592418458250983</c:v>
                </c:pt>
                <c:pt idx="258">
                  <c:v>2.3592418458250983</c:v>
                </c:pt>
              </c:numCache>
            </c:numRef>
          </c:val>
          <c:smooth val="0"/>
          <c:extLst xmlns:c16r2="http://schemas.microsoft.com/office/drawing/2015/06/chart">
            <c:ext xmlns:c16="http://schemas.microsoft.com/office/drawing/2014/chart" uri="{C3380CC4-5D6E-409C-BE32-E72D297353CC}">
              <c16:uniqueId val="{00000001-4908-4701-BD9B-F4FA4CF46170}"/>
            </c:ext>
          </c:extLst>
        </c:ser>
        <c:dLbls>
          <c:showLegendKey val="0"/>
          <c:showVal val="0"/>
          <c:showCatName val="0"/>
          <c:showSerName val="0"/>
          <c:showPercent val="0"/>
          <c:showBubbleSize val="0"/>
        </c:dLbls>
        <c:smooth val="0"/>
        <c:axId val="550374824"/>
        <c:axId val="550375216"/>
      </c:lineChart>
      <c:dateAx>
        <c:axId val="550374824"/>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a:t>Quarterly</a:t>
                </a:r>
              </a:p>
            </c:rich>
          </c:tx>
          <c:layout>
            <c:manualLayout>
              <c:xMode val="edge"/>
              <c:yMode val="edge"/>
              <c:x val="0.4540739484487516"/>
              <c:y val="0.93185525037716743"/>
            </c:manualLayout>
          </c:layout>
          <c:overlay val="0"/>
        </c:title>
        <c:numFmt formatCode="yyyy" sourceLinked="0"/>
        <c:majorTickMark val="none"/>
        <c:minorTickMark val="none"/>
        <c:tickLblPos val="low"/>
        <c:spPr>
          <a:ln/>
        </c:spPr>
        <c:txPr>
          <a:bodyPr rot="0" vert="horz"/>
          <a:lstStyle/>
          <a:p>
            <a:pPr>
              <a:defRPr sz="1800" b="0" i="0" u="none" strike="noStrike" baseline="0">
                <a:solidFill>
                  <a:srgbClr val="000000"/>
                </a:solidFill>
                <a:latin typeface="Arial"/>
                <a:ea typeface="Arial"/>
                <a:cs typeface="Arial"/>
              </a:defRPr>
            </a:pPr>
            <a:endParaRPr lang="en-US"/>
          </a:p>
        </c:txPr>
        <c:crossAx val="550375216"/>
        <c:crosses val="autoZero"/>
        <c:auto val="1"/>
        <c:lblOffset val="100"/>
        <c:baseTimeUnit val="months"/>
        <c:majorUnit val="10"/>
        <c:majorTimeUnit val="years"/>
      </c:dateAx>
      <c:valAx>
        <c:axId val="550375216"/>
        <c:scaling>
          <c:orientation val="minMax"/>
          <c:min val="-20"/>
        </c:scaling>
        <c:delete val="0"/>
        <c:axPos val="l"/>
        <c:majorGridlines>
          <c:spPr>
            <a:ln>
              <a:solidFill>
                <a:schemeClr val="bg1">
                  <a:lumMod val="50000"/>
                </a:schemeClr>
              </a:solidFill>
            </a:ln>
          </c:spPr>
        </c:majorGridlines>
        <c:numFmt formatCode="0" sourceLinked="0"/>
        <c:majorTickMark val="out"/>
        <c:minorTickMark val="none"/>
        <c:tickLblPos val="nextTo"/>
        <c:spPr>
          <a:ln>
            <a:noFill/>
          </a:ln>
        </c:spPr>
        <c:txPr>
          <a:bodyPr rot="0" vert="horz"/>
          <a:lstStyle/>
          <a:p>
            <a:pPr>
              <a:defRPr sz="1800" b="0" i="0" u="none" strike="noStrike" baseline="0">
                <a:solidFill>
                  <a:srgbClr val="000000"/>
                </a:solidFill>
                <a:latin typeface="Arial"/>
                <a:ea typeface="Arial"/>
                <a:cs typeface="Arial"/>
              </a:defRPr>
            </a:pPr>
            <a:endParaRPr lang="en-US"/>
          </a:p>
        </c:txPr>
        <c:crossAx val="550374824"/>
        <c:crosses val="autoZero"/>
        <c:crossBetween val="between"/>
        <c:majorUnit val="10"/>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2"/>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669072615923016E-2"/>
          <c:y val="0.10695610965296004"/>
          <c:w val="0.89445777723542697"/>
          <c:h val="0.71261905836825545"/>
        </c:manualLayout>
      </c:layout>
      <c:lineChart>
        <c:grouping val="standard"/>
        <c:varyColors val="0"/>
        <c:ser>
          <c:idx val="0"/>
          <c:order val="0"/>
          <c:tx>
            <c:strRef>
              <c:f>'Data 3.5'!$C$5</c:f>
              <c:strCache>
                <c:ptCount val="1"/>
                <c:pt idx="0">
                  <c:v>Budget Update</c:v>
                </c:pt>
              </c:strCache>
            </c:strRef>
          </c:tx>
          <c:spPr>
            <a:ln w="38100">
              <a:solidFill>
                <a:srgbClr val="99CCFF"/>
              </a:solidFill>
            </a:ln>
          </c:spPr>
          <c:marker>
            <c:symbol val="none"/>
          </c:marker>
          <c:cat>
            <c:numRef>
              <c:f>'Data 3.5'!$B$6:$B$90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3.5'!$D$6:$D$89</c:f>
              <c:numCache>
                <c:formatCode>0.0</c:formatCode>
                <c:ptCount val="84"/>
                <c:pt idx="0">
                  <c:v>0.70196631835104295</c:v>
                </c:pt>
                <c:pt idx="1">
                  <c:v>0.72398384566167895</c:v>
                </c:pt>
                <c:pt idx="2">
                  <c:v>0.74021960778902696</c:v>
                </c:pt>
                <c:pt idx="3">
                  <c:v>0.75118297030729497</c:v>
                </c:pt>
                <c:pt idx="4">
                  <c:v>0.76373426090243701</c:v>
                </c:pt>
                <c:pt idx="5">
                  <c:v>0.80906050842841604</c:v>
                </c:pt>
                <c:pt idx="6">
                  <c:v>0.92488008136988298</c:v>
                </c:pt>
                <c:pt idx="7">
                  <c:v>1.1234898966646401</c:v>
                </c:pt>
                <c:pt idx="8">
                  <c:v>1.40605783910781</c:v>
                </c:pt>
                <c:pt idx="9">
                  <c:v>1.7005823658923001</c:v>
                </c:pt>
                <c:pt idx="10">
                  <c:v>1.9469157149736001</c:v>
                </c:pt>
                <c:pt idx="11">
                  <c:v>2.1280917681887299</c:v>
                </c:pt>
                <c:pt idx="12">
                  <c:v>2.2352371279765899</c:v>
                </c:pt>
                <c:pt idx="13">
                  <c:v>2.2897786437438401</c:v>
                </c:pt>
                <c:pt idx="14">
                  <c:v>2.2990547193479198</c:v>
                </c:pt>
                <c:pt idx="15">
                  <c:v>2.2443775765480498</c:v>
                </c:pt>
                <c:pt idx="16">
                  <c:v>2.1292939659185799</c:v>
                </c:pt>
                <c:pt idx="17">
                  <c:v>1.98508483959254</c:v>
                </c:pt>
                <c:pt idx="18">
                  <c:v>1.8450805872427301</c:v>
                </c:pt>
                <c:pt idx="19">
                  <c:v>1.72915428701789</c:v>
                </c:pt>
                <c:pt idx="20">
                  <c:v>1.6435065142176699</c:v>
                </c:pt>
                <c:pt idx="21">
                  <c:v>1.58559159377453</c:v>
                </c:pt>
                <c:pt idx="22">
                  <c:v>1.5484224012099099</c:v>
                </c:pt>
                <c:pt idx="23">
                  <c:v>1.54440131834419</c:v>
                </c:pt>
                <c:pt idx="24">
                  <c:v>1.5899427561502699</c:v>
                </c:pt>
                <c:pt idx="25">
                  <c:v>1.6312230188763199</c:v>
                </c:pt>
                <c:pt idx="26">
                  <c:v>1.6458697546527501</c:v>
                </c:pt>
                <c:pt idx="27">
                  <c:v>1.6097588849209601</c:v>
                </c:pt>
                <c:pt idx="28">
                  <c:v>1.4728292389084301</c:v>
                </c:pt>
                <c:pt idx="29">
                  <c:v>1.3147987091044</c:v>
                </c:pt>
                <c:pt idx="30">
                  <c:v>1.1647873625115901</c:v>
                </c:pt>
                <c:pt idx="31">
                  <c:v>1.03892278335819</c:v>
                </c:pt>
                <c:pt idx="32">
                  <c:v>0.97696455747042699</c:v>
                </c:pt>
                <c:pt idx="33">
                  <c:v>0.94334019326225405</c:v>
                </c:pt>
                <c:pt idx="34">
                  <c:v>0.92049852585751601</c:v>
                </c:pt>
                <c:pt idx="35">
                  <c:v>0.91884685045966397</c:v>
                </c:pt>
                <c:pt idx="36">
                  <c:v>0.94397391469871395</c:v>
                </c:pt>
                <c:pt idx="37">
                  <c:v>0.99883058702820904</c:v>
                </c:pt>
                <c:pt idx="38">
                  <c:v>1.08395146480049</c:v>
                </c:pt>
                <c:pt idx="39">
                  <c:v>1.1735651486359799</c:v>
                </c:pt>
                <c:pt idx="40">
                  <c:v>1.2266578614138901</c:v>
                </c:pt>
                <c:pt idx="41">
                  <c:v>1.2307337553809401</c:v>
                </c:pt>
                <c:pt idx="42">
                  <c:v>1.1921188464721599</c:v>
                </c:pt>
                <c:pt idx="43">
                  <c:v>1.1170406298986999</c:v>
                </c:pt>
                <c:pt idx="44">
                  <c:v>1.03358800003192</c:v>
                </c:pt>
                <c:pt idx="45">
                  <c:v>0.95281013453618602</c:v>
                </c:pt>
                <c:pt idx="46">
                  <c:v>0.87178393987281599</c:v>
                </c:pt>
                <c:pt idx="47">
                  <c:v>0.80014723228756202</c:v>
                </c:pt>
                <c:pt idx="48">
                  <c:v>0.74524238865898396</c:v>
                </c:pt>
                <c:pt idx="49">
                  <c:v>0.70972689650106102</c:v>
                </c:pt>
                <c:pt idx="50">
                  <c:v>0.69904461273127005</c:v>
                </c:pt>
                <c:pt idx="51">
                  <c:v>0.72502530173812396</c:v>
                </c:pt>
                <c:pt idx="52">
                  <c:v>0.78226813703157205</c:v>
                </c:pt>
                <c:pt idx="53">
                  <c:v>0.88330951873314401</c:v>
                </c:pt>
                <c:pt idx="54">
                  <c:v>1.03179508039474</c:v>
                </c:pt>
                <c:pt idx="55">
                  <c:v>1.2129798077101701</c:v>
                </c:pt>
                <c:pt idx="56">
                  <c:v>1.4170140885823901</c:v>
                </c:pt>
                <c:pt idx="57">
                  <c:v>1.6219407536428101</c:v>
                </c:pt>
                <c:pt idx="58">
                  <c:v>1.81022892206372</c:v>
                </c:pt>
                <c:pt idx="59">
                  <c:v>1.9479012928277799</c:v>
                </c:pt>
                <c:pt idx="60">
                  <c:v>2.0670963842372698</c:v>
                </c:pt>
                <c:pt idx="61">
                  <c:v>2.1486079104499001</c:v>
                </c:pt>
                <c:pt idx="62">
                  <c:v>2.20964117630428</c:v>
                </c:pt>
                <c:pt idx="63">
                  <c:v>2.30941019244095</c:v>
                </c:pt>
                <c:pt idx="64">
                  <c:v>2.4392088801851801</c:v>
                </c:pt>
                <c:pt idx="65">
                  <c:v>2.5632834408144198</c:v>
                </c:pt>
                <c:pt idx="66">
                  <c:v>2.6662062434557701</c:v>
                </c:pt>
                <c:pt idx="67">
                  <c:v>2.7199492144051902</c:v>
                </c:pt>
                <c:pt idx="68">
                  <c:v>2.6557584647032502</c:v>
                </c:pt>
                <c:pt idx="69">
                  <c:v>2.5960058908050598</c:v>
                </c:pt>
                <c:pt idx="70">
                  <c:v>2.5377281541078398</c:v>
                </c:pt>
                <c:pt idx="71">
                  <c:v>2.4734034894396699</c:v>
                </c:pt>
                <c:pt idx="72">
                  <c:v>2.4549519299259299</c:v>
                </c:pt>
                <c:pt idx="73">
                  <c:v>2.4223816929897999</c:v>
                </c:pt>
                <c:pt idx="74">
                  <c:v>2.3864997191261201</c:v>
                </c:pt>
                <c:pt idx="75">
                  <c:v>2.3574612664453301</c:v>
                </c:pt>
                <c:pt idx="76">
                  <c:v>2.3339197911387202</c:v>
                </c:pt>
                <c:pt idx="77">
                  <c:v>2.31468675794659</c:v>
                </c:pt>
                <c:pt idx="78">
                  <c:v>2.2987048968102299</c:v>
                </c:pt>
                <c:pt idx="79">
                  <c:v>2.2848525300728402</c:v>
                </c:pt>
                <c:pt idx="80">
                  <c:v>2.27396893133555</c:v>
                </c:pt>
                <c:pt idx="81">
                  <c:v>2.26446986254442</c:v>
                </c:pt>
                <c:pt idx="82">
                  <c:v>2.2560007610904198</c:v>
                </c:pt>
                <c:pt idx="83">
                  <c:v>2.2482559367020101</c:v>
                </c:pt>
              </c:numCache>
            </c:numRef>
          </c:val>
          <c:smooth val="0"/>
          <c:extLst xmlns:c16r2="http://schemas.microsoft.com/office/drawing/2015/06/chart">
            <c:ext xmlns:c16="http://schemas.microsoft.com/office/drawing/2014/chart" uri="{C3380CC4-5D6E-409C-BE32-E72D297353CC}">
              <c16:uniqueId val="{00000001-285B-44C7-9A09-32FE4A67EC43}"/>
            </c:ext>
          </c:extLst>
        </c:ser>
        <c:ser>
          <c:idx val="2"/>
          <c:order val="1"/>
          <c:tx>
            <c:strRef>
              <c:f>'Data 3.5'!$D$5</c:f>
              <c:strCache>
                <c:ptCount val="1"/>
                <c:pt idx="0">
                  <c:v>Scenario One</c:v>
                </c:pt>
              </c:strCache>
            </c:strRef>
          </c:tx>
          <c:spPr>
            <a:ln w="38100">
              <a:solidFill>
                <a:sysClr val="windowText" lastClr="000000">
                  <a:lumMod val="85000"/>
                  <a:lumOff val="15000"/>
                </a:sysClr>
              </a:solidFill>
            </a:ln>
          </c:spPr>
          <c:marker>
            <c:symbol val="none"/>
          </c:marker>
          <c:cat>
            <c:numRef>
              <c:f>'Data 3.5'!$B$6:$B$90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3.5'!$C$6:$C$89</c:f>
              <c:numCache>
                <c:formatCode>0.0</c:formatCode>
                <c:ptCount val="84"/>
                <c:pt idx="0">
                  <c:v>0.70196631835104295</c:v>
                </c:pt>
                <c:pt idx="1">
                  <c:v>0.72398384566167895</c:v>
                </c:pt>
                <c:pt idx="2">
                  <c:v>0.74021960778902696</c:v>
                </c:pt>
                <c:pt idx="3">
                  <c:v>0.75118297030729497</c:v>
                </c:pt>
                <c:pt idx="4">
                  <c:v>0.76373426090243701</c:v>
                </c:pt>
                <c:pt idx="5">
                  <c:v>0.80906050842841604</c:v>
                </c:pt>
                <c:pt idx="6">
                  <c:v>0.92488008136988298</c:v>
                </c:pt>
                <c:pt idx="7">
                  <c:v>1.1234898966646401</c:v>
                </c:pt>
                <c:pt idx="8">
                  <c:v>1.40605783910781</c:v>
                </c:pt>
                <c:pt idx="9">
                  <c:v>1.7005823658923001</c:v>
                </c:pt>
                <c:pt idx="10">
                  <c:v>1.9469157149736001</c:v>
                </c:pt>
                <c:pt idx="11">
                  <c:v>2.1280917681887299</c:v>
                </c:pt>
                <c:pt idx="12">
                  <c:v>2.2352371279765899</c:v>
                </c:pt>
                <c:pt idx="13">
                  <c:v>2.2897786437438401</c:v>
                </c:pt>
                <c:pt idx="14">
                  <c:v>2.2990547193479198</c:v>
                </c:pt>
                <c:pt idx="15">
                  <c:v>2.2443775765480498</c:v>
                </c:pt>
                <c:pt idx="16">
                  <c:v>2.1292939659185799</c:v>
                </c:pt>
                <c:pt idx="17">
                  <c:v>1.98508483959254</c:v>
                </c:pt>
                <c:pt idx="18">
                  <c:v>1.8450805872427301</c:v>
                </c:pt>
                <c:pt idx="19">
                  <c:v>1.72915428701789</c:v>
                </c:pt>
                <c:pt idx="20">
                  <c:v>1.6435065142176699</c:v>
                </c:pt>
                <c:pt idx="21">
                  <c:v>1.58559159377453</c:v>
                </c:pt>
                <c:pt idx="22">
                  <c:v>1.5484224012099099</c:v>
                </c:pt>
                <c:pt idx="23">
                  <c:v>1.54440131834419</c:v>
                </c:pt>
                <c:pt idx="24">
                  <c:v>1.5899427561502699</c:v>
                </c:pt>
                <c:pt idx="25">
                  <c:v>1.6312230188763199</c:v>
                </c:pt>
                <c:pt idx="26">
                  <c:v>1.6458697546527501</c:v>
                </c:pt>
                <c:pt idx="27">
                  <c:v>1.6097588849209601</c:v>
                </c:pt>
                <c:pt idx="28">
                  <c:v>1.4728292389084301</c:v>
                </c:pt>
                <c:pt idx="29">
                  <c:v>1.3147987091044</c:v>
                </c:pt>
                <c:pt idx="30">
                  <c:v>1.1647873625115901</c:v>
                </c:pt>
                <c:pt idx="31">
                  <c:v>1.03892278335819</c:v>
                </c:pt>
                <c:pt idx="32">
                  <c:v>0.97696455747042699</c:v>
                </c:pt>
                <c:pt idx="33">
                  <c:v>0.94334019326225405</c:v>
                </c:pt>
                <c:pt idx="34">
                  <c:v>0.92049852585751601</c:v>
                </c:pt>
                <c:pt idx="35">
                  <c:v>0.91884685045966397</c:v>
                </c:pt>
                <c:pt idx="36">
                  <c:v>0.94397391469871395</c:v>
                </c:pt>
                <c:pt idx="37">
                  <c:v>0.99883058702820904</c:v>
                </c:pt>
                <c:pt idx="38">
                  <c:v>1.08395146480049</c:v>
                </c:pt>
                <c:pt idx="39">
                  <c:v>1.1735651486359799</c:v>
                </c:pt>
                <c:pt idx="40">
                  <c:v>1.2266578614138901</c:v>
                </c:pt>
                <c:pt idx="41">
                  <c:v>1.2307337553809401</c:v>
                </c:pt>
                <c:pt idx="42">
                  <c:v>1.1921188464721599</c:v>
                </c:pt>
                <c:pt idx="43">
                  <c:v>1.1170406298986999</c:v>
                </c:pt>
                <c:pt idx="44">
                  <c:v>1.03358800003192</c:v>
                </c:pt>
                <c:pt idx="45">
                  <c:v>0.95281013453618602</c:v>
                </c:pt>
                <c:pt idx="46">
                  <c:v>0.87178393987281599</c:v>
                </c:pt>
                <c:pt idx="47">
                  <c:v>0.80014723228756202</c:v>
                </c:pt>
                <c:pt idx="48">
                  <c:v>0.74524238865898396</c:v>
                </c:pt>
                <c:pt idx="49">
                  <c:v>0.70972689650106102</c:v>
                </c:pt>
                <c:pt idx="50">
                  <c:v>0.69904461273127005</c:v>
                </c:pt>
                <c:pt idx="51">
                  <c:v>0.72502530173812396</c:v>
                </c:pt>
                <c:pt idx="52">
                  <c:v>0.78226813703157205</c:v>
                </c:pt>
                <c:pt idx="53">
                  <c:v>0.88330951873314401</c:v>
                </c:pt>
                <c:pt idx="54">
                  <c:v>1.03179508039474</c:v>
                </c:pt>
                <c:pt idx="55">
                  <c:v>1.2129798077101701</c:v>
                </c:pt>
                <c:pt idx="56">
                  <c:v>1.4170140885823901</c:v>
                </c:pt>
                <c:pt idx="57">
                  <c:v>1.6219407536428101</c:v>
                </c:pt>
                <c:pt idx="58">
                  <c:v>1.81022892206372</c:v>
                </c:pt>
                <c:pt idx="59">
                  <c:v>1.9479012928277799</c:v>
                </c:pt>
                <c:pt idx="60">
                  <c:v>2.0670963842372698</c:v>
                </c:pt>
                <c:pt idx="61">
                  <c:v>2.1486079104499001</c:v>
                </c:pt>
                <c:pt idx="62">
                  <c:v>2.20964117630428</c:v>
                </c:pt>
                <c:pt idx="63">
                  <c:v>2.30941019244095</c:v>
                </c:pt>
                <c:pt idx="64">
                  <c:v>2.4392088801851801</c:v>
                </c:pt>
                <c:pt idx="65">
                  <c:v>2.5632834408144198</c:v>
                </c:pt>
                <c:pt idx="66">
                  <c:v>2.6662062434557701</c:v>
                </c:pt>
                <c:pt idx="67">
                  <c:v>2.7200988816214098</c:v>
                </c:pt>
                <c:pt idx="68">
                  <c:v>2.6562051376431901</c:v>
                </c:pt>
                <c:pt idx="69">
                  <c:v>2.5968613261239701</c:v>
                </c:pt>
                <c:pt idx="70">
                  <c:v>2.5362472195282701</c:v>
                </c:pt>
                <c:pt idx="71">
                  <c:v>2.46434281502663</c:v>
                </c:pt>
                <c:pt idx="72">
                  <c:v>2.42762856808036</c:v>
                </c:pt>
                <c:pt idx="73">
                  <c:v>2.3609506451577298</c:v>
                </c:pt>
                <c:pt idx="74">
                  <c:v>2.27558939829628</c:v>
                </c:pt>
                <c:pt idx="75">
                  <c:v>2.1811211925787299</c:v>
                </c:pt>
                <c:pt idx="76">
                  <c:v>2.0819717618663001</c:v>
                </c:pt>
                <c:pt idx="77">
                  <c:v>1.9823756867931801</c:v>
                </c:pt>
                <c:pt idx="78">
                  <c:v>1.88392179576593</c:v>
                </c:pt>
                <c:pt idx="79">
                  <c:v>1.7886491936893201</c:v>
                </c:pt>
                <c:pt idx="80">
                  <c:v>1.6972827912978301</c:v>
                </c:pt>
                <c:pt idx="81">
                  <c:v>1.6082201371401199</c:v>
                </c:pt>
                <c:pt idx="82">
                  <c:v>1.5210308987102701</c:v>
                </c:pt>
                <c:pt idx="83">
                  <c:v>1.4353733118085099</c:v>
                </c:pt>
              </c:numCache>
            </c:numRef>
          </c:val>
          <c:smooth val="0"/>
          <c:extLst xmlns:c16r2="http://schemas.microsoft.com/office/drawing/2015/06/chart">
            <c:ext xmlns:c16="http://schemas.microsoft.com/office/drawing/2014/chart" uri="{C3380CC4-5D6E-409C-BE32-E72D297353CC}">
              <c16:uniqueId val="{00000000-285B-44C7-9A09-32FE4A67EC43}"/>
            </c:ext>
          </c:extLst>
        </c:ser>
        <c:dLbls>
          <c:showLegendKey val="0"/>
          <c:showVal val="0"/>
          <c:showCatName val="0"/>
          <c:showSerName val="0"/>
          <c:showPercent val="0"/>
          <c:showBubbleSize val="0"/>
        </c:dLbls>
        <c:smooth val="0"/>
        <c:axId val="550379528"/>
        <c:axId val="550378352"/>
      </c:lineChart>
      <c:dateAx>
        <c:axId val="550379528"/>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a:t>Quarterly</a:t>
                </a:r>
              </a:p>
            </c:rich>
          </c:tx>
          <c:overlay val="0"/>
        </c:title>
        <c:numFmt formatCode="yyyy" sourceLinked="0"/>
        <c:majorTickMark val="none"/>
        <c:minorTickMark val="none"/>
        <c:tickLblPos val="low"/>
        <c:txPr>
          <a:bodyPr rot="0" vert="horz"/>
          <a:lstStyle/>
          <a:p>
            <a:pPr>
              <a:defRPr sz="1800" b="0" i="0" u="none" strike="noStrike" baseline="0">
                <a:solidFill>
                  <a:srgbClr val="000000"/>
                </a:solidFill>
                <a:latin typeface="Arial"/>
                <a:ea typeface="Arial"/>
                <a:cs typeface="Arial"/>
              </a:defRPr>
            </a:pPr>
            <a:endParaRPr lang="en-US"/>
          </a:p>
        </c:txPr>
        <c:crossAx val="550378352"/>
        <c:crosses val="autoZero"/>
        <c:auto val="1"/>
        <c:lblOffset val="100"/>
        <c:baseTimeUnit val="months"/>
        <c:majorUnit val="3"/>
        <c:majorTimeUnit val="years"/>
      </c:dateAx>
      <c:valAx>
        <c:axId val="550378352"/>
        <c:scaling>
          <c:orientation val="minMax"/>
        </c:scaling>
        <c:delete val="0"/>
        <c:axPos val="l"/>
        <c:majorGridlines>
          <c:spPr>
            <a:ln>
              <a:solidFill>
                <a:schemeClr val="bg1">
                  <a:lumMod val="50000"/>
                </a:schemeClr>
              </a:solidFill>
            </a:ln>
          </c:spPr>
        </c:majorGridlines>
        <c:numFmt formatCode="0.0" sourceLinked="0"/>
        <c:majorTickMark val="out"/>
        <c:minorTickMark val="none"/>
        <c:tickLblPos val="nextTo"/>
        <c:spPr>
          <a:ln>
            <a:noFill/>
          </a:ln>
        </c:spPr>
        <c:txPr>
          <a:bodyPr rot="0" vert="horz"/>
          <a:lstStyle/>
          <a:p>
            <a:pPr>
              <a:defRPr sz="1800" b="0" i="0" u="none" strike="noStrike" baseline="0">
                <a:solidFill>
                  <a:srgbClr val="000000"/>
                </a:solidFill>
                <a:latin typeface="Arial"/>
                <a:ea typeface="Arial"/>
                <a:cs typeface="Arial"/>
              </a:defRPr>
            </a:pPr>
            <a:endParaRPr lang="en-US"/>
          </a:p>
        </c:txPr>
        <c:crossAx val="550379528"/>
        <c:crosses val="autoZero"/>
        <c:crossBetween val="between"/>
        <c:majorUnit val="1"/>
      </c:valAx>
      <c:spPr>
        <a:noFill/>
        <a:ln w="25400">
          <a:noFill/>
        </a:ln>
      </c:spPr>
    </c:plotArea>
    <c:legend>
      <c:legendPos val="r"/>
      <c:layout>
        <c:manualLayout>
          <c:xMode val="edge"/>
          <c:yMode val="edge"/>
          <c:x val="0.12489726553964928"/>
          <c:y val="0.94065654115510444"/>
          <c:w val="0.7502054689207015"/>
          <c:h val="4.9242328121307133E-2"/>
        </c:manualLayout>
      </c:layout>
      <c:overlay val="0"/>
      <c:txPr>
        <a:bodyPr/>
        <a:lstStyle/>
        <a:p>
          <a:pPr>
            <a:defRPr sz="18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0"/>
          <c:order val="0"/>
          <c:tx>
            <c:strRef>
              <c:f>'Data 1.5'!$C$5</c:f>
              <c:strCache>
                <c:ptCount val="1"/>
                <c:pt idx="0">
                  <c:v>Budget Update</c:v>
                </c:pt>
              </c:strCache>
            </c:strRef>
          </c:tx>
          <c:spPr>
            <a:ln w="38100">
              <a:solidFill>
                <a:srgbClr val="99CCFF"/>
              </a:solidFill>
            </a:ln>
          </c:spPr>
          <c:marker>
            <c:symbol val="none"/>
          </c:marker>
          <c:cat>
            <c:numRef>
              <c:f>'Data 1.5'!$A$6:$A$90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1.5'!$C$6:$C$90</c:f>
              <c:numCache>
                <c:formatCode>0.0</c:formatCode>
                <c:ptCount val="85"/>
                <c:pt idx="0">
                  <c:v>2.4506458537553799</c:v>
                </c:pt>
                <c:pt idx="1">
                  <c:v>1.9013322845484499</c:v>
                </c:pt>
                <c:pt idx="2">
                  <c:v>1.4721692811415701</c:v>
                </c:pt>
                <c:pt idx="3">
                  <c:v>1.41768886292834</c:v>
                </c:pt>
                <c:pt idx="4">
                  <c:v>1.30804447351209</c:v>
                </c:pt>
                <c:pt idx="5">
                  <c:v>1.45939622004318</c:v>
                </c:pt>
                <c:pt idx="6">
                  <c:v>2.2033061632372899</c:v>
                </c:pt>
                <c:pt idx="7">
                  <c:v>2.6265583566311901</c:v>
                </c:pt>
                <c:pt idx="8">
                  <c:v>3.3020108552710199</c:v>
                </c:pt>
                <c:pt idx="9">
                  <c:v>3.7077543062968799</c:v>
                </c:pt>
                <c:pt idx="10">
                  <c:v>4.0006125790757103</c:v>
                </c:pt>
                <c:pt idx="11">
                  <c:v>5.0426750847655599</c:v>
                </c:pt>
                <c:pt idx="12">
                  <c:v>5.3907045643921903</c:v>
                </c:pt>
                <c:pt idx="13">
                  <c:v>5.8998165978908697</c:v>
                </c:pt>
                <c:pt idx="14">
                  <c:v>6.3262462761800098</c:v>
                </c:pt>
                <c:pt idx="15">
                  <c:v>6.1763298197967602</c:v>
                </c:pt>
                <c:pt idx="16">
                  <c:v>6.1208354380339403</c:v>
                </c:pt>
                <c:pt idx="17">
                  <c:v>6.3688614198967404</c:v>
                </c:pt>
                <c:pt idx="18">
                  <c:v>6.0830101845144204</c:v>
                </c:pt>
                <c:pt idx="19">
                  <c:v>5.3578916470982696</c:v>
                </c:pt>
                <c:pt idx="20">
                  <c:v>5.6208609271523198</c:v>
                </c:pt>
                <c:pt idx="21">
                  <c:v>4.7826927577820397</c:v>
                </c:pt>
                <c:pt idx="22">
                  <c:v>4.45078230131152</c:v>
                </c:pt>
                <c:pt idx="23">
                  <c:v>4.6376725072883396</c:v>
                </c:pt>
                <c:pt idx="24">
                  <c:v>3.57296810094835</c:v>
                </c:pt>
                <c:pt idx="25">
                  <c:v>3.4019286983713899</c:v>
                </c:pt>
                <c:pt idx="26">
                  <c:v>3.2352658398230898</c:v>
                </c:pt>
                <c:pt idx="27">
                  <c:v>3.0780495226503302</c:v>
                </c:pt>
                <c:pt idx="28">
                  <c:v>3.7230772141242299</c:v>
                </c:pt>
                <c:pt idx="29">
                  <c:v>4.1146195315288203</c:v>
                </c:pt>
                <c:pt idx="30">
                  <c:v>4.0158323632130299</c:v>
                </c:pt>
                <c:pt idx="31">
                  <c:v>3.8717355005949998</c:v>
                </c:pt>
                <c:pt idx="32">
                  <c:v>2.8808535862477598</c:v>
                </c:pt>
                <c:pt idx="33">
                  <c:v>1.8185918542239901</c:v>
                </c:pt>
                <c:pt idx="34">
                  <c:v>1.0233957398801901</c:v>
                </c:pt>
                <c:pt idx="35">
                  <c:v>-0.75400984031688201</c:v>
                </c:pt>
                <c:pt idx="36">
                  <c:v>-1.0051943907670999</c:v>
                </c:pt>
                <c:pt idx="37">
                  <c:v>-0.97987968565884598</c:v>
                </c:pt>
                <c:pt idx="38">
                  <c:v>-0.63812815740494899</c:v>
                </c:pt>
                <c:pt idx="39">
                  <c:v>1.46846951650574</c:v>
                </c:pt>
                <c:pt idx="40">
                  <c:v>2.3352435530086</c:v>
                </c:pt>
                <c:pt idx="41">
                  <c:v>2.9490448709345398</c:v>
                </c:pt>
                <c:pt idx="42">
                  <c:v>3.0933904201230802</c:v>
                </c:pt>
                <c:pt idx="43">
                  <c:v>2.34324014463356</c:v>
                </c:pt>
                <c:pt idx="44">
                  <c:v>2.0308343833123299</c:v>
                </c:pt>
                <c:pt idx="45">
                  <c:v>2.1736296399301298</c:v>
                </c:pt>
                <c:pt idx="46">
                  <c:v>2.6657322327778599</c:v>
                </c:pt>
                <c:pt idx="47">
                  <c:v>3.2392048049497202</c:v>
                </c:pt>
                <c:pt idx="48">
                  <c:v>3.5117358008387001</c:v>
                </c:pt>
                <c:pt idx="49">
                  <c:v>3.05796090573484</c:v>
                </c:pt>
                <c:pt idx="50">
                  <c:v>2.67910567255749</c:v>
                </c:pt>
                <c:pt idx="51">
                  <c:v>2.2661636312037698</c:v>
                </c:pt>
                <c:pt idx="52">
                  <c:v>2.37440349946977</c:v>
                </c:pt>
                <c:pt idx="53">
                  <c:v>2.94906608780343</c:v>
                </c:pt>
                <c:pt idx="54">
                  <c:v>3.2781234097736198</c:v>
                </c:pt>
                <c:pt idx="55">
                  <c:v>3.5463308330816599</c:v>
                </c:pt>
                <c:pt idx="56">
                  <c:v>3.3495184915432499</c:v>
                </c:pt>
                <c:pt idx="57">
                  <c:v>3.2975226489216598</c:v>
                </c:pt>
                <c:pt idx="58">
                  <c:v>3.13751668891855</c:v>
                </c:pt>
                <c:pt idx="59">
                  <c:v>3.0654391247457902</c:v>
                </c:pt>
                <c:pt idx="60">
                  <c:v>3.11332795652616</c:v>
                </c:pt>
                <c:pt idx="61">
                  <c:v>2.77779933717781</c:v>
                </c:pt>
                <c:pt idx="62">
                  <c:v>2.8540607181383799</c:v>
                </c:pt>
                <c:pt idx="63">
                  <c:v>2.79530419486826</c:v>
                </c:pt>
                <c:pt idx="64">
                  <c:v>3.1985419751680202</c:v>
                </c:pt>
                <c:pt idx="65">
                  <c:v>3.96157738140188</c:v>
                </c:pt>
                <c:pt idx="66">
                  <c:v>4.2214797279074698</c:v>
                </c:pt>
                <c:pt idx="67">
                  <c:v>4.7226262926865603</c:v>
                </c:pt>
                <c:pt idx="68">
                  <c:v>4.55354901285531</c:v>
                </c:pt>
                <c:pt idx="69">
                  <c:v>4.0814673722288299</c:v>
                </c:pt>
                <c:pt idx="70">
                  <c:v>4.01192324700434</c:v>
                </c:pt>
                <c:pt idx="71">
                  <c:v>3.8281360032626601</c:v>
                </c:pt>
                <c:pt idx="72">
                  <c:v>3.92169134307838</c:v>
                </c:pt>
                <c:pt idx="73">
                  <c:v>4.1220003706044599</c:v>
                </c:pt>
                <c:pt idx="74">
                  <c:v>4.1251424761903497</c:v>
                </c:pt>
                <c:pt idx="75">
                  <c:v>4.0378035448260698</c:v>
                </c:pt>
                <c:pt idx="76">
                  <c:v>3.7412737876779198</c:v>
                </c:pt>
                <c:pt idx="77">
                  <c:v>3.3000842665977501</c:v>
                </c:pt>
                <c:pt idx="78">
                  <c:v>2.8651410093816798</c:v>
                </c:pt>
                <c:pt idx="79">
                  <c:v>2.4682748285829601</c:v>
                </c:pt>
                <c:pt idx="80">
                  <c:v>2.2176725733401099</c:v>
                </c:pt>
                <c:pt idx="81">
                  <c:v>2.0952848316333701</c:v>
                </c:pt>
                <c:pt idx="82">
                  <c:v>1.9838865148982201</c:v>
                </c:pt>
                <c:pt idx="83">
                  <c:v>1.89080481463841</c:v>
                </c:pt>
                <c:pt idx="84">
                  <c:v>1.81095622866227</c:v>
                </c:pt>
              </c:numCache>
            </c:numRef>
          </c:val>
          <c:smooth val="0"/>
          <c:extLst xmlns:c16r2="http://schemas.microsoft.com/office/drawing/2015/06/chart">
            <c:ext xmlns:c16="http://schemas.microsoft.com/office/drawing/2014/chart" uri="{C3380CC4-5D6E-409C-BE32-E72D297353CC}">
              <c16:uniqueId val="{00000000-F192-4768-A40E-98EA36967F0C}"/>
            </c:ext>
          </c:extLst>
        </c:ser>
        <c:ser>
          <c:idx val="1"/>
          <c:order val="1"/>
          <c:tx>
            <c:strRef>
              <c:f>'Data 1.5'!$B$5</c:f>
              <c:strCache>
                <c:ptCount val="1"/>
                <c:pt idx="0">
                  <c:v>Half Year Update</c:v>
                </c:pt>
              </c:strCache>
            </c:strRef>
          </c:tx>
          <c:spPr>
            <a:ln w="38100">
              <a:solidFill>
                <a:schemeClr val="tx1">
                  <a:lumMod val="85000"/>
                  <a:lumOff val="15000"/>
                </a:schemeClr>
              </a:solidFill>
            </a:ln>
          </c:spPr>
          <c:marker>
            <c:symbol val="none"/>
          </c:marker>
          <c:cat>
            <c:numRef>
              <c:f>'Data 1.5'!$A$6:$A$90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1.5'!$B$6:$B$90</c:f>
              <c:numCache>
                <c:formatCode>0.0</c:formatCode>
                <c:ptCount val="85"/>
                <c:pt idx="0">
                  <c:v>2.4518866870990501</c:v>
                </c:pt>
                <c:pt idx="1">
                  <c:v>1.9000798869292601</c:v>
                </c:pt>
                <c:pt idx="2">
                  <c:v>1.4721512956153</c:v>
                </c:pt>
                <c:pt idx="3">
                  <c:v>1.4176716112781</c:v>
                </c:pt>
                <c:pt idx="4">
                  <c:v>1.30802863129337</c:v>
                </c:pt>
                <c:pt idx="5">
                  <c:v>1.46180844520027</c:v>
                </c:pt>
                <c:pt idx="6">
                  <c:v>2.2032796359170601</c:v>
                </c:pt>
                <c:pt idx="7">
                  <c:v>2.6265268412085199</c:v>
                </c:pt>
                <c:pt idx="8">
                  <c:v>3.3019713797266901</c:v>
                </c:pt>
                <c:pt idx="9">
                  <c:v>3.7064774199683899</c:v>
                </c:pt>
                <c:pt idx="10">
                  <c:v>4.0005654509471302</c:v>
                </c:pt>
                <c:pt idx="11">
                  <c:v>5.04261612748593</c:v>
                </c:pt>
                <c:pt idx="12">
                  <c:v>5.39064217847677</c:v>
                </c:pt>
                <c:pt idx="13">
                  <c:v>5.89860272119759</c:v>
                </c:pt>
                <c:pt idx="14">
                  <c:v>6.3261746182773804</c:v>
                </c:pt>
                <c:pt idx="15">
                  <c:v>6.1773741151329</c:v>
                </c:pt>
                <c:pt idx="16">
                  <c:v>6.1218663182052797</c:v>
                </c:pt>
                <c:pt idx="17">
                  <c:v>6.3710262266336102</c:v>
                </c:pt>
                <c:pt idx="18">
                  <c:v>6.0829453813292904</c:v>
                </c:pt>
                <c:pt idx="19">
                  <c:v>5.3556827473425903</c:v>
                </c:pt>
                <c:pt idx="20">
                  <c:v>5.6186751102005301</c:v>
                </c:pt>
                <c:pt idx="21">
                  <c:v>4.7805602759659296</c:v>
                </c:pt>
                <c:pt idx="22">
                  <c:v>4.4497333775193404</c:v>
                </c:pt>
                <c:pt idx="23">
                  <c:v>4.6376725072883396</c:v>
                </c:pt>
                <c:pt idx="24">
                  <c:v>3.57296810094835</c:v>
                </c:pt>
                <c:pt idx="25">
                  <c:v>3.4019286983713899</c:v>
                </c:pt>
                <c:pt idx="26">
                  <c:v>3.2362272858379</c:v>
                </c:pt>
                <c:pt idx="27">
                  <c:v>3.07900041839412</c:v>
                </c:pt>
                <c:pt idx="28">
                  <c:v>3.7240231178879699</c:v>
                </c:pt>
                <c:pt idx="29">
                  <c:v>4.1155587279523704</c:v>
                </c:pt>
                <c:pt idx="30">
                  <c:v>4.01486365668306</c:v>
                </c:pt>
                <c:pt idx="31">
                  <c:v>3.8698547997269399</c:v>
                </c:pt>
                <c:pt idx="32">
                  <c:v>2.87991537170788</c:v>
                </c:pt>
                <c:pt idx="33">
                  <c:v>1.8185754492314301</c:v>
                </c:pt>
                <c:pt idx="34">
                  <c:v>1.0242910992326699</c:v>
                </c:pt>
                <c:pt idx="35">
                  <c:v>-0.75224029059388597</c:v>
                </c:pt>
                <c:pt idx="36">
                  <c:v>-1.00608080557377</c:v>
                </c:pt>
                <c:pt idx="37">
                  <c:v>-0.98252888227372503</c:v>
                </c:pt>
                <c:pt idx="38">
                  <c:v>-0.6398950642997</c:v>
                </c:pt>
                <c:pt idx="39">
                  <c:v>1.4675615212527999</c:v>
                </c:pt>
                <c:pt idx="40">
                  <c:v>2.3406370042711599</c:v>
                </c:pt>
                <c:pt idx="41">
                  <c:v>2.9580451491101698</c:v>
                </c:pt>
                <c:pt idx="42">
                  <c:v>3.1005539251977901</c:v>
                </c:pt>
                <c:pt idx="43">
                  <c:v>2.34324014463356</c:v>
                </c:pt>
                <c:pt idx="44">
                  <c:v>2.014121599748</c:v>
                </c:pt>
                <c:pt idx="45">
                  <c:v>2.1465381640580699</c:v>
                </c:pt>
                <c:pt idx="46">
                  <c:v>2.6387507029458801</c:v>
                </c:pt>
                <c:pt idx="47">
                  <c:v>3.2392048049497202</c:v>
                </c:pt>
                <c:pt idx="48">
                  <c:v>3.5747673570907899</c:v>
                </c:pt>
                <c:pt idx="49">
                  <c:v>3.1878780660036199</c:v>
                </c:pt>
                <c:pt idx="50">
                  <c:v>2.8465461288827099</c:v>
                </c:pt>
                <c:pt idx="51">
                  <c:v>2.4097290619835299</c:v>
                </c:pt>
                <c:pt idx="52">
                  <c:v>2.3931170971241</c:v>
                </c:pt>
                <c:pt idx="53">
                  <c:v>2.7999934040202401</c:v>
                </c:pt>
                <c:pt idx="54">
                  <c:v>2.9488902730878799</c:v>
                </c:pt>
                <c:pt idx="55">
                  <c:v>3.0776001890898401</c:v>
                </c:pt>
                <c:pt idx="56">
                  <c:v>2.8345450575400601</c:v>
                </c:pt>
                <c:pt idx="57">
                  <c:v>2.8015270849039902</c:v>
                </c:pt>
                <c:pt idx="58">
                  <c:v>2.6844996417482601</c:v>
                </c:pt>
                <c:pt idx="59">
                  <c:v>2.6314749068941699</c:v>
                </c:pt>
                <c:pt idx="60">
                  <c:v>2.6706931533997098</c:v>
                </c:pt>
                <c:pt idx="61">
                  <c:v>2.3046615954749301</c:v>
                </c:pt>
                <c:pt idx="62">
                  <c:v>2.3034221829402601</c:v>
                </c:pt>
                <c:pt idx="63">
                  <c:v>2.25660069184958</c:v>
                </c:pt>
                <c:pt idx="64">
                  <c:v>2.66173384193513</c:v>
                </c:pt>
                <c:pt idx="65">
                  <c:v>3.1928665665108502</c:v>
                </c:pt>
                <c:pt idx="66">
                  <c:v>3.5549671019226401</c:v>
                </c:pt>
                <c:pt idx="67">
                  <c:v>4.1137326070250104</c:v>
                </c:pt>
                <c:pt idx="68">
                  <c:v>4.0359830633668698</c:v>
                </c:pt>
                <c:pt idx="69">
                  <c:v>4.0618204201381598</c:v>
                </c:pt>
                <c:pt idx="70">
                  <c:v>4.02593005183373</c:v>
                </c:pt>
                <c:pt idx="71">
                  <c:v>3.7714005281313998</c:v>
                </c:pt>
                <c:pt idx="72">
                  <c:v>3.7180315578998702</c:v>
                </c:pt>
                <c:pt idx="73">
                  <c:v>3.55664801749242</c:v>
                </c:pt>
                <c:pt idx="74">
                  <c:v>3.4209170232724202</c:v>
                </c:pt>
                <c:pt idx="75">
                  <c:v>3.3472763898181102</c:v>
                </c:pt>
                <c:pt idx="76">
                  <c:v>3.2771565796034499</c:v>
                </c:pt>
                <c:pt idx="77">
                  <c:v>3.2030483393708602</c:v>
                </c:pt>
                <c:pt idx="78">
                  <c:v>3.1018727735270399</c:v>
                </c:pt>
                <c:pt idx="79">
                  <c:v>2.9542296044334102</c:v>
                </c:pt>
                <c:pt idx="80">
                  <c:v>2.7805296069927499</c:v>
                </c:pt>
                <c:pt idx="81">
                  <c:v>2.5987059420321001</c:v>
                </c:pt>
                <c:pt idx="82">
                  <c:v>2.4310181169103702</c:v>
                </c:pt>
                <c:pt idx="83">
                  <c:v>2.29932260769576</c:v>
                </c:pt>
                <c:pt idx="84">
                  <c:v>2.2054775025818598</c:v>
                </c:pt>
              </c:numCache>
            </c:numRef>
          </c:val>
          <c:smooth val="0"/>
          <c:extLst xmlns:c16r2="http://schemas.microsoft.com/office/drawing/2015/06/chart">
            <c:ext xmlns:c16="http://schemas.microsoft.com/office/drawing/2014/chart" uri="{C3380CC4-5D6E-409C-BE32-E72D297353CC}">
              <c16:uniqueId val="{00000001-F192-4768-A40E-98EA36967F0C}"/>
            </c:ext>
          </c:extLst>
        </c:ser>
        <c:dLbls>
          <c:showLegendKey val="0"/>
          <c:showVal val="0"/>
          <c:showCatName val="0"/>
          <c:showSerName val="0"/>
          <c:showPercent val="0"/>
          <c:showBubbleSize val="0"/>
        </c:dLbls>
        <c:smooth val="0"/>
        <c:axId val="541728440"/>
        <c:axId val="541734712"/>
      </c:lineChart>
      <c:dateAx>
        <c:axId val="541728440"/>
        <c:scaling>
          <c:orientation val="minMax"/>
        </c:scaling>
        <c:delete val="0"/>
        <c:axPos val="b"/>
        <c:title>
          <c:tx>
            <c:rich>
              <a:bodyPr/>
              <a:lstStyle/>
              <a:p>
                <a:pPr>
                  <a:defRPr/>
                </a:pPr>
                <a:r>
                  <a:rPr lang="en-NZ" b="1"/>
                  <a:t>Quarterly</a:t>
                </a:r>
              </a:p>
            </c:rich>
          </c:tx>
          <c:layout>
            <c:manualLayout>
              <c:xMode val="edge"/>
              <c:yMode val="edge"/>
              <c:x val="0.44090245196034838"/>
              <c:y val="0.87161301265917901"/>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1734712"/>
        <c:crosses val="autoZero"/>
        <c:auto val="1"/>
        <c:lblOffset val="100"/>
        <c:baseTimeUnit val="months"/>
        <c:majorUnit val="36"/>
        <c:majorTimeUnit val="months"/>
        <c:minorUnit val="12"/>
        <c:minorTimeUnit val="days"/>
      </c:dateAx>
      <c:valAx>
        <c:axId val="541734712"/>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1728440"/>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669072615923016E-2"/>
          <c:y val="0.10695610965296004"/>
          <c:w val="0.89445777723542697"/>
          <c:h val="0.71261905836825545"/>
        </c:manualLayout>
      </c:layout>
      <c:lineChart>
        <c:grouping val="standard"/>
        <c:varyColors val="0"/>
        <c:ser>
          <c:idx val="0"/>
          <c:order val="0"/>
          <c:tx>
            <c:strRef>
              <c:f>'Data 3.6'!$C$5</c:f>
              <c:strCache>
                <c:ptCount val="1"/>
                <c:pt idx="0">
                  <c:v>Budget Update</c:v>
                </c:pt>
              </c:strCache>
            </c:strRef>
          </c:tx>
          <c:spPr>
            <a:ln w="38100">
              <a:solidFill>
                <a:srgbClr val="99CCFF"/>
              </a:solidFill>
            </a:ln>
          </c:spPr>
          <c:marker>
            <c:symbol val="none"/>
          </c:marker>
          <c:cat>
            <c:numRef>
              <c:f>'Data 3.6'!$B$6:$B$42</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3.6'!$C$6:$C$42</c:f>
              <c:numCache>
                <c:formatCode>0.0</c:formatCode>
                <c:ptCount val="37"/>
                <c:pt idx="0">
                  <c:v>0.95073465859982698</c:v>
                </c:pt>
                <c:pt idx="1">
                  <c:v>0.77452667814112897</c:v>
                </c:pt>
                <c:pt idx="2">
                  <c:v>0.94991364421417301</c:v>
                </c:pt>
                <c:pt idx="3">
                  <c:v>0.85910652920961905</c:v>
                </c:pt>
                <c:pt idx="4">
                  <c:v>0.68493150684931703</c:v>
                </c:pt>
                <c:pt idx="5">
                  <c:v>1.36635354397951</c:v>
                </c:pt>
                <c:pt idx="6">
                  <c:v>1.62532078699744</c:v>
                </c:pt>
                <c:pt idx="7">
                  <c:v>1.5332197614991301</c:v>
                </c:pt>
                <c:pt idx="8">
                  <c:v>1.6156462585034099</c:v>
                </c:pt>
                <c:pt idx="9">
                  <c:v>1.0109519797809601</c:v>
                </c:pt>
                <c:pt idx="10">
                  <c:v>0.75757575757575601</c:v>
                </c:pt>
                <c:pt idx="11">
                  <c:v>0.25167785234898599</c:v>
                </c:pt>
                <c:pt idx="12">
                  <c:v>0.418410041840999</c:v>
                </c:pt>
                <c:pt idx="13">
                  <c:v>0.417014178482078</c:v>
                </c:pt>
                <c:pt idx="14">
                  <c:v>8.3542188805352205E-2</c:v>
                </c:pt>
                <c:pt idx="15">
                  <c:v>0.418410041840999</c:v>
                </c:pt>
                <c:pt idx="16">
                  <c:v>0.41666666666666502</c:v>
                </c:pt>
                <c:pt idx="17">
                  <c:v>0.41528239202657202</c:v>
                </c:pt>
                <c:pt idx="18">
                  <c:v>1.33555926544239</c:v>
                </c:pt>
                <c:pt idx="19">
                  <c:v>1.9541666666666699</c:v>
                </c:pt>
                <c:pt idx="20">
                  <c:v>1.83734439834026</c:v>
                </c:pt>
                <c:pt idx="21">
                  <c:v>2.05644541225666</c:v>
                </c:pt>
                <c:pt idx="22">
                  <c:v>1.7317710097646699</c:v>
                </c:pt>
                <c:pt idx="23">
                  <c:v>1.3078553264384201</c:v>
                </c:pt>
                <c:pt idx="24">
                  <c:v>1.57297195747874</c:v>
                </c:pt>
                <c:pt idx="25">
                  <c:v>1.6884655902441299</c:v>
                </c:pt>
                <c:pt idx="26">
                  <c:v>1.7930269018753899</c:v>
                </c:pt>
                <c:pt idx="27">
                  <c:v>1.93718686496737</c:v>
                </c:pt>
                <c:pt idx="28">
                  <c:v>2.0919159125230902</c:v>
                </c:pt>
                <c:pt idx="29">
                  <c:v>2.2093269380534002</c:v>
                </c:pt>
                <c:pt idx="30">
                  <c:v>2.2588664262337801</c:v>
                </c:pt>
                <c:pt idx="31">
                  <c:v>2.26879663589225</c:v>
                </c:pt>
                <c:pt idx="32">
                  <c:v>2.2472757911680801</c:v>
                </c:pt>
                <c:pt idx="33">
                  <c:v>2.2147894891081101</c:v>
                </c:pt>
                <c:pt idx="34">
                  <c:v>2.17352952376954</c:v>
                </c:pt>
                <c:pt idx="35">
                  <c:v>2.1356862569300299</c:v>
                </c:pt>
                <c:pt idx="36">
                  <c:v>2.11125016142819</c:v>
                </c:pt>
              </c:numCache>
            </c:numRef>
          </c:val>
          <c:smooth val="0"/>
          <c:extLst xmlns:c16r2="http://schemas.microsoft.com/office/drawing/2015/06/chart">
            <c:ext xmlns:c16="http://schemas.microsoft.com/office/drawing/2014/chart" uri="{C3380CC4-5D6E-409C-BE32-E72D297353CC}">
              <c16:uniqueId val="{00000001-05F6-4181-AB3C-53A606E15C3B}"/>
            </c:ext>
          </c:extLst>
        </c:ser>
        <c:ser>
          <c:idx val="2"/>
          <c:order val="1"/>
          <c:tx>
            <c:strRef>
              <c:f>'Data 3.6'!$D$5</c:f>
              <c:strCache>
                <c:ptCount val="1"/>
                <c:pt idx="0">
                  <c:v>Scenario One</c:v>
                </c:pt>
              </c:strCache>
            </c:strRef>
          </c:tx>
          <c:spPr>
            <a:ln w="38100">
              <a:solidFill>
                <a:schemeClr val="tx1">
                  <a:lumMod val="85000"/>
                  <a:lumOff val="15000"/>
                </a:schemeClr>
              </a:solidFill>
            </a:ln>
          </c:spPr>
          <c:marker>
            <c:symbol val="none"/>
          </c:marker>
          <c:cat>
            <c:numRef>
              <c:f>'Data 3.6'!$B$6:$B$42</c:f>
              <c:numCache>
                <c:formatCode>mmm\-yy</c:formatCode>
                <c:ptCount val="37"/>
                <c:pt idx="0">
                  <c:v>41061</c:v>
                </c:pt>
                <c:pt idx="1">
                  <c:v>41153</c:v>
                </c:pt>
                <c:pt idx="2">
                  <c:v>41244</c:v>
                </c:pt>
                <c:pt idx="3">
                  <c:v>41334</c:v>
                </c:pt>
                <c:pt idx="4">
                  <c:v>41426</c:v>
                </c:pt>
                <c:pt idx="5">
                  <c:v>41518</c:v>
                </c:pt>
                <c:pt idx="6">
                  <c:v>41609</c:v>
                </c:pt>
                <c:pt idx="7">
                  <c:v>41699</c:v>
                </c:pt>
                <c:pt idx="8">
                  <c:v>41791</c:v>
                </c:pt>
                <c:pt idx="9">
                  <c:v>41883</c:v>
                </c:pt>
                <c:pt idx="10">
                  <c:v>41974</c:v>
                </c:pt>
                <c:pt idx="11">
                  <c:v>42064</c:v>
                </c:pt>
                <c:pt idx="12">
                  <c:v>42156</c:v>
                </c:pt>
                <c:pt idx="13">
                  <c:v>42248</c:v>
                </c:pt>
                <c:pt idx="14">
                  <c:v>42339</c:v>
                </c:pt>
                <c:pt idx="15">
                  <c:v>42430</c:v>
                </c:pt>
                <c:pt idx="16">
                  <c:v>42522</c:v>
                </c:pt>
                <c:pt idx="17">
                  <c:v>42614</c:v>
                </c:pt>
                <c:pt idx="18">
                  <c:v>42705</c:v>
                </c:pt>
                <c:pt idx="19">
                  <c:v>42795</c:v>
                </c:pt>
                <c:pt idx="20">
                  <c:v>42887</c:v>
                </c:pt>
                <c:pt idx="21">
                  <c:v>42979</c:v>
                </c:pt>
                <c:pt idx="22">
                  <c:v>43070</c:v>
                </c:pt>
                <c:pt idx="23">
                  <c:v>43160</c:v>
                </c:pt>
                <c:pt idx="24">
                  <c:v>43252</c:v>
                </c:pt>
                <c:pt idx="25">
                  <c:v>43344</c:v>
                </c:pt>
                <c:pt idx="26">
                  <c:v>43435</c:v>
                </c:pt>
                <c:pt idx="27">
                  <c:v>43525</c:v>
                </c:pt>
                <c:pt idx="28">
                  <c:v>43617</c:v>
                </c:pt>
                <c:pt idx="29">
                  <c:v>43709</c:v>
                </c:pt>
                <c:pt idx="30">
                  <c:v>43800</c:v>
                </c:pt>
                <c:pt idx="31">
                  <c:v>43891</c:v>
                </c:pt>
                <c:pt idx="32">
                  <c:v>43983</c:v>
                </c:pt>
                <c:pt idx="33">
                  <c:v>44075</c:v>
                </c:pt>
                <c:pt idx="34">
                  <c:v>44166</c:v>
                </c:pt>
                <c:pt idx="35">
                  <c:v>44256</c:v>
                </c:pt>
                <c:pt idx="36">
                  <c:v>44348</c:v>
                </c:pt>
              </c:numCache>
            </c:numRef>
          </c:cat>
          <c:val>
            <c:numRef>
              <c:f>'Data 3.6'!$D$6:$D$42</c:f>
              <c:numCache>
                <c:formatCode>0.0</c:formatCode>
                <c:ptCount val="37"/>
                <c:pt idx="0">
                  <c:v>0.95073465859982698</c:v>
                </c:pt>
                <c:pt idx="1">
                  <c:v>0.77452667814112897</c:v>
                </c:pt>
                <c:pt idx="2">
                  <c:v>0.94991364421417301</c:v>
                </c:pt>
                <c:pt idx="3">
                  <c:v>0.85910652920961905</c:v>
                </c:pt>
                <c:pt idx="4">
                  <c:v>0.68493150684931703</c:v>
                </c:pt>
                <c:pt idx="5">
                  <c:v>1.36635354397951</c:v>
                </c:pt>
                <c:pt idx="6">
                  <c:v>1.62532078699744</c:v>
                </c:pt>
                <c:pt idx="7">
                  <c:v>1.5332197614991301</c:v>
                </c:pt>
                <c:pt idx="8">
                  <c:v>1.6156462585034099</c:v>
                </c:pt>
                <c:pt idx="9">
                  <c:v>1.0109519797809601</c:v>
                </c:pt>
                <c:pt idx="10">
                  <c:v>0.75757575757575601</c:v>
                </c:pt>
                <c:pt idx="11">
                  <c:v>0.25167785234898599</c:v>
                </c:pt>
                <c:pt idx="12">
                  <c:v>0.418410041840999</c:v>
                </c:pt>
                <c:pt idx="13">
                  <c:v>0.417014178482078</c:v>
                </c:pt>
                <c:pt idx="14">
                  <c:v>8.3542188805352205E-2</c:v>
                </c:pt>
                <c:pt idx="15">
                  <c:v>0.418410041840999</c:v>
                </c:pt>
                <c:pt idx="16">
                  <c:v>0.41666666666666502</c:v>
                </c:pt>
                <c:pt idx="17">
                  <c:v>0.41528239202657202</c:v>
                </c:pt>
                <c:pt idx="18">
                  <c:v>1.33555926544239</c:v>
                </c:pt>
                <c:pt idx="19">
                  <c:v>2.1666666666666701</c:v>
                </c:pt>
                <c:pt idx="20">
                  <c:v>2.2717842323651301</c:v>
                </c:pt>
                <c:pt idx="21">
                  <c:v>2.6181420228337902</c:v>
                </c:pt>
                <c:pt idx="22">
                  <c:v>2.3643214341523202</c:v>
                </c:pt>
                <c:pt idx="23">
                  <c:v>1.9190822251464501</c:v>
                </c:pt>
                <c:pt idx="24">
                  <c:v>2.01775639915253</c:v>
                </c:pt>
                <c:pt idx="25">
                  <c:v>2.08861761560259</c:v>
                </c:pt>
                <c:pt idx="26">
                  <c:v>2.1649738870767901</c:v>
                </c:pt>
                <c:pt idx="27">
                  <c:v>2.2826385008278098</c:v>
                </c:pt>
                <c:pt idx="28">
                  <c:v>2.4525157220195801</c:v>
                </c:pt>
                <c:pt idx="29">
                  <c:v>2.5747663403502501</c:v>
                </c:pt>
                <c:pt idx="30">
                  <c:v>2.6180954957902598</c:v>
                </c:pt>
                <c:pt idx="31">
                  <c:v>2.6209327591192699</c:v>
                </c:pt>
                <c:pt idx="32">
                  <c:v>2.59484416724968</c:v>
                </c:pt>
                <c:pt idx="33">
                  <c:v>2.5578087297815699</c:v>
                </c:pt>
                <c:pt idx="34">
                  <c:v>2.5056165392613501</c:v>
                </c:pt>
                <c:pt idx="35">
                  <c:v>2.4458419620354999</c:v>
                </c:pt>
                <c:pt idx="36">
                  <c:v>2.3899518634010302</c:v>
                </c:pt>
              </c:numCache>
            </c:numRef>
          </c:val>
          <c:smooth val="0"/>
          <c:extLst xmlns:c16r2="http://schemas.microsoft.com/office/drawing/2015/06/chart">
            <c:ext xmlns:c16="http://schemas.microsoft.com/office/drawing/2014/chart" uri="{C3380CC4-5D6E-409C-BE32-E72D297353CC}">
              <c16:uniqueId val="{00000000-05F6-4181-AB3C-53A606E15C3B}"/>
            </c:ext>
          </c:extLst>
        </c:ser>
        <c:dLbls>
          <c:showLegendKey val="0"/>
          <c:showVal val="0"/>
          <c:showCatName val="0"/>
          <c:showSerName val="0"/>
          <c:showPercent val="0"/>
          <c:showBubbleSize val="0"/>
        </c:dLbls>
        <c:smooth val="0"/>
        <c:axId val="550381880"/>
        <c:axId val="550375608"/>
      </c:lineChart>
      <c:dateAx>
        <c:axId val="550381880"/>
        <c:scaling>
          <c:orientation val="minMax"/>
        </c:scaling>
        <c:delete val="0"/>
        <c:axPos val="b"/>
        <c:title>
          <c:tx>
            <c:rich>
              <a:bodyPr/>
              <a:lstStyle/>
              <a:p>
                <a:pPr>
                  <a:defRPr b="1"/>
                </a:pPr>
                <a:r>
                  <a:rPr lang="en-NZ" b="1"/>
                  <a:t>Quarterly</a:t>
                </a:r>
              </a:p>
            </c:rich>
          </c:tx>
          <c:overlay val="0"/>
        </c:title>
        <c:numFmt formatCode="yyyy" sourceLinked="0"/>
        <c:majorTickMark val="none"/>
        <c:minorTickMark val="none"/>
        <c:tickLblPos val="low"/>
        <c:spPr>
          <a:ln/>
        </c:spPr>
        <c:txPr>
          <a:bodyPr rot="0" vert="horz"/>
          <a:lstStyle/>
          <a:p>
            <a:pPr>
              <a:defRPr/>
            </a:pPr>
            <a:endParaRPr lang="en-US"/>
          </a:p>
        </c:txPr>
        <c:crossAx val="550375608"/>
        <c:crosses val="autoZero"/>
        <c:auto val="1"/>
        <c:lblOffset val="100"/>
        <c:baseTimeUnit val="months"/>
        <c:majorUnit val="2"/>
        <c:majorTimeUnit val="years"/>
      </c:dateAx>
      <c:valAx>
        <c:axId val="550375608"/>
        <c:scaling>
          <c:orientation val="minMax"/>
        </c:scaling>
        <c:delete val="0"/>
        <c:axPos val="l"/>
        <c:majorGridlines>
          <c:spPr>
            <a:ln>
              <a:solidFill>
                <a:schemeClr val="bg1">
                  <a:lumMod val="50000"/>
                </a:schemeClr>
              </a:solidFill>
            </a:ln>
          </c:spPr>
        </c:majorGridlines>
        <c:numFmt formatCode="0.0" sourceLinked="0"/>
        <c:majorTickMark val="out"/>
        <c:minorTickMark val="none"/>
        <c:tickLblPos val="nextTo"/>
        <c:spPr>
          <a:ln>
            <a:noFill/>
          </a:ln>
        </c:spPr>
        <c:txPr>
          <a:bodyPr rot="0" vert="horz"/>
          <a:lstStyle/>
          <a:p>
            <a:pPr>
              <a:defRPr/>
            </a:pPr>
            <a:endParaRPr lang="en-US"/>
          </a:p>
        </c:txPr>
        <c:crossAx val="550381880"/>
        <c:crosses val="autoZero"/>
        <c:crossBetween val="between"/>
        <c:majorUnit val="1"/>
      </c:valAx>
      <c:spPr>
        <a:noFill/>
        <a:ln w="25400">
          <a:noFill/>
        </a:ln>
      </c:spPr>
    </c:plotArea>
    <c:legend>
      <c:legendPos val="r"/>
      <c:layout>
        <c:manualLayout>
          <c:xMode val="edge"/>
          <c:yMode val="edge"/>
          <c:x val="0.12407549775702498"/>
          <c:y val="0.94065654115510444"/>
          <c:w val="0.7502054689207015"/>
          <c:h val="4.9242328121307133E-2"/>
        </c:manualLayout>
      </c:layout>
      <c:overlay val="0"/>
    </c:legend>
    <c:plotVisOnly val="1"/>
    <c:dispBlanksAs val="gap"/>
    <c:showDLblsOverMax val="0"/>
  </c:chart>
  <c:spPr>
    <a:noFill/>
    <a:ln>
      <a:noFill/>
    </a:ln>
  </c:spPr>
  <c:txPr>
    <a:bodyPr/>
    <a:lstStyle/>
    <a:p>
      <a:pPr>
        <a:defRPr sz="18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03740157480312E-2"/>
          <c:y val="0.11621536891222002"/>
          <c:w val="0.86538431926778381"/>
          <c:h val="0.69326545652474736"/>
        </c:manualLayout>
      </c:layout>
      <c:lineChart>
        <c:grouping val="standard"/>
        <c:varyColors val="0"/>
        <c:ser>
          <c:idx val="0"/>
          <c:order val="0"/>
          <c:tx>
            <c:strRef>
              <c:f>'Data 3.7'!$C$5</c:f>
              <c:strCache>
                <c:ptCount val="1"/>
                <c:pt idx="0">
                  <c:v>Budget Update</c:v>
                </c:pt>
              </c:strCache>
            </c:strRef>
          </c:tx>
          <c:spPr>
            <a:ln w="38100">
              <a:solidFill>
                <a:srgbClr val="99CCFF"/>
              </a:solidFill>
            </a:ln>
          </c:spPr>
          <c:marker>
            <c:symbol val="none"/>
          </c:marker>
          <c:cat>
            <c:numRef>
              <c:f>'Data 3.7'!$B$6:$B$27</c:f>
              <c:numCache>
                <c:formatCode>mmm\-yy</c:formatCode>
                <c:ptCount val="22"/>
                <c:pt idx="0">
                  <c:v>36586</c:v>
                </c:pt>
                <c:pt idx="1">
                  <c:v>36951</c:v>
                </c:pt>
                <c:pt idx="2">
                  <c:v>37316</c:v>
                </c:pt>
                <c:pt idx="3">
                  <c:v>37681</c:v>
                </c:pt>
                <c:pt idx="4">
                  <c:v>38047</c:v>
                </c:pt>
                <c:pt idx="5">
                  <c:v>38412</c:v>
                </c:pt>
                <c:pt idx="6">
                  <c:v>38777</c:v>
                </c:pt>
                <c:pt idx="7">
                  <c:v>39142</c:v>
                </c:pt>
                <c:pt idx="8">
                  <c:v>39508</c:v>
                </c:pt>
                <c:pt idx="9">
                  <c:v>39873</c:v>
                </c:pt>
                <c:pt idx="10">
                  <c:v>40238</c:v>
                </c:pt>
                <c:pt idx="11">
                  <c:v>40603</c:v>
                </c:pt>
                <c:pt idx="12">
                  <c:v>40969</c:v>
                </c:pt>
                <c:pt idx="13">
                  <c:v>41334</c:v>
                </c:pt>
                <c:pt idx="14">
                  <c:v>41699</c:v>
                </c:pt>
                <c:pt idx="15">
                  <c:v>42064</c:v>
                </c:pt>
                <c:pt idx="16">
                  <c:v>42430</c:v>
                </c:pt>
                <c:pt idx="17">
                  <c:v>42795</c:v>
                </c:pt>
                <c:pt idx="18">
                  <c:v>43160</c:v>
                </c:pt>
                <c:pt idx="19">
                  <c:v>43525</c:v>
                </c:pt>
                <c:pt idx="20">
                  <c:v>43891</c:v>
                </c:pt>
                <c:pt idx="21">
                  <c:v>44256</c:v>
                </c:pt>
              </c:numCache>
            </c:numRef>
          </c:cat>
          <c:val>
            <c:numRef>
              <c:f>'Data 3.7'!$C$6:$C$90</c:f>
              <c:numCache>
                <c:formatCode>0.0</c:formatCode>
                <c:ptCount val="85"/>
                <c:pt idx="0">
                  <c:v>2.9916815210932799</c:v>
                </c:pt>
                <c:pt idx="1">
                  <c:v>-2.4885475409340301</c:v>
                </c:pt>
                <c:pt idx="2">
                  <c:v>-1.3531047265987</c:v>
                </c:pt>
                <c:pt idx="3">
                  <c:v>-6.7643299577229303</c:v>
                </c:pt>
                <c:pt idx="4">
                  <c:v>-4.3461479079820897</c:v>
                </c:pt>
                <c:pt idx="5">
                  <c:v>-3.7254691176646202</c:v>
                </c:pt>
                <c:pt idx="6">
                  <c:v>-5.9086032550389103</c:v>
                </c:pt>
                <c:pt idx="7">
                  <c:v>-4.08787071117316</c:v>
                </c:pt>
                <c:pt idx="8">
                  <c:v>-0.36927122101172499</c:v>
                </c:pt>
                <c:pt idx="9">
                  <c:v>-2.1167653537000399</c:v>
                </c:pt>
                <c:pt idx="10">
                  <c:v>1.2743005634783799</c:v>
                </c:pt>
                <c:pt idx="11">
                  <c:v>2.1625696715062599</c:v>
                </c:pt>
                <c:pt idx="12">
                  <c:v>2.3663439107787601</c:v>
                </c:pt>
                <c:pt idx="13">
                  <c:v>0.51362567654994995</c:v>
                </c:pt>
                <c:pt idx="14">
                  <c:v>0.40677195773207497</c:v>
                </c:pt>
                <c:pt idx="15">
                  <c:v>-1.45433737357223</c:v>
                </c:pt>
                <c:pt idx="16">
                  <c:v>-2.1939269558179499</c:v>
                </c:pt>
                <c:pt idx="17">
                  <c:v>-0.67736813713491595</c:v>
                </c:pt>
                <c:pt idx="18">
                  <c:v>-1.17664073064073</c:v>
                </c:pt>
                <c:pt idx="19">
                  <c:v>-4.4464611079189198E-2</c:v>
                </c:pt>
                <c:pt idx="20">
                  <c:v>0.17489825335519299</c:v>
                </c:pt>
                <c:pt idx="21">
                  <c:v>0.63912329611401797</c:v>
                </c:pt>
              </c:numCache>
            </c:numRef>
          </c:val>
          <c:smooth val="0"/>
          <c:extLst xmlns:c16r2="http://schemas.microsoft.com/office/drawing/2015/06/chart">
            <c:ext xmlns:c16="http://schemas.microsoft.com/office/drawing/2014/chart" uri="{C3380CC4-5D6E-409C-BE32-E72D297353CC}">
              <c16:uniqueId val="{00000001-4E0D-46B0-8BDF-7A90207475D7}"/>
            </c:ext>
          </c:extLst>
        </c:ser>
        <c:ser>
          <c:idx val="1"/>
          <c:order val="1"/>
          <c:tx>
            <c:strRef>
              <c:f>'Data 3.7'!$D$5</c:f>
              <c:strCache>
                <c:ptCount val="1"/>
                <c:pt idx="0">
                  <c:v>Scenario Two</c:v>
                </c:pt>
              </c:strCache>
            </c:strRef>
          </c:tx>
          <c:spPr>
            <a:ln w="38100">
              <a:solidFill>
                <a:schemeClr val="tx1">
                  <a:lumMod val="85000"/>
                  <a:lumOff val="15000"/>
                </a:schemeClr>
              </a:solidFill>
              <a:prstDash val="solid"/>
            </a:ln>
          </c:spPr>
          <c:marker>
            <c:symbol val="none"/>
          </c:marker>
          <c:cat>
            <c:numRef>
              <c:f>'Data 3.7'!$B$6:$B$27</c:f>
              <c:numCache>
                <c:formatCode>mmm\-yy</c:formatCode>
                <c:ptCount val="22"/>
                <c:pt idx="0">
                  <c:v>36586</c:v>
                </c:pt>
                <c:pt idx="1">
                  <c:v>36951</c:v>
                </c:pt>
                <c:pt idx="2">
                  <c:v>37316</c:v>
                </c:pt>
                <c:pt idx="3">
                  <c:v>37681</c:v>
                </c:pt>
                <c:pt idx="4">
                  <c:v>38047</c:v>
                </c:pt>
                <c:pt idx="5">
                  <c:v>38412</c:v>
                </c:pt>
                <c:pt idx="6">
                  <c:v>38777</c:v>
                </c:pt>
                <c:pt idx="7">
                  <c:v>39142</c:v>
                </c:pt>
                <c:pt idx="8">
                  <c:v>39508</c:v>
                </c:pt>
                <c:pt idx="9">
                  <c:v>39873</c:v>
                </c:pt>
                <c:pt idx="10">
                  <c:v>40238</c:v>
                </c:pt>
                <c:pt idx="11">
                  <c:v>40603</c:v>
                </c:pt>
                <c:pt idx="12">
                  <c:v>40969</c:v>
                </c:pt>
                <c:pt idx="13">
                  <c:v>41334</c:v>
                </c:pt>
                <c:pt idx="14">
                  <c:v>41699</c:v>
                </c:pt>
                <c:pt idx="15">
                  <c:v>42064</c:v>
                </c:pt>
                <c:pt idx="16">
                  <c:v>42430</c:v>
                </c:pt>
                <c:pt idx="17">
                  <c:v>42795</c:v>
                </c:pt>
                <c:pt idx="18">
                  <c:v>43160</c:v>
                </c:pt>
                <c:pt idx="19">
                  <c:v>43525</c:v>
                </c:pt>
                <c:pt idx="20">
                  <c:v>43891</c:v>
                </c:pt>
                <c:pt idx="21">
                  <c:v>44256</c:v>
                </c:pt>
              </c:numCache>
            </c:numRef>
          </c:cat>
          <c:val>
            <c:numRef>
              <c:f>'Data 3.7'!$D$6:$D$27</c:f>
              <c:numCache>
                <c:formatCode>0.0</c:formatCode>
                <c:ptCount val="22"/>
                <c:pt idx="0">
                  <c:v>2.9916815210932799</c:v>
                </c:pt>
                <c:pt idx="1">
                  <c:v>-2.4885475409340301</c:v>
                </c:pt>
                <c:pt idx="2">
                  <c:v>-1.3531047265987</c:v>
                </c:pt>
                <c:pt idx="3">
                  <c:v>-6.7643299577229303</c:v>
                </c:pt>
                <c:pt idx="4">
                  <c:v>-4.3461479079820897</c:v>
                </c:pt>
                <c:pt idx="5">
                  <c:v>-3.7254691176646202</c:v>
                </c:pt>
                <c:pt idx="6">
                  <c:v>-5.9086032550389103</c:v>
                </c:pt>
                <c:pt idx="7">
                  <c:v>-4.08787071117316</c:v>
                </c:pt>
                <c:pt idx="8">
                  <c:v>-0.36927122101172499</c:v>
                </c:pt>
                <c:pt idx="9">
                  <c:v>-2.1167653537000399</c:v>
                </c:pt>
                <c:pt idx="10">
                  <c:v>1.2743005634783799</c:v>
                </c:pt>
                <c:pt idx="11">
                  <c:v>2.1625696715062599</c:v>
                </c:pt>
                <c:pt idx="12">
                  <c:v>2.3663439107787601</c:v>
                </c:pt>
                <c:pt idx="13">
                  <c:v>0.51362567654994995</c:v>
                </c:pt>
                <c:pt idx="14">
                  <c:v>0.40677195773207497</c:v>
                </c:pt>
                <c:pt idx="15">
                  <c:v>-1.45433737357223</c:v>
                </c:pt>
                <c:pt idx="16">
                  <c:v>-2.1939269558179499</c:v>
                </c:pt>
                <c:pt idx="17">
                  <c:v>-0.67874854254168104</c:v>
                </c:pt>
                <c:pt idx="18">
                  <c:v>-0.61802261827021598</c:v>
                </c:pt>
                <c:pt idx="19">
                  <c:v>1.2338748348503299</c:v>
                </c:pt>
                <c:pt idx="20">
                  <c:v>1.6596699926335801</c:v>
                </c:pt>
                <c:pt idx="21">
                  <c:v>1.5197735102446599</c:v>
                </c:pt>
              </c:numCache>
            </c:numRef>
          </c:val>
          <c:smooth val="0"/>
          <c:extLst xmlns:c16r2="http://schemas.microsoft.com/office/drawing/2015/06/chart">
            <c:ext xmlns:c16="http://schemas.microsoft.com/office/drawing/2014/chart" uri="{C3380CC4-5D6E-409C-BE32-E72D297353CC}">
              <c16:uniqueId val="{00000000-4E0D-46B0-8BDF-7A90207475D7}"/>
            </c:ext>
          </c:extLst>
        </c:ser>
        <c:dLbls>
          <c:showLegendKey val="0"/>
          <c:showVal val="0"/>
          <c:showCatName val="0"/>
          <c:showSerName val="0"/>
          <c:showPercent val="0"/>
          <c:showBubbleSize val="0"/>
        </c:dLbls>
        <c:smooth val="0"/>
        <c:axId val="550373256"/>
        <c:axId val="550379920"/>
      </c:lineChart>
      <c:dateAx>
        <c:axId val="550373256"/>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a:t>Years ended 31 March</a:t>
                </a:r>
              </a:p>
            </c:rich>
          </c:tx>
          <c:overlay val="0"/>
        </c:title>
        <c:numFmt formatCode="yyyy" sourceLinked="0"/>
        <c:majorTickMark val="none"/>
        <c:minorTickMark val="none"/>
        <c:tickLblPos val="low"/>
        <c:spPr>
          <a:ln w="12700">
            <a:solidFill>
              <a:schemeClr val="tx1"/>
            </a:solidFill>
          </a:ln>
        </c:spPr>
        <c:txPr>
          <a:bodyPr rot="0" vert="horz"/>
          <a:lstStyle/>
          <a:p>
            <a:pPr>
              <a:defRPr sz="1800" b="0" i="0" u="none" strike="noStrike" baseline="0">
                <a:solidFill>
                  <a:srgbClr val="000000"/>
                </a:solidFill>
                <a:latin typeface="Arial"/>
                <a:ea typeface="Arial"/>
                <a:cs typeface="Arial"/>
              </a:defRPr>
            </a:pPr>
            <a:endParaRPr lang="en-US"/>
          </a:p>
        </c:txPr>
        <c:crossAx val="550379920"/>
        <c:crossesAt val="0"/>
        <c:auto val="0"/>
        <c:lblOffset val="100"/>
        <c:baseTimeUnit val="months"/>
        <c:majorUnit val="3"/>
        <c:majorTimeUnit val="years"/>
      </c:dateAx>
      <c:valAx>
        <c:axId val="550379920"/>
        <c:scaling>
          <c:orientation val="minMax"/>
          <c:min val="-8"/>
        </c:scaling>
        <c:delete val="0"/>
        <c:axPos val="l"/>
        <c:majorGridlines>
          <c:spPr>
            <a:ln>
              <a:solidFill>
                <a:schemeClr val="bg1">
                  <a:lumMod val="50000"/>
                </a:schemeClr>
              </a:solidFill>
            </a:ln>
          </c:spPr>
        </c:majorGridlines>
        <c:numFmt formatCode="0.0" sourceLinked="0"/>
        <c:majorTickMark val="out"/>
        <c:minorTickMark val="none"/>
        <c:tickLblPos val="nextTo"/>
        <c:spPr>
          <a:ln>
            <a:noFill/>
          </a:ln>
        </c:spPr>
        <c:txPr>
          <a:bodyPr rot="0" vert="horz"/>
          <a:lstStyle/>
          <a:p>
            <a:pPr>
              <a:defRPr sz="1800" b="0" i="0" u="none" strike="noStrike" baseline="0">
                <a:solidFill>
                  <a:srgbClr val="000000"/>
                </a:solidFill>
                <a:latin typeface="Arial"/>
                <a:ea typeface="Arial"/>
                <a:cs typeface="Arial"/>
              </a:defRPr>
            </a:pPr>
            <a:endParaRPr lang="en-US"/>
          </a:p>
        </c:txPr>
        <c:crossAx val="550373256"/>
        <c:crossesAt val="36586"/>
        <c:crossBetween val="between"/>
        <c:majorUnit val="4"/>
      </c:valAx>
      <c:spPr>
        <a:noFill/>
        <a:ln w="25400">
          <a:noFill/>
        </a:ln>
      </c:spPr>
    </c:plotArea>
    <c:legend>
      <c:legendPos val="r"/>
      <c:layout>
        <c:manualLayout>
          <c:xMode val="edge"/>
          <c:yMode val="edge"/>
          <c:x val="0.12818412086978337"/>
          <c:y val="0.93560605872133284"/>
          <c:w val="0.7502054689207015"/>
          <c:h val="4.9242328121307133E-2"/>
        </c:manualLayout>
      </c:layout>
      <c:overlay val="0"/>
      <c:txPr>
        <a:bodyPr/>
        <a:lstStyle/>
        <a:p>
          <a:pPr>
            <a:defRPr sz="18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99612403100802E-2"/>
          <c:y val="0.10904355687048069"/>
          <c:w val="0.89581791506830877"/>
          <c:h val="0.71867570277741544"/>
        </c:manualLayout>
      </c:layout>
      <c:lineChart>
        <c:grouping val="standard"/>
        <c:varyColors val="0"/>
        <c:ser>
          <c:idx val="0"/>
          <c:order val="0"/>
          <c:tx>
            <c:strRef>
              <c:f>'Data 3.8'!$C$5</c:f>
              <c:strCache>
                <c:ptCount val="1"/>
                <c:pt idx="0">
                  <c:v>Budget Update</c:v>
                </c:pt>
              </c:strCache>
            </c:strRef>
          </c:tx>
          <c:spPr>
            <a:ln w="38100">
              <a:solidFill>
                <a:srgbClr val="99CCFF"/>
              </a:solidFill>
            </a:ln>
          </c:spPr>
          <c:marker>
            <c:symbol val="none"/>
          </c:marker>
          <c:cat>
            <c:numRef>
              <c:f>'Data 3.8'!$B$6:$B$66</c:f>
              <c:numCache>
                <c:formatCode>mmm\-yy</c:formatCode>
                <c:ptCount val="61"/>
                <c:pt idx="0">
                  <c:v>38869</c:v>
                </c:pt>
                <c:pt idx="1">
                  <c:v>38961</c:v>
                </c:pt>
                <c:pt idx="2">
                  <c:v>39052</c:v>
                </c:pt>
                <c:pt idx="3">
                  <c:v>39142</c:v>
                </c:pt>
                <c:pt idx="4">
                  <c:v>39234</c:v>
                </c:pt>
                <c:pt idx="5">
                  <c:v>39326</c:v>
                </c:pt>
                <c:pt idx="6">
                  <c:v>39417</c:v>
                </c:pt>
                <c:pt idx="7">
                  <c:v>39508</c:v>
                </c:pt>
                <c:pt idx="8">
                  <c:v>39600</c:v>
                </c:pt>
                <c:pt idx="9">
                  <c:v>39692</c:v>
                </c:pt>
                <c:pt idx="10">
                  <c:v>39783</c:v>
                </c:pt>
                <c:pt idx="11">
                  <c:v>39873</c:v>
                </c:pt>
                <c:pt idx="12">
                  <c:v>39965</c:v>
                </c:pt>
                <c:pt idx="13">
                  <c:v>40057</c:v>
                </c:pt>
                <c:pt idx="14">
                  <c:v>40148</c:v>
                </c:pt>
                <c:pt idx="15">
                  <c:v>40238</c:v>
                </c:pt>
                <c:pt idx="16">
                  <c:v>40330</c:v>
                </c:pt>
                <c:pt idx="17">
                  <c:v>40422</c:v>
                </c:pt>
                <c:pt idx="18">
                  <c:v>40513</c:v>
                </c:pt>
                <c:pt idx="19">
                  <c:v>40603</c:v>
                </c:pt>
                <c:pt idx="20">
                  <c:v>40695</c:v>
                </c:pt>
                <c:pt idx="21">
                  <c:v>40787</c:v>
                </c:pt>
                <c:pt idx="22">
                  <c:v>40878</c:v>
                </c:pt>
                <c:pt idx="23">
                  <c:v>40969</c:v>
                </c:pt>
                <c:pt idx="24">
                  <c:v>41061</c:v>
                </c:pt>
                <c:pt idx="25">
                  <c:v>41153</c:v>
                </c:pt>
                <c:pt idx="26">
                  <c:v>41244</c:v>
                </c:pt>
                <c:pt idx="27">
                  <c:v>41334</c:v>
                </c:pt>
                <c:pt idx="28">
                  <c:v>41426</c:v>
                </c:pt>
                <c:pt idx="29">
                  <c:v>41518</c:v>
                </c:pt>
                <c:pt idx="30">
                  <c:v>41609</c:v>
                </c:pt>
                <c:pt idx="31">
                  <c:v>41699</c:v>
                </c:pt>
                <c:pt idx="32">
                  <c:v>41791</c:v>
                </c:pt>
                <c:pt idx="33">
                  <c:v>41883</c:v>
                </c:pt>
                <c:pt idx="34">
                  <c:v>41974</c:v>
                </c:pt>
                <c:pt idx="35">
                  <c:v>42064</c:v>
                </c:pt>
                <c:pt idx="36">
                  <c:v>42156</c:v>
                </c:pt>
                <c:pt idx="37">
                  <c:v>42248</c:v>
                </c:pt>
                <c:pt idx="38">
                  <c:v>42339</c:v>
                </c:pt>
                <c:pt idx="39">
                  <c:v>42430</c:v>
                </c:pt>
                <c:pt idx="40">
                  <c:v>42522</c:v>
                </c:pt>
                <c:pt idx="41">
                  <c:v>42614</c:v>
                </c:pt>
                <c:pt idx="42">
                  <c:v>42705</c:v>
                </c:pt>
                <c:pt idx="43">
                  <c:v>42795</c:v>
                </c:pt>
                <c:pt idx="44">
                  <c:v>42887</c:v>
                </c:pt>
                <c:pt idx="45">
                  <c:v>42979</c:v>
                </c:pt>
                <c:pt idx="46">
                  <c:v>43070</c:v>
                </c:pt>
                <c:pt idx="47">
                  <c:v>43160</c:v>
                </c:pt>
                <c:pt idx="48">
                  <c:v>43252</c:v>
                </c:pt>
                <c:pt idx="49">
                  <c:v>43344</c:v>
                </c:pt>
                <c:pt idx="50">
                  <c:v>43435</c:v>
                </c:pt>
                <c:pt idx="51">
                  <c:v>43525</c:v>
                </c:pt>
                <c:pt idx="52">
                  <c:v>43617</c:v>
                </c:pt>
                <c:pt idx="53">
                  <c:v>43709</c:v>
                </c:pt>
                <c:pt idx="54">
                  <c:v>43800</c:v>
                </c:pt>
                <c:pt idx="55">
                  <c:v>43891</c:v>
                </c:pt>
                <c:pt idx="56">
                  <c:v>43983</c:v>
                </c:pt>
                <c:pt idx="57">
                  <c:v>44075</c:v>
                </c:pt>
                <c:pt idx="58">
                  <c:v>44166</c:v>
                </c:pt>
                <c:pt idx="59">
                  <c:v>44256</c:v>
                </c:pt>
                <c:pt idx="60">
                  <c:v>44348</c:v>
                </c:pt>
              </c:numCache>
            </c:numRef>
          </c:cat>
          <c:val>
            <c:numRef>
              <c:f>'Data 3.8'!$C$6:$C$66</c:f>
              <c:numCache>
                <c:formatCode>0.0</c:formatCode>
                <c:ptCount val="61"/>
                <c:pt idx="0">
                  <c:v>3.7</c:v>
                </c:pt>
                <c:pt idx="1">
                  <c:v>3.9</c:v>
                </c:pt>
                <c:pt idx="2">
                  <c:v>3.8</c:v>
                </c:pt>
                <c:pt idx="3">
                  <c:v>3.9</c:v>
                </c:pt>
                <c:pt idx="4">
                  <c:v>3.6</c:v>
                </c:pt>
                <c:pt idx="5">
                  <c:v>3.5</c:v>
                </c:pt>
                <c:pt idx="6">
                  <c:v>3.3</c:v>
                </c:pt>
                <c:pt idx="7">
                  <c:v>3.8</c:v>
                </c:pt>
                <c:pt idx="8">
                  <c:v>3.8</c:v>
                </c:pt>
                <c:pt idx="9">
                  <c:v>4</c:v>
                </c:pt>
                <c:pt idx="10">
                  <c:v>4.4000000000000004</c:v>
                </c:pt>
                <c:pt idx="11">
                  <c:v>5</c:v>
                </c:pt>
                <c:pt idx="12">
                  <c:v>5.7</c:v>
                </c:pt>
                <c:pt idx="13">
                  <c:v>6.1</c:v>
                </c:pt>
                <c:pt idx="14">
                  <c:v>6.5</c:v>
                </c:pt>
                <c:pt idx="15">
                  <c:v>5.9</c:v>
                </c:pt>
                <c:pt idx="16">
                  <c:v>6.5</c:v>
                </c:pt>
                <c:pt idx="17">
                  <c:v>6</c:v>
                </c:pt>
                <c:pt idx="18">
                  <c:v>6.2</c:v>
                </c:pt>
                <c:pt idx="19">
                  <c:v>6</c:v>
                </c:pt>
                <c:pt idx="20">
                  <c:v>6</c:v>
                </c:pt>
                <c:pt idx="21">
                  <c:v>5.9</c:v>
                </c:pt>
                <c:pt idx="22">
                  <c:v>6</c:v>
                </c:pt>
                <c:pt idx="23">
                  <c:v>6.3</c:v>
                </c:pt>
                <c:pt idx="24">
                  <c:v>6.3</c:v>
                </c:pt>
                <c:pt idx="25">
                  <c:v>6.7</c:v>
                </c:pt>
                <c:pt idx="26">
                  <c:v>6.2</c:v>
                </c:pt>
                <c:pt idx="27">
                  <c:v>5.7</c:v>
                </c:pt>
                <c:pt idx="28">
                  <c:v>6</c:v>
                </c:pt>
                <c:pt idx="29">
                  <c:v>5.8</c:v>
                </c:pt>
                <c:pt idx="30">
                  <c:v>5.5999999999999899</c:v>
                </c:pt>
                <c:pt idx="31">
                  <c:v>5.5</c:v>
                </c:pt>
                <c:pt idx="32">
                  <c:v>5.2</c:v>
                </c:pt>
                <c:pt idx="33">
                  <c:v>5.2</c:v>
                </c:pt>
                <c:pt idx="34">
                  <c:v>5.5</c:v>
                </c:pt>
                <c:pt idx="35">
                  <c:v>5.4</c:v>
                </c:pt>
                <c:pt idx="36">
                  <c:v>5.5</c:v>
                </c:pt>
                <c:pt idx="37">
                  <c:v>5.5999999999999899</c:v>
                </c:pt>
                <c:pt idx="38">
                  <c:v>4.9000000000000004</c:v>
                </c:pt>
                <c:pt idx="39">
                  <c:v>5.2</c:v>
                </c:pt>
                <c:pt idx="40">
                  <c:v>5</c:v>
                </c:pt>
                <c:pt idx="41">
                  <c:v>4.9000000000000004</c:v>
                </c:pt>
                <c:pt idx="42">
                  <c:v>5.2</c:v>
                </c:pt>
                <c:pt idx="43">
                  <c:v>5.1440469999999898</c:v>
                </c:pt>
                <c:pt idx="44">
                  <c:v>5.0423249999999999</c:v>
                </c:pt>
                <c:pt idx="45">
                  <c:v>5.0490000000000004</c:v>
                </c:pt>
                <c:pt idx="46">
                  <c:v>5.0394019999999999</c:v>
                </c:pt>
                <c:pt idx="47">
                  <c:v>4.969659</c:v>
                </c:pt>
                <c:pt idx="48">
                  <c:v>4.9563769999999998</c:v>
                </c:pt>
                <c:pt idx="49">
                  <c:v>4.8975920000000004</c:v>
                </c:pt>
                <c:pt idx="50">
                  <c:v>4.8227010000000003</c:v>
                </c:pt>
                <c:pt idx="51">
                  <c:v>4.7059670000000002</c:v>
                </c:pt>
                <c:pt idx="52">
                  <c:v>4.5847429999999898</c:v>
                </c:pt>
                <c:pt idx="53">
                  <c:v>4.4953269999999899</c:v>
                </c:pt>
                <c:pt idx="54">
                  <c:v>4.4286390000000004</c:v>
                </c:pt>
                <c:pt idx="55">
                  <c:v>4.3626889999999898</c:v>
                </c:pt>
                <c:pt idx="56">
                  <c:v>4.3189609999999998</c:v>
                </c:pt>
                <c:pt idx="57">
                  <c:v>4.2981059999999998</c:v>
                </c:pt>
                <c:pt idx="58">
                  <c:v>4.2886369999999898</c:v>
                </c:pt>
                <c:pt idx="59">
                  <c:v>4.2856139999999998</c:v>
                </c:pt>
                <c:pt idx="60">
                  <c:v>4.2754479999999999</c:v>
                </c:pt>
              </c:numCache>
            </c:numRef>
          </c:val>
          <c:smooth val="0"/>
          <c:extLst xmlns:c16r2="http://schemas.microsoft.com/office/drawing/2015/06/chart">
            <c:ext xmlns:c16="http://schemas.microsoft.com/office/drawing/2014/chart" uri="{C3380CC4-5D6E-409C-BE32-E72D297353CC}">
              <c16:uniqueId val="{00000001-01CF-4EDF-9E00-7D9E0DD106AA}"/>
            </c:ext>
          </c:extLst>
        </c:ser>
        <c:ser>
          <c:idx val="1"/>
          <c:order val="1"/>
          <c:tx>
            <c:strRef>
              <c:f>'Data 3.8'!$D$5</c:f>
              <c:strCache>
                <c:ptCount val="1"/>
                <c:pt idx="0">
                  <c:v>Scenario Two</c:v>
                </c:pt>
              </c:strCache>
            </c:strRef>
          </c:tx>
          <c:spPr>
            <a:ln w="38100">
              <a:solidFill>
                <a:schemeClr val="tx1">
                  <a:lumMod val="85000"/>
                  <a:lumOff val="15000"/>
                </a:schemeClr>
              </a:solidFill>
              <a:prstDash val="solid"/>
            </a:ln>
          </c:spPr>
          <c:marker>
            <c:symbol val="none"/>
          </c:marker>
          <c:cat>
            <c:numRef>
              <c:f>'Data 3.8'!$B$6:$B$66</c:f>
              <c:numCache>
                <c:formatCode>mmm\-yy</c:formatCode>
                <c:ptCount val="61"/>
                <c:pt idx="0">
                  <c:v>38869</c:v>
                </c:pt>
                <c:pt idx="1">
                  <c:v>38961</c:v>
                </c:pt>
                <c:pt idx="2">
                  <c:v>39052</c:v>
                </c:pt>
                <c:pt idx="3">
                  <c:v>39142</c:v>
                </c:pt>
                <c:pt idx="4">
                  <c:v>39234</c:v>
                </c:pt>
                <c:pt idx="5">
                  <c:v>39326</c:v>
                </c:pt>
                <c:pt idx="6">
                  <c:v>39417</c:v>
                </c:pt>
                <c:pt idx="7">
                  <c:v>39508</c:v>
                </c:pt>
                <c:pt idx="8">
                  <c:v>39600</c:v>
                </c:pt>
                <c:pt idx="9">
                  <c:v>39692</c:v>
                </c:pt>
                <c:pt idx="10">
                  <c:v>39783</c:v>
                </c:pt>
                <c:pt idx="11">
                  <c:v>39873</c:v>
                </c:pt>
                <c:pt idx="12">
                  <c:v>39965</c:v>
                </c:pt>
                <c:pt idx="13">
                  <c:v>40057</c:v>
                </c:pt>
                <c:pt idx="14">
                  <c:v>40148</c:v>
                </c:pt>
                <c:pt idx="15">
                  <c:v>40238</c:v>
                </c:pt>
                <c:pt idx="16">
                  <c:v>40330</c:v>
                </c:pt>
                <c:pt idx="17">
                  <c:v>40422</c:v>
                </c:pt>
                <c:pt idx="18">
                  <c:v>40513</c:v>
                </c:pt>
                <c:pt idx="19">
                  <c:v>40603</c:v>
                </c:pt>
                <c:pt idx="20">
                  <c:v>40695</c:v>
                </c:pt>
                <c:pt idx="21">
                  <c:v>40787</c:v>
                </c:pt>
                <c:pt idx="22">
                  <c:v>40878</c:v>
                </c:pt>
                <c:pt idx="23">
                  <c:v>40969</c:v>
                </c:pt>
                <c:pt idx="24">
                  <c:v>41061</c:v>
                </c:pt>
                <c:pt idx="25">
                  <c:v>41153</c:v>
                </c:pt>
                <c:pt idx="26">
                  <c:v>41244</c:v>
                </c:pt>
                <c:pt idx="27">
                  <c:v>41334</c:v>
                </c:pt>
                <c:pt idx="28">
                  <c:v>41426</c:v>
                </c:pt>
                <c:pt idx="29">
                  <c:v>41518</c:v>
                </c:pt>
                <c:pt idx="30">
                  <c:v>41609</c:v>
                </c:pt>
                <c:pt idx="31">
                  <c:v>41699</c:v>
                </c:pt>
                <c:pt idx="32">
                  <c:v>41791</c:v>
                </c:pt>
                <c:pt idx="33">
                  <c:v>41883</c:v>
                </c:pt>
                <c:pt idx="34">
                  <c:v>41974</c:v>
                </c:pt>
                <c:pt idx="35">
                  <c:v>42064</c:v>
                </c:pt>
                <c:pt idx="36">
                  <c:v>42156</c:v>
                </c:pt>
                <c:pt idx="37">
                  <c:v>42248</c:v>
                </c:pt>
                <c:pt idx="38">
                  <c:v>42339</c:v>
                </c:pt>
                <c:pt idx="39">
                  <c:v>42430</c:v>
                </c:pt>
                <c:pt idx="40">
                  <c:v>42522</c:v>
                </c:pt>
                <c:pt idx="41">
                  <c:v>42614</c:v>
                </c:pt>
                <c:pt idx="42">
                  <c:v>42705</c:v>
                </c:pt>
                <c:pt idx="43">
                  <c:v>42795</c:v>
                </c:pt>
                <c:pt idx="44">
                  <c:v>42887</c:v>
                </c:pt>
                <c:pt idx="45">
                  <c:v>42979</c:v>
                </c:pt>
                <c:pt idx="46">
                  <c:v>43070</c:v>
                </c:pt>
                <c:pt idx="47">
                  <c:v>43160</c:v>
                </c:pt>
                <c:pt idx="48">
                  <c:v>43252</c:v>
                </c:pt>
                <c:pt idx="49">
                  <c:v>43344</c:v>
                </c:pt>
                <c:pt idx="50">
                  <c:v>43435</c:v>
                </c:pt>
                <c:pt idx="51">
                  <c:v>43525</c:v>
                </c:pt>
                <c:pt idx="52">
                  <c:v>43617</c:v>
                </c:pt>
                <c:pt idx="53">
                  <c:v>43709</c:v>
                </c:pt>
                <c:pt idx="54">
                  <c:v>43800</c:v>
                </c:pt>
                <c:pt idx="55">
                  <c:v>43891</c:v>
                </c:pt>
                <c:pt idx="56">
                  <c:v>43983</c:v>
                </c:pt>
                <c:pt idx="57">
                  <c:v>44075</c:v>
                </c:pt>
                <c:pt idx="58">
                  <c:v>44166</c:v>
                </c:pt>
                <c:pt idx="59">
                  <c:v>44256</c:v>
                </c:pt>
                <c:pt idx="60">
                  <c:v>44348</c:v>
                </c:pt>
              </c:numCache>
            </c:numRef>
          </c:cat>
          <c:val>
            <c:numRef>
              <c:f>'Data 3.8'!$D$6:$D$66</c:f>
              <c:numCache>
                <c:formatCode>0.0</c:formatCode>
                <c:ptCount val="61"/>
                <c:pt idx="0">
                  <c:v>3.7</c:v>
                </c:pt>
                <c:pt idx="1">
                  <c:v>3.9</c:v>
                </c:pt>
                <c:pt idx="2">
                  <c:v>3.8</c:v>
                </c:pt>
                <c:pt idx="3">
                  <c:v>3.9</c:v>
                </c:pt>
                <c:pt idx="4">
                  <c:v>3.6</c:v>
                </c:pt>
                <c:pt idx="5">
                  <c:v>3.5</c:v>
                </c:pt>
                <c:pt idx="6">
                  <c:v>3.3</c:v>
                </c:pt>
                <c:pt idx="7">
                  <c:v>3.8</c:v>
                </c:pt>
                <c:pt idx="8">
                  <c:v>3.8</c:v>
                </c:pt>
                <c:pt idx="9">
                  <c:v>4</c:v>
                </c:pt>
                <c:pt idx="10">
                  <c:v>4.4000000000000004</c:v>
                </c:pt>
                <c:pt idx="11">
                  <c:v>5</c:v>
                </c:pt>
                <c:pt idx="12">
                  <c:v>5.7</c:v>
                </c:pt>
                <c:pt idx="13">
                  <c:v>6.1</c:v>
                </c:pt>
                <c:pt idx="14">
                  <c:v>6.5</c:v>
                </c:pt>
                <c:pt idx="15">
                  <c:v>5.9</c:v>
                </c:pt>
                <c:pt idx="16">
                  <c:v>6.5</c:v>
                </c:pt>
                <c:pt idx="17">
                  <c:v>6</c:v>
                </c:pt>
                <c:pt idx="18">
                  <c:v>6.2</c:v>
                </c:pt>
                <c:pt idx="19">
                  <c:v>6</c:v>
                </c:pt>
                <c:pt idx="20">
                  <c:v>6</c:v>
                </c:pt>
                <c:pt idx="21">
                  <c:v>5.9</c:v>
                </c:pt>
                <c:pt idx="22">
                  <c:v>6</c:v>
                </c:pt>
                <c:pt idx="23">
                  <c:v>6.3</c:v>
                </c:pt>
                <c:pt idx="24">
                  <c:v>6.3</c:v>
                </c:pt>
                <c:pt idx="25">
                  <c:v>6.7</c:v>
                </c:pt>
                <c:pt idx="26">
                  <c:v>6.2</c:v>
                </c:pt>
                <c:pt idx="27">
                  <c:v>5.7</c:v>
                </c:pt>
                <c:pt idx="28">
                  <c:v>6</c:v>
                </c:pt>
                <c:pt idx="29">
                  <c:v>5.8</c:v>
                </c:pt>
                <c:pt idx="30">
                  <c:v>5.5999999999999899</c:v>
                </c:pt>
                <c:pt idx="31">
                  <c:v>5.5</c:v>
                </c:pt>
                <c:pt idx="32">
                  <c:v>5.2</c:v>
                </c:pt>
                <c:pt idx="33">
                  <c:v>5.2</c:v>
                </c:pt>
                <c:pt idx="34">
                  <c:v>5.5</c:v>
                </c:pt>
                <c:pt idx="35">
                  <c:v>5.4</c:v>
                </c:pt>
                <c:pt idx="36">
                  <c:v>5.5</c:v>
                </c:pt>
                <c:pt idx="37">
                  <c:v>5.5999999999999899</c:v>
                </c:pt>
                <c:pt idx="38">
                  <c:v>4.9000000000000004</c:v>
                </c:pt>
                <c:pt idx="39">
                  <c:v>5.2</c:v>
                </c:pt>
                <c:pt idx="40">
                  <c:v>5</c:v>
                </c:pt>
                <c:pt idx="41">
                  <c:v>4.9000000000000004</c:v>
                </c:pt>
                <c:pt idx="42">
                  <c:v>5.2</c:v>
                </c:pt>
                <c:pt idx="43">
                  <c:v>5.1440469999999898</c:v>
                </c:pt>
                <c:pt idx="44">
                  <c:v>5.0423249999999999</c:v>
                </c:pt>
                <c:pt idx="45">
                  <c:v>5.1160500000000004</c:v>
                </c:pt>
                <c:pt idx="46">
                  <c:v>5.1525489999999898</c:v>
                </c:pt>
                <c:pt idx="47">
                  <c:v>5.1303029999999898</c:v>
                </c:pt>
                <c:pt idx="48">
                  <c:v>5.1742010000000001</c:v>
                </c:pt>
                <c:pt idx="49">
                  <c:v>5.1770209999999999</c:v>
                </c:pt>
                <c:pt idx="50">
                  <c:v>5.1595469999999999</c:v>
                </c:pt>
                <c:pt idx="51">
                  <c:v>5.1194559999999898</c:v>
                </c:pt>
                <c:pt idx="52">
                  <c:v>5.0686549999999997</c:v>
                </c:pt>
                <c:pt idx="53">
                  <c:v>5.0325470000000001</c:v>
                </c:pt>
                <c:pt idx="54">
                  <c:v>5.003755</c:v>
                </c:pt>
                <c:pt idx="55">
                  <c:v>4.9573559999999999</c:v>
                </c:pt>
                <c:pt idx="56">
                  <c:v>4.9186399999999999</c:v>
                </c:pt>
                <c:pt idx="57">
                  <c:v>4.8606699999999998</c:v>
                </c:pt>
                <c:pt idx="58">
                  <c:v>4.7989850000000001</c:v>
                </c:pt>
                <c:pt idx="59">
                  <c:v>4.7425189999999997</c:v>
                </c:pt>
                <c:pt idx="60">
                  <c:v>4.6849829999999999</c:v>
                </c:pt>
              </c:numCache>
            </c:numRef>
          </c:val>
          <c:smooth val="0"/>
          <c:extLst xmlns:c16r2="http://schemas.microsoft.com/office/drawing/2015/06/chart">
            <c:ext xmlns:c16="http://schemas.microsoft.com/office/drawing/2014/chart" uri="{C3380CC4-5D6E-409C-BE32-E72D297353CC}">
              <c16:uniqueId val="{00000000-01CF-4EDF-9E00-7D9E0DD106AA}"/>
            </c:ext>
          </c:extLst>
        </c:ser>
        <c:dLbls>
          <c:showLegendKey val="0"/>
          <c:showVal val="0"/>
          <c:showCatName val="0"/>
          <c:showSerName val="0"/>
          <c:showPercent val="0"/>
          <c:showBubbleSize val="0"/>
        </c:dLbls>
        <c:smooth val="0"/>
        <c:axId val="550370120"/>
        <c:axId val="550379136"/>
      </c:lineChart>
      <c:dateAx>
        <c:axId val="550370120"/>
        <c:scaling>
          <c:orientation val="minMax"/>
        </c:scaling>
        <c:delete val="0"/>
        <c:axPos val="b"/>
        <c:title>
          <c:tx>
            <c:rich>
              <a:bodyPr/>
              <a:lstStyle/>
              <a:p>
                <a:pPr>
                  <a:defRPr sz="1800" b="1" i="0" u="none" strike="noStrike" baseline="0">
                    <a:solidFill>
                      <a:srgbClr val="000000"/>
                    </a:solidFill>
                    <a:latin typeface="Arial"/>
                    <a:ea typeface="Arial"/>
                    <a:cs typeface="Arial"/>
                  </a:defRPr>
                </a:pPr>
                <a:r>
                  <a:rPr lang="en-NZ"/>
                  <a:t>Quarterly</a:t>
                </a:r>
              </a:p>
            </c:rich>
          </c:tx>
          <c:overlay val="0"/>
        </c:title>
        <c:numFmt formatCode="yyyy" sourceLinked="0"/>
        <c:majorTickMark val="none"/>
        <c:minorTickMark val="none"/>
        <c:tickLblPos val="low"/>
        <c:spPr>
          <a:ln/>
        </c:spPr>
        <c:txPr>
          <a:bodyPr rot="0" vert="horz"/>
          <a:lstStyle/>
          <a:p>
            <a:pPr>
              <a:defRPr sz="1800" b="0" i="0" u="none" strike="noStrike" baseline="0">
                <a:solidFill>
                  <a:srgbClr val="000000"/>
                </a:solidFill>
                <a:latin typeface="Arial"/>
                <a:ea typeface="Arial"/>
                <a:cs typeface="Arial"/>
              </a:defRPr>
            </a:pPr>
            <a:endParaRPr lang="en-US"/>
          </a:p>
        </c:txPr>
        <c:crossAx val="550379136"/>
        <c:crosses val="autoZero"/>
        <c:auto val="1"/>
        <c:lblOffset val="100"/>
        <c:baseTimeUnit val="months"/>
        <c:majorUnit val="3"/>
        <c:majorTimeUnit val="years"/>
      </c:dateAx>
      <c:valAx>
        <c:axId val="550379136"/>
        <c:scaling>
          <c:orientation val="minMax"/>
          <c:min val="2"/>
        </c:scaling>
        <c:delete val="0"/>
        <c:axPos val="l"/>
        <c:majorGridlines>
          <c:spPr>
            <a:ln>
              <a:solidFill>
                <a:schemeClr val="bg1">
                  <a:lumMod val="50000"/>
                </a:schemeClr>
              </a:solidFill>
            </a:ln>
          </c:spPr>
        </c:majorGridlines>
        <c:numFmt formatCode="#,##0.0" sourceLinked="0"/>
        <c:majorTickMark val="out"/>
        <c:minorTickMark val="none"/>
        <c:tickLblPos val="nextTo"/>
        <c:spPr>
          <a:ln>
            <a:noFill/>
          </a:ln>
        </c:spPr>
        <c:txPr>
          <a:bodyPr rot="0" vert="horz"/>
          <a:lstStyle/>
          <a:p>
            <a:pPr>
              <a:defRPr sz="1800" b="0" i="0" u="none" strike="noStrike" baseline="0">
                <a:solidFill>
                  <a:srgbClr val="000000"/>
                </a:solidFill>
                <a:latin typeface="Arial"/>
                <a:ea typeface="Arial"/>
                <a:cs typeface="Arial"/>
              </a:defRPr>
            </a:pPr>
            <a:endParaRPr lang="en-US"/>
          </a:p>
        </c:txPr>
        <c:crossAx val="550370120"/>
        <c:crosses val="autoZero"/>
        <c:crossBetween val="between"/>
        <c:majorUnit val="2"/>
      </c:valAx>
      <c:spPr>
        <a:noFill/>
        <a:ln w="25400">
          <a:noFill/>
        </a:ln>
      </c:spPr>
    </c:plotArea>
    <c:legend>
      <c:legendPos val="r"/>
      <c:layout>
        <c:manualLayout>
          <c:xMode val="edge"/>
          <c:yMode val="edge"/>
          <c:x val="0.1281840847480272"/>
          <c:y val="0.94318181065954398"/>
          <c:w val="0.75020547000590454"/>
          <c:h val="4.9242386631053181E-2"/>
        </c:manualLayout>
      </c:layout>
      <c:overlay val="0"/>
      <c:txPr>
        <a:bodyPr/>
        <a:lstStyle/>
        <a:p>
          <a:pPr>
            <a:defRPr sz="1800" b="0" i="0" u="none" strike="noStrike" baseline="0">
              <a:solidFill>
                <a:srgbClr val="000000"/>
              </a:solidFill>
              <a:latin typeface="Arial"/>
              <a:ea typeface="Arial"/>
              <a:cs typeface="Arial"/>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95085906906747E-2"/>
          <c:y val="8.4036748581635748E-2"/>
          <c:w val="0.86885857729322302"/>
          <c:h val="0.72233049321500564"/>
        </c:manualLayout>
      </c:layout>
      <c:lineChart>
        <c:grouping val="standard"/>
        <c:varyColors val="0"/>
        <c:ser>
          <c:idx val="0"/>
          <c:order val="0"/>
          <c:tx>
            <c:strRef>
              <c:f>'Data 1.6'!$C$5</c:f>
              <c:strCache>
                <c:ptCount val="1"/>
                <c:pt idx="0">
                  <c:v>Budget Update</c:v>
                </c:pt>
              </c:strCache>
            </c:strRef>
          </c:tx>
          <c:spPr>
            <a:ln w="38100">
              <a:solidFill>
                <a:srgbClr val="99CCFF"/>
              </a:solidFill>
            </a:ln>
          </c:spPr>
          <c:marker>
            <c:symbol val="none"/>
          </c:marker>
          <c:cat>
            <c:numRef>
              <c:f>'Data 1.6'!$A$6:$A$90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1.6'!$C$6:$C$90</c:f>
              <c:numCache>
                <c:formatCode>0.00</c:formatCode>
                <c:ptCount val="85"/>
                <c:pt idx="0">
                  <c:v>2300</c:v>
                </c:pt>
                <c:pt idx="1">
                  <c:v>2324</c:v>
                </c:pt>
                <c:pt idx="2">
                  <c:v>2006</c:v>
                </c:pt>
                <c:pt idx="3">
                  <c:v>1996</c:v>
                </c:pt>
                <c:pt idx="4">
                  <c:v>2090</c:v>
                </c:pt>
                <c:pt idx="5">
                  <c:v>2035</c:v>
                </c:pt>
                <c:pt idx="6">
                  <c:v>2431</c:v>
                </c:pt>
                <c:pt idx="7">
                  <c:v>2265</c:v>
                </c:pt>
                <c:pt idx="8">
                  <c:v>2427</c:v>
                </c:pt>
                <c:pt idx="9">
                  <c:v>2756</c:v>
                </c:pt>
                <c:pt idx="10">
                  <c:v>2775</c:v>
                </c:pt>
                <c:pt idx="11">
                  <c:v>2931</c:v>
                </c:pt>
                <c:pt idx="12">
                  <c:v>3024</c:v>
                </c:pt>
                <c:pt idx="13">
                  <c:v>3159</c:v>
                </c:pt>
                <c:pt idx="14">
                  <c:v>3142</c:v>
                </c:pt>
                <c:pt idx="15">
                  <c:v>3141</c:v>
                </c:pt>
                <c:pt idx="16">
                  <c:v>3356</c:v>
                </c:pt>
                <c:pt idx="17">
                  <c:v>3180</c:v>
                </c:pt>
                <c:pt idx="18">
                  <c:v>3067</c:v>
                </c:pt>
                <c:pt idx="19">
                  <c:v>3153</c:v>
                </c:pt>
                <c:pt idx="20">
                  <c:v>3102</c:v>
                </c:pt>
                <c:pt idx="21">
                  <c:v>2960</c:v>
                </c:pt>
                <c:pt idx="22">
                  <c:v>3017</c:v>
                </c:pt>
                <c:pt idx="23">
                  <c:v>3044</c:v>
                </c:pt>
                <c:pt idx="24">
                  <c:v>2886</c:v>
                </c:pt>
                <c:pt idx="25">
                  <c:v>3007</c:v>
                </c:pt>
                <c:pt idx="26">
                  <c:v>3071</c:v>
                </c:pt>
                <c:pt idx="27">
                  <c:v>3028</c:v>
                </c:pt>
                <c:pt idx="28">
                  <c:v>3096</c:v>
                </c:pt>
                <c:pt idx="29">
                  <c:v>3139</c:v>
                </c:pt>
                <c:pt idx="30">
                  <c:v>3126</c:v>
                </c:pt>
                <c:pt idx="31">
                  <c:v>2845</c:v>
                </c:pt>
                <c:pt idx="32">
                  <c:v>2629</c:v>
                </c:pt>
                <c:pt idx="33">
                  <c:v>2507</c:v>
                </c:pt>
                <c:pt idx="34">
                  <c:v>2222</c:v>
                </c:pt>
                <c:pt idx="35">
                  <c:v>2253</c:v>
                </c:pt>
                <c:pt idx="36">
                  <c:v>2177</c:v>
                </c:pt>
                <c:pt idx="37">
                  <c:v>2147</c:v>
                </c:pt>
                <c:pt idx="38">
                  <c:v>2258</c:v>
                </c:pt>
                <c:pt idx="39">
                  <c:v>2161</c:v>
                </c:pt>
                <c:pt idx="40">
                  <c:v>2362</c:v>
                </c:pt>
                <c:pt idx="41">
                  <c:v>2258</c:v>
                </c:pt>
                <c:pt idx="42">
                  <c:v>2131</c:v>
                </c:pt>
                <c:pt idx="43">
                  <c:v>2138</c:v>
                </c:pt>
                <c:pt idx="44">
                  <c:v>2120</c:v>
                </c:pt>
                <c:pt idx="45">
                  <c:v>2250</c:v>
                </c:pt>
                <c:pt idx="46">
                  <c:v>2388</c:v>
                </c:pt>
                <c:pt idx="47">
                  <c:v>2397</c:v>
                </c:pt>
                <c:pt idx="48">
                  <c:v>2493</c:v>
                </c:pt>
                <c:pt idx="49">
                  <c:v>2580</c:v>
                </c:pt>
                <c:pt idx="50">
                  <c:v>2785</c:v>
                </c:pt>
                <c:pt idx="51">
                  <c:v>2913</c:v>
                </c:pt>
                <c:pt idx="52">
                  <c:v>2967</c:v>
                </c:pt>
                <c:pt idx="53">
                  <c:v>3034</c:v>
                </c:pt>
                <c:pt idx="54">
                  <c:v>3136</c:v>
                </c:pt>
                <c:pt idx="55">
                  <c:v>3263</c:v>
                </c:pt>
                <c:pt idx="56">
                  <c:v>3338</c:v>
                </c:pt>
                <c:pt idx="57">
                  <c:v>3380</c:v>
                </c:pt>
                <c:pt idx="58">
                  <c:v>3382</c:v>
                </c:pt>
                <c:pt idx="59">
                  <c:v>3389</c:v>
                </c:pt>
                <c:pt idx="60">
                  <c:v>3337</c:v>
                </c:pt>
                <c:pt idx="61">
                  <c:v>3425</c:v>
                </c:pt>
                <c:pt idx="62">
                  <c:v>3475</c:v>
                </c:pt>
                <c:pt idx="63">
                  <c:v>3629</c:v>
                </c:pt>
                <c:pt idx="64">
                  <c:v>3815</c:v>
                </c:pt>
                <c:pt idx="65">
                  <c:v>3839</c:v>
                </c:pt>
                <c:pt idx="66">
                  <c:v>3842</c:v>
                </c:pt>
                <c:pt idx="67">
                  <c:v>3822.79</c:v>
                </c:pt>
                <c:pt idx="68">
                  <c:v>3803.67605</c:v>
                </c:pt>
                <c:pt idx="69">
                  <c:v>3790.2820000000002</c:v>
                </c:pt>
                <c:pt idx="70">
                  <c:v>3795.607</c:v>
                </c:pt>
                <c:pt idx="71">
                  <c:v>3845.29</c:v>
                </c:pt>
                <c:pt idx="72">
                  <c:v>3920.4560000000001</c:v>
                </c:pt>
                <c:pt idx="73">
                  <c:v>4007.3240000000001</c:v>
                </c:pt>
                <c:pt idx="74">
                  <c:v>4117.1760000000004</c:v>
                </c:pt>
                <c:pt idx="75">
                  <c:v>4231.4409999999998</c:v>
                </c:pt>
                <c:pt idx="76">
                  <c:v>4336.7309999999998</c:v>
                </c:pt>
                <c:pt idx="77">
                  <c:v>4426.7520000000004</c:v>
                </c:pt>
                <c:pt idx="78">
                  <c:v>4511.692</c:v>
                </c:pt>
                <c:pt idx="79">
                  <c:v>4584.6620000000003</c:v>
                </c:pt>
                <c:pt idx="80">
                  <c:v>4640.7889999999998</c:v>
                </c:pt>
                <c:pt idx="81">
                  <c:v>4677.0209999999997</c:v>
                </c:pt>
                <c:pt idx="82">
                  <c:v>4698.268</c:v>
                </c:pt>
                <c:pt idx="83">
                  <c:v>4702.8999999999896</c:v>
                </c:pt>
                <c:pt idx="84">
                  <c:v>4690.9390000000003</c:v>
                </c:pt>
              </c:numCache>
            </c:numRef>
          </c:val>
          <c:smooth val="0"/>
          <c:extLst xmlns:c16r2="http://schemas.microsoft.com/office/drawing/2015/06/chart">
            <c:ext xmlns:c16="http://schemas.microsoft.com/office/drawing/2014/chart" uri="{C3380CC4-5D6E-409C-BE32-E72D297353CC}">
              <c16:uniqueId val="{00000000-5582-49F4-8955-4946E268EEC5}"/>
            </c:ext>
          </c:extLst>
        </c:ser>
        <c:ser>
          <c:idx val="1"/>
          <c:order val="1"/>
          <c:tx>
            <c:strRef>
              <c:f>'Data 1.6'!$B$5</c:f>
              <c:strCache>
                <c:ptCount val="1"/>
                <c:pt idx="0">
                  <c:v>Half Year Update</c:v>
                </c:pt>
              </c:strCache>
            </c:strRef>
          </c:tx>
          <c:spPr>
            <a:ln w="38100">
              <a:solidFill>
                <a:schemeClr val="tx1">
                  <a:lumMod val="85000"/>
                  <a:lumOff val="15000"/>
                </a:schemeClr>
              </a:solidFill>
            </a:ln>
          </c:spPr>
          <c:marker>
            <c:symbol val="none"/>
          </c:marker>
          <c:cat>
            <c:numRef>
              <c:f>'Data 1.6'!$A$6:$A$90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1.6'!$B$6:$B$90</c:f>
              <c:numCache>
                <c:formatCode>0.00</c:formatCode>
                <c:ptCount val="85"/>
                <c:pt idx="0">
                  <c:v>2300</c:v>
                </c:pt>
                <c:pt idx="1">
                  <c:v>2324</c:v>
                </c:pt>
                <c:pt idx="2">
                  <c:v>2006</c:v>
                </c:pt>
                <c:pt idx="3">
                  <c:v>1996</c:v>
                </c:pt>
                <c:pt idx="4">
                  <c:v>2090</c:v>
                </c:pt>
                <c:pt idx="5">
                  <c:v>2035</c:v>
                </c:pt>
                <c:pt idx="6">
                  <c:v>2431</c:v>
                </c:pt>
                <c:pt idx="7">
                  <c:v>2265</c:v>
                </c:pt>
                <c:pt idx="8">
                  <c:v>2427</c:v>
                </c:pt>
                <c:pt idx="9">
                  <c:v>2756</c:v>
                </c:pt>
                <c:pt idx="10">
                  <c:v>2775</c:v>
                </c:pt>
                <c:pt idx="11">
                  <c:v>2931</c:v>
                </c:pt>
                <c:pt idx="12">
                  <c:v>3025</c:v>
                </c:pt>
                <c:pt idx="13">
                  <c:v>3159</c:v>
                </c:pt>
                <c:pt idx="14">
                  <c:v>3142</c:v>
                </c:pt>
                <c:pt idx="15">
                  <c:v>3141</c:v>
                </c:pt>
                <c:pt idx="16">
                  <c:v>3356</c:v>
                </c:pt>
                <c:pt idx="17">
                  <c:v>3180</c:v>
                </c:pt>
                <c:pt idx="18">
                  <c:v>3067</c:v>
                </c:pt>
                <c:pt idx="19">
                  <c:v>3153</c:v>
                </c:pt>
                <c:pt idx="20">
                  <c:v>3103</c:v>
                </c:pt>
                <c:pt idx="21">
                  <c:v>2960</c:v>
                </c:pt>
                <c:pt idx="22">
                  <c:v>3016</c:v>
                </c:pt>
                <c:pt idx="23">
                  <c:v>3046</c:v>
                </c:pt>
                <c:pt idx="24">
                  <c:v>2887</c:v>
                </c:pt>
                <c:pt idx="25">
                  <c:v>3005</c:v>
                </c:pt>
                <c:pt idx="26">
                  <c:v>3069</c:v>
                </c:pt>
                <c:pt idx="27">
                  <c:v>3035</c:v>
                </c:pt>
                <c:pt idx="28">
                  <c:v>3095</c:v>
                </c:pt>
                <c:pt idx="29">
                  <c:v>3135</c:v>
                </c:pt>
                <c:pt idx="30">
                  <c:v>3122</c:v>
                </c:pt>
                <c:pt idx="31">
                  <c:v>2859</c:v>
                </c:pt>
                <c:pt idx="32">
                  <c:v>2624</c:v>
                </c:pt>
                <c:pt idx="33">
                  <c:v>2501</c:v>
                </c:pt>
                <c:pt idx="34">
                  <c:v>2218</c:v>
                </c:pt>
                <c:pt idx="35">
                  <c:v>2274</c:v>
                </c:pt>
                <c:pt idx="36">
                  <c:v>2172</c:v>
                </c:pt>
                <c:pt idx="37">
                  <c:v>2137</c:v>
                </c:pt>
                <c:pt idx="38">
                  <c:v>2257</c:v>
                </c:pt>
                <c:pt idx="39">
                  <c:v>2182</c:v>
                </c:pt>
                <c:pt idx="40">
                  <c:v>2346</c:v>
                </c:pt>
                <c:pt idx="41">
                  <c:v>2226</c:v>
                </c:pt>
                <c:pt idx="42">
                  <c:v>2141</c:v>
                </c:pt>
                <c:pt idx="43">
                  <c:v>2178</c:v>
                </c:pt>
                <c:pt idx="44">
                  <c:v>2146</c:v>
                </c:pt>
                <c:pt idx="45">
                  <c:v>2240</c:v>
                </c:pt>
                <c:pt idx="46">
                  <c:v>2405</c:v>
                </c:pt>
                <c:pt idx="47">
                  <c:v>2363</c:v>
                </c:pt>
                <c:pt idx="48">
                  <c:v>2532</c:v>
                </c:pt>
                <c:pt idx="49">
                  <c:v>2614</c:v>
                </c:pt>
                <c:pt idx="50">
                  <c:v>2651</c:v>
                </c:pt>
                <c:pt idx="51">
                  <c:v>2763</c:v>
                </c:pt>
                <c:pt idx="52">
                  <c:v>2775</c:v>
                </c:pt>
                <c:pt idx="53">
                  <c:v>2979</c:v>
                </c:pt>
                <c:pt idx="54">
                  <c:v>2950</c:v>
                </c:pt>
                <c:pt idx="55">
                  <c:v>3230</c:v>
                </c:pt>
                <c:pt idx="56">
                  <c:v>3256</c:v>
                </c:pt>
                <c:pt idx="57">
                  <c:v>3260</c:v>
                </c:pt>
                <c:pt idx="58">
                  <c:v>3396</c:v>
                </c:pt>
                <c:pt idx="59">
                  <c:v>3405</c:v>
                </c:pt>
                <c:pt idx="60">
                  <c:v>3417</c:v>
                </c:pt>
                <c:pt idx="61">
                  <c:v>3467</c:v>
                </c:pt>
                <c:pt idx="62">
                  <c:v>3518</c:v>
                </c:pt>
                <c:pt idx="63">
                  <c:v>3691</c:v>
                </c:pt>
                <c:pt idx="64">
                  <c:v>3913</c:v>
                </c:pt>
                <c:pt idx="65">
                  <c:v>3987.3470000000002</c:v>
                </c:pt>
                <c:pt idx="66">
                  <c:v>4098.9927159999997</c:v>
                </c:pt>
                <c:pt idx="67">
                  <c:v>4247.1530000000002</c:v>
                </c:pt>
                <c:pt idx="68">
                  <c:v>4338.8419999999896</c:v>
                </c:pt>
                <c:pt idx="69">
                  <c:v>4407.3419999999896</c:v>
                </c:pt>
                <c:pt idx="70">
                  <c:v>4458.4279999999999</c:v>
                </c:pt>
                <c:pt idx="71">
                  <c:v>4527.7650000000003</c:v>
                </c:pt>
                <c:pt idx="72">
                  <c:v>4577.308</c:v>
                </c:pt>
                <c:pt idx="73">
                  <c:v>4600.8919999999998</c:v>
                </c:pt>
                <c:pt idx="74">
                  <c:v>4599.5749999999998</c:v>
                </c:pt>
                <c:pt idx="75">
                  <c:v>4588.7430000000004</c:v>
                </c:pt>
                <c:pt idx="76">
                  <c:v>4561.1729999999998</c:v>
                </c:pt>
                <c:pt idx="77">
                  <c:v>4517.0339999999896</c:v>
                </c:pt>
                <c:pt idx="78">
                  <c:v>4504.76</c:v>
                </c:pt>
                <c:pt idx="79">
                  <c:v>4503.9210000000003</c:v>
                </c:pt>
                <c:pt idx="80">
                  <c:v>4510.4669999999896</c:v>
                </c:pt>
                <c:pt idx="81">
                  <c:v>4509.4799999999896</c:v>
                </c:pt>
                <c:pt idx="82">
                  <c:v>4504.8950000000004</c:v>
                </c:pt>
                <c:pt idx="83">
                  <c:v>4495.7629999999999</c:v>
                </c:pt>
                <c:pt idx="84">
                  <c:v>4484.223</c:v>
                </c:pt>
              </c:numCache>
            </c:numRef>
          </c:val>
          <c:smooth val="0"/>
          <c:extLst xmlns:c16r2="http://schemas.microsoft.com/office/drawing/2015/06/chart">
            <c:ext xmlns:c16="http://schemas.microsoft.com/office/drawing/2014/chart" uri="{C3380CC4-5D6E-409C-BE32-E72D297353CC}">
              <c16:uniqueId val="{00000001-5582-49F4-8955-4946E268EEC5}"/>
            </c:ext>
          </c:extLst>
        </c:ser>
        <c:dLbls>
          <c:showLegendKey val="0"/>
          <c:showVal val="0"/>
          <c:showCatName val="0"/>
          <c:showSerName val="0"/>
          <c:showPercent val="0"/>
          <c:showBubbleSize val="0"/>
        </c:dLbls>
        <c:smooth val="0"/>
        <c:axId val="541732752"/>
        <c:axId val="541735104"/>
      </c:lineChart>
      <c:dateAx>
        <c:axId val="541732752"/>
        <c:scaling>
          <c:orientation val="minMax"/>
        </c:scaling>
        <c:delete val="0"/>
        <c:axPos val="b"/>
        <c:numFmt formatCode="mmm\-yy" sourceLinked="1"/>
        <c:majorTickMark val="none"/>
        <c:minorTickMark val="none"/>
        <c:tickLblPos val="nextTo"/>
        <c:spPr>
          <a:ln>
            <a:solidFill>
              <a:schemeClr val="bg1">
                <a:lumMod val="50000"/>
              </a:schemeClr>
            </a:solidFill>
          </a:ln>
        </c:spPr>
        <c:txPr>
          <a:bodyPr rot="0"/>
          <a:lstStyle/>
          <a:p>
            <a:pPr>
              <a:defRPr/>
            </a:pPr>
            <a:endParaRPr lang="en-US"/>
          </a:p>
        </c:txPr>
        <c:crossAx val="541735104"/>
        <c:crosses val="autoZero"/>
        <c:auto val="1"/>
        <c:lblOffset val="100"/>
        <c:baseTimeUnit val="months"/>
        <c:majorUnit val="36"/>
        <c:majorTimeUnit val="months"/>
      </c:dateAx>
      <c:valAx>
        <c:axId val="541735104"/>
        <c:scaling>
          <c:orientation val="minMax"/>
        </c:scaling>
        <c:delete val="0"/>
        <c:axPos val="l"/>
        <c:majorGridlines>
          <c:spPr>
            <a:ln w="9525">
              <a:solidFill>
                <a:schemeClr val="bg1">
                  <a:lumMod val="50000"/>
                </a:schemeClr>
              </a:solidFill>
            </a:ln>
          </c:spPr>
        </c:majorGridlines>
        <c:numFmt formatCode="0" sourceLinked="0"/>
        <c:majorTickMark val="out"/>
        <c:minorTickMark val="none"/>
        <c:tickLblPos val="nextTo"/>
        <c:spPr>
          <a:ln>
            <a:noFill/>
          </a:ln>
        </c:spPr>
        <c:crossAx val="541732752"/>
        <c:crosses val="autoZero"/>
        <c:crossBetween val="between"/>
      </c:valAx>
    </c:plotArea>
    <c:legend>
      <c:legendPos val="b"/>
      <c:overlay val="0"/>
    </c:legend>
    <c:plotVisOnly val="1"/>
    <c:dispBlanksAs val="gap"/>
    <c:showDLblsOverMax val="0"/>
  </c:chart>
  <c:spPr>
    <a:noFill/>
    <a:ln>
      <a:noFill/>
    </a:ln>
  </c:spPr>
  <c:txPr>
    <a:bodyPr/>
    <a:lstStyle/>
    <a:p>
      <a:pPr>
        <a:defRPr sz="1800">
          <a:latin typeface="Arial" pitchFamily="34" charset="0"/>
          <a:cs typeface="Arial" pitchFamily="34"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0"/>
          <c:order val="0"/>
          <c:tx>
            <c:strRef>
              <c:f>'Data 1.7'!$B$5</c:f>
              <c:strCache>
                <c:ptCount val="1"/>
                <c:pt idx="0">
                  <c:v>Canterbury</c:v>
                </c:pt>
              </c:strCache>
            </c:strRef>
          </c:tx>
          <c:spPr>
            <a:ln w="38100">
              <a:solidFill>
                <a:srgbClr val="1F497D"/>
              </a:solidFill>
              <a:prstDash val="solid"/>
            </a:ln>
          </c:spPr>
          <c:marker>
            <c:symbol val="none"/>
          </c:marker>
          <c:cat>
            <c:numRef>
              <c:f>'Data 1.7'!$A$6:$A$104</c:f>
              <c:numCache>
                <c:formatCode>mmm\-yy</c:formatCode>
                <c:ptCount val="99"/>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numCache>
            </c:numRef>
          </c:cat>
          <c:val>
            <c:numRef>
              <c:f>'Data 1.7'!$B$6:$B$104</c:f>
              <c:numCache>
                <c:formatCode>0</c:formatCode>
                <c:ptCount val="99"/>
                <c:pt idx="0">
                  <c:v>174.85804371244501</c:v>
                </c:pt>
                <c:pt idx="1">
                  <c:v>169.29403286298401</c:v>
                </c:pt>
                <c:pt idx="2">
                  <c:v>162.83282534796899</c:v>
                </c:pt>
                <c:pt idx="3">
                  <c:v>161.14510459637799</c:v>
                </c:pt>
                <c:pt idx="4">
                  <c:v>166.16322275235601</c:v>
                </c:pt>
                <c:pt idx="5">
                  <c:v>169.54110890164199</c:v>
                </c:pt>
                <c:pt idx="6">
                  <c:v>193.61360418209301</c:v>
                </c:pt>
                <c:pt idx="7">
                  <c:v>210.57589451422001</c:v>
                </c:pt>
                <c:pt idx="8">
                  <c:v>228.71615832439201</c:v>
                </c:pt>
                <c:pt idx="9">
                  <c:v>230.049195512842</c:v>
                </c:pt>
                <c:pt idx="10">
                  <c:v>243.04499765149001</c:v>
                </c:pt>
                <c:pt idx="11">
                  <c:v>245.64993322951199</c:v>
                </c:pt>
                <c:pt idx="12">
                  <c:v>249.86391752458201</c:v>
                </c:pt>
                <c:pt idx="13">
                  <c:v>251.533373455527</c:v>
                </c:pt>
                <c:pt idx="14">
                  <c:v>263.60940415540102</c:v>
                </c:pt>
                <c:pt idx="15">
                  <c:v>276.29940450990802</c:v>
                </c:pt>
                <c:pt idx="16">
                  <c:v>262.74138064644802</c:v>
                </c:pt>
                <c:pt idx="17">
                  <c:v>252.534243980246</c:v>
                </c:pt>
                <c:pt idx="18">
                  <c:v>244.35865569890299</c:v>
                </c:pt>
                <c:pt idx="19">
                  <c:v>229.332527018604</c:v>
                </c:pt>
                <c:pt idx="20">
                  <c:v>203.85269087569401</c:v>
                </c:pt>
                <c:pt idx="21">
                  <c:v>190.96533815555</c:v>
                </c:pt>
                <c:pt idx="22">
                  <c:v>220.36765500307899</c:v>
                </c:pt>
                <c:pt idx="23">
                  <c:v>220.93458943209399</c:v>
                </c:pt>
                <c:pt idx="24">
                  <c:v>211.74315277537499</c:v>
                </c:pt>
                <c:pt idx="25">
                  <c:v>174.23753209189601</c:v>
                </c:pt>
                <c:pt idx="26">
                  <c:v>163.90412410702001</c:v>
                </c:pt>
                <c:pt idx="27">
                  <c:v>170.07227318492599</c:v>
                </c:pt>
                <c:pt idx="28">
                  <c:v>196.84551817009799</c:v>
                </c:pt>
                <c:pt idx="29">
                  <c:v>196.173895286337</c:v>
                </c:pt>
                <c:pt idx="30">
                  <c:v>180.02731484162501</c:v>
                </c:pt>
                <c:pt idx="31">
                  <c:v>203.31957255448299</c:v>
                </c:pt>
                <c:pt idx="32">
                  <c:v>221.51245160755701</c:v>
                </c:pt>
                <c:pt idx="33">
                  <c:v>240.03648400475299</c:v>
                </c:pt>
                <c:pt idx="34">
                  <c:v>210.035025662138</c:v>
                </c:pt>
                <c:pt idx="35">
                  <c:v>214.41111848393101</c:v>
                </c:pt>
                <c:pt idx="36">
                  <c:v>294.43725185697201</c:v>
                </c:pt>
                <c:pt idx="37">
                  <c:v>314.279465314726</c:v>
                </c:pt>
                <c:pt idx="38">
                  <c:v>329.97681435020701</c:v>
                </c:pt>
                <c:pt idx="39">
                  <c:v>276.89895208118497</c:v>
                </c:pt>
                <c:pt idx="40">
                  <c:v>294.13219854547498</c:v>
                </c:pt>
                <c:pt idx="41">
                  <c:v>317.13702162462602</c:v>
                </c:pt>
                <c:pt idx="42">
                  <c:v>335.22705910114001</c:v>
                </c:pt>
                <c:pt idx="43">
                  <c:v>355.17298353070203</c:v>
                </c:pt>
                <c:pt idx="44">
                  <c:v>367.25602860768998</c:v>
                </c:pt>
                <c:pt idx="45">
                  <c:v>361.73788225362301</c:v>
                </c:pt>
                <c:pt idx="46">
                  <c:v>356.35193697626403</c:v>
                </c:pt>
                <c:pt idx="47">
                  <c:v>333.11091759069399</c:v>
                </c:pt>
                <c:pt idx="48">
                  <c:v>369.19988305506399</c:v>
                </c:pt>
                <c:pt idx="49">
                  <c:v>386.57845920450302</c:v>
                </c:pt>
                <c:pt idx="50">
                  <c:v>429.86089466267202</c:v>
                </c:pt>
                <c:pt idx="51">
                  <c:v>423.24428476170601</c:v>
                </c:pt>
                <c:pt idx="52">
                  <c:v>435.00114709603201</c:v>
                </c:pt>
                <c:pt idx="53">
                  <c:v>429.45291321182498</c:v>
                </c:pt>
                <c:pt idx="54">
                  <c:v>447.86605558063502</c:v>
                </c:pt>
                <c:pt idx="55">
                  <c:v>446.41579737281302</c:v>
                </c:pt>
                <c:pt idx="56">
                  <c:v>497.88655518274498</c:v>
                </c:pt>
                <c:pt idx="57">
                  <c:v>528.97469317346304</c:v>
                </c:pt>
                <c:pt idx="58">
                  <c:v>542.87158800751604</c:v>
                </c:pt>
                <c:pt idx="59">
                  <c:v>552.71017182950197</c:v>
                </c:pt>
                <c:pt idx="60">
                  <c:v>563.11267784917595</c:v>
                </c:pt>
                <c:pt idx="61">
                  <c:v>585.87887612130999</c:v>
                </c:pt>
                <c:pt idx="62">
                  <c:v>582.74473899490897</c:v>
                </c:pt>
                <c:pt idx="63">
                  <c:v>583.99123568960397</c:v>
                </c:pt>
                <c:pt idx="64">
                  <c:v>582.74172434304899</c:v>
                </c:pt>
                <c:pt idx="65">
                  <c:v>618.22285482144798</c:v>
                </c:pt>
                <c:pt idx="66">
                  <c:v>606.46207713481601</c:v>
                </c:pt>
                <c:pt idx="67">
                  <c:v>592.80898690918798</c:v>
                </c:pt>
                <c:pt idx="68">
                  <c:v>546.028543405243</c:v>
                </c:pt>
                <c:pt idx="69">
                  <c:v>586.15839104249301</c:v>
                </c:pt>
                <c:pt idx="70">
                  <c:v>631.03677486044796</c:v>
                </c:pt>
                <c:pt idx="71">
                  <c:v>687.25121150649295</c:v>
                </c:pt>
                <c:pt idx="72">
                  <c:v>639.70182248209005</c:v>
                </c:pt>
                <c:pt idx="73">
                  <c:v>606.55759137842904</c:v>
                </c:pt>
                <c:pt idx="74">
                  <c:v>555.65065883239299</c:v>
                </c:pt>
                <c:pt idx="75">
                  <c:v>532.43905013440599</c:v>
                </c:pt>
                <c:pt idx="76">
                  <c:v>517.62793361627303</c:v>
                </c:pt>
                <c:pt idx="77">
                  <c:v>527.67342011090204</c:v>
                </c:pt>
                <c:pt idx="78">
                  <c:v>569.89974223701904</c:v>
                </c:pt>
                <c:pt idx="79">
                  <c:v>589.59120587586006</c:v>
                </c:pt>
                <c:pt idx="80">
                  <c:v>560.09170064576995</c:v>
                </c:pt>
                <c:pt idx="81">
                  <c:v>524.01247703475497</c:v>
                </c:pt>
                <c:pt idx="82">
                  <c:v>505.191687422754</c:v>
                </c:pt>
                <c:pt idx="83">
                  <c:v>514.78772200026697</c:v>
                </c:pt>
                <c:pt idx="84">
                  <c:v>465.17075715764599</c:v>
                </c:pt>
                <c:pt idx="85">
                  <c:v>484.78745197624698</c:v>
                </c:pt>
                <c:pt idx="86">
                  <c:v>471.41518421500399</c:v>
                </c:pt>
                <c:pt idx="87">
                  <c:v>600.19997237152495</c:v>
                </c:pt>
                <c:pt idx="88">
                  <c:v>602.36826436854597</c:v>
                </c:pt>
                <c:pt idx="89">
                  <c:v>605.93183282285895</c:v>
                </c:pt>
                <c:pt idx="90">
                  <c:v>529.53848920860105</c:v>
                </c:pt>
                <c:pt idx="91">
                  <c:v>517.47373421096097</c:v>
                </c:pt>
                <c:pt idx="92">
                  <c:v>497.97017820418199</c:v>
                </c:pt>
                <c:pt idx="93">
                  <c:v>460.984968593009</c:v>
                </c:pt>
                <c:pt idx="94">
                  <c:v>416.55870203987502</c:v>
                </c:pt>
                <c:pt idx="95">
                  <c:v>395.26195728448198</c:v>
                </c:pt>
                <c:pt idx="96">
                  <c:v>404.99611144075999</c:v>
                </c:pt>
                <c:pt idx="97">
                  <c:v>400.14421321230401</c:v>
                </c:pt>
                <c:pt idx="98">
                  <c:v>428.12970944141398</c:v>
                </c:pt>
              </c:numCache>
            </c:numRef>
          </c:val>
          <c:smooth val="0"/>
          <c:extLst xmlns:c16r2="http://schemas.microsoft.com/office/drawing/2015/06/chart">
            <c:ext xmlns:c16="http://schemas.microsoft.com/office/drawing/2014/chart" uri="{C3380CC4-5D6E-409C-BE32-E72D297353CC}">
              <c16:uniqueId val="{00000000-AE57-4DBA-B4C6-B53CEE9D2D16}"/>
            </c:ext>
          </c:extLst>
        </c:ser>
        <c:ser>
          <c:idx val="1"/>
          <c:order val="1"/>
          <c:tx>
            <c:strRef>
              <c:f>'Data 1.7'!$C$5</c:f>
              <c:strCache>
                <c:ptCount val="1"/>
                <c:pt idx="0">
                  <c:v>Wellington</c:v>
                </c:pt>
              </c:strCache>
            </c:strRef>
          </c:tx>
          <c:spPr>
            <a:ln w="38100">
              <a:solidFill>
                <a:sysClr val="windowText" lastClr="000000">
                  <a:lumMod val="85000"/>
                  <a:lumOff val="15000"/>
                </a:sysClr>
              </a:solidFill>
              <a:prstDash val="solid"/>
            </a:ln>
          </c:spPr>
          <c:marker>
            <c:symbol val="none"/>
          </c:marker>
          <c:cat>
            <c:numRef>
              <c:f>'Data 1.7'!$A$6:$A$104</c:f>
              <c:numCache>
                <c:formatCode>mmm\-yy</c:formatCode>
                <c:ptCount val="99"/>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numCache>
            </c:numRef>
          </c:cat>
          <c:val>
            <c:numRef>
              <c:f>'Data 1.7'!$C$6:$C$104</c:f>
              <c:numCache>
                <c:formatCode>0</c:formatCode>
                <c:ptCount val="99"/>
                <c:pt idx="0">
                  <c:v>81.260933905907805</c:v>
                </c:pt>
                <c:pt idx="1">
                  <c:v>144.23575453868901</c:v>
                </c:pt>
                <c:pt idx="2">
                  <c:v>141.63916324293999</c:v>
                </c:pt>
                <c:pt idx="3">
                  <c:v>134.00870788529599</c:v>
                </c:pt>
                <c:pt idx="4">
                  <c:v>76.792912666679001</c:v>
                </c:pt>
                <c:pt idx="5">
                  <c:v>88.231201556841597</c:v>
                </c:pt>
                <c:pt idx="6">
                  <c:v>86.799102018238102</c:v>
                </c:pt>
                <c:pt idx="7">
                  <c:v>93.897267205494401</c:v>
                </c:pt>
                <c:pt idx="8">
                  <c:v>89.523702935997093</c:v>
                </c:pt>
                <c:pt idx="9">
                  <c:v>98.521355454816998</c:v>
                </c:pt>
                <c:pt idx="10">
                  <c:v>105.529634865646</c:v>
                </c:pt>
                <c:pt idx="11">
                  <c:v>124.372798470996</c:v>
                </c:pt>
                <c:pt idx="12">
                  <c:v>121.649137533307</c:v>
                </c:pt>
                <c:pt idx="13">
                  <c:v>123.967372056352</c:v>
                </c:pt>
                <c:pt idx="14">
                  <c:v>120.197863469848</c:v>
                </c:pt>
                <c:pt idx="15">
                  <c:v>129.36236668051799</c:v>
                </c:pt>
                <c:pt idx="16">
                  <c:v>135.52862767006201</c:v>
                </c:pt>
                <c:pt idx="17">
                  <c:v>137.37064577272599</c:v>
                </c:pt>
                <c:pt idx="18">
                  <c:v>129.068677183581</c:v>
                </c:pt>
                <c:pt idx="19">
                  <c:v>114.926796158866</c:v>
                </c:pt>
                <c:pt idx="20">
                  <c:v>106.91902177591901</c:v>
                </c:pt>
                <c:pt idx="21">
                  <c:v>106.88837719316101</c:v>
                </c:pt>
                <c:pt idx="22">
                  <c:v>110.18626058378</c:v>
                </c:pt>
                <c:pt idx="23">
                  <c:v>113.334383409305</c:v>
                </c:pt>
                <c:pt idx="24">
                  <c:v>105.867445779935</c:v>
                </c:pt>
                <c:pt idx="25">
                  <c:v>99.0486365153902</c:v>
                </c:pt>
                <c:pt idx="26">
                  <c:v>97.066330629206206</c:v>
                </c:pt>
                <c:pt idx="27">
                  <c:v>95.114755829543199</c:v>
                </c:pt>
                <c:pt idx="28">
                  <c:v>94.711477829239399</c:v>
                </c:pt>
                <c:pt idx="29">
                  <c:v>75.578406588797804</c:v>
                </c:pt>
                <c:pt idx="30">
                  <c:v>88.167274134249993</c:v>
                </c:pt>
                <c:pt idx="31">
                  <c:v>85.703595363092603</c:v>
                </c:pt>
                <c:pt idx="32">
                  <c:v>87.943603609492996</c:v>
                </c:pt>
                <c:pt idx="33">
                  <c:v>80.412006581796206</c:v>
                </c:pt>
                <c:pt idx="34">
                  <c:v>77.152903644557398</c:v>
                </c:pt>
                <c:pt idx="35">
                  <c:v>113.82270415937001</c:v>
                </c:pt>
                <c:pt idx="36">
                  <c:v>109.366974749542</c:v>
                </c:pt>
                <c:pt idx="37">
                  <c:v>121.61917152136201</c:v>
                </c:pt>
                <c:pt idx="38">
                  <c:v>108.49710004543201</c:v>
                </c:pt>
                <c:pt idx="39">
                  <c:v>111.62943887877699</c:v>
                </c:pt>
                <c:pt idx="40">
                  <c:v>100.03125947517999</c:v>
                </c:pt>
                <c:pt idx="41">
                  <c:v>101.471455705834</c:v>
                </c:pt>
                <c:pt idx="42">
                  <c:v>106.922867541011</c:v>
                </c:pt>
                <c:pt idx="43">
                  <c:v>114.135803034506</c:v>
                </c:pt>
                <c:pt idx="44">
                  <c:v>105.253734545203</c:v>
                </c:pt>
                <c:pt idx="45">
                  <c:v>98.183240073201702</c:v>
                </c:pt>
                <c:pt idx="46">
                  <c:v>95.213051565976698</c:v>
                </c:pt>
                <c:pt idx="47">
                  <c:v>93.486216306325403</c:v>
                </c:pt>
                <c:pt idx="48">
                  <c:v>105.0780747725</c:v>
                </c:pt>
                <c:pt idx="49">
                  <c:v>105.35165451894299</c:v>
                </c:pt>
                <c:pt idx="50">
                  <c:v>99.105986171080801</c:v>
                </c:pt>
                <c:pt idx="51">
                  <c:v>146.75932023013101</c:v>
                </c:pt>
                <c:pt idx="52">
                  <c:v>151.25869622891099</c:v>
                </c:pt>
                <c:pt idx="53">
                  <c:v>155.60572048741099</c:v>
                </c:pt>
                <c:pt idx="54">
                  <c:v>120.734504755402</c:v>
                </c:pt>
                <c:pt idx="55">
                  <c:v>121.706630223321</c:v>
                </c:pt>
                <c:pt idx="56">
                  <c:v>117.06547554215</c:v>
                </c:pt>
                <c:pt idx="57">
                  <c:v>122.493706007192</c:v>
                </c:pt>
                <c:pt idx="58">
                  <c:v>149.413172583761</c:v>
                </c:pt>
                <c:pt idx="59">
                  <c:v>153.62429453752199</c:v>
                </c:pt>
                <c:pt idx="60">
                  <c:v>149.93919156001999</c:v>
                </c:pt>
                <c:pt idx="61">
                  <c:v>130.18773247365101</c:v>
                </c:pt>
                <c:pt idx="62">
                  <c:v>131.06258387728801</c:v>
                </c:pt>
                <c:pt idx="63">
                  <c:v>131.24809115278299</c:v>
                </c:pt>
                <c:pt idx="64">
                  <c:v>130.04714043792001</c:v>
                </c:pt>
                <c:pt idx="65">
                  <c:v>137.70032052409701</c:v>
                </c:pt>
                <c:pt idx="66">
                  <c:v>120.957692221701</c:v>
                </c:pt>
                <c:pt idx="67">
                  <c:v>116.711309197755</c:v>
                </c:pt>
                <c:pt idx="68">
                  <c:v>130.00117087986101</c:v>
                </c:pt>
                <c:pt idx="69">
                  <c:v>128.747990437656</c:v>
                </c:pt>
                <c:pt idx="70">
                  <c:v>122.212064957454</c:v>
                </c:pt>
                <c:pt idx="71">
                  <c:v>121.89677907839</c:v>
                </c:pt>
                <c:pt idx="72">
                  <c:v>134.71656966490099</c:v>
                </c:pt>
                <c:pt idx="73">
                  <c:v>142.21577809589999</c:v>
                </c:pt>
                <c:pt idx="74">
                  <c:v>151.93851899184099</c:v>
                </c:pt>
                <c:pt idx="75">
                  <c:v>145.966441358065</c:v>
                </c:pt>
                <c:pt idx="76">
                  <c:v>158.755237198028</c:v>
                </c:pt>
                <c:pt idx="77">
                  <c:v>126.616933035266</c:v>
                </c:pt>
                <c:pt idx="78">
                  <c:v>117.530606609995</c:v>
                </c:pt>
                <c:pt idx="79">
                  <c:v>113.27641040979201</c:v>
                </c:pt>
                <c:pt idx="80">
                  <c:v>115.19737710267501</c:v>
                </c:pt>
                <c:pt idx="81">
                  <c:v>122.71923368492401</c:v>
                </c:pt>
                <c:pt idx="82">
                  <c:v>174.93646678468201</c:v>
                </c:pt>
                <c:pt idx="83">
                  <c:v>175.699686618968</c:v>
                </c:pt>
                <c:pt idx="84">
                  <c:v>173.52160292436301</c:v>
                </c:pt>
                <c:pt idx="85">
                  <c:v>117.192166923854</c:v>
                </c:pt>
                <c:pt idx="86">
                  <c:v>116.68260114272501</c:v>
                </c:pt>
                <c:pt idx="87">
                  <c:v>123.689899758246</c:v>
                </c:pt>
                <c:pt idx="88">
                  <c:v>127.599336710497</c:v>
                </c:pt>
                <c:pt idx="89">
                  <c:v>196.85239351003401</c:v>
                </c:pt>
                <c:pt idx="90">
                  <c:v>191.91226472081999</c:v>
                </c:pt>
                <c:pt idx="91">
                  <c:v>196.016593291367</c:v>
                </c:pt>
                <c:pt idx="92">
                  <c:v>169.65047539438601</c:v>
                </c:pt>
                <c:pt idx="93">
                  <c:v>225.56844678928101</c:v>
                </c:pt>
                <c:pt idx="94">
                  <c:v>214.43482563114799</c:v>
                </c:pt>
                <c:pt idx="95">
                  <c:v>176.12925606047199</c:v>
                </c:pt>
                <c:pt idx="96">
                  <c:v>122.268605600698</c:v>
                </c:pt>
                <c:pt idx="97">
                  <c:v>133.37310623322301</c:v>
                </c:pt>
                <c:pt idx="98">
                  <c:v>146.83459310861301</c:v>
                </c:pt>
              </c:numCache>
            </c:numRef>
          </c:val>
          <c:smooth val="0"/>
          <c:extLst xmlns:c16r2="http://schemas.microsoft.com/office/drawing/2015/06/chart">
            <c:ext xmlns:c16="http://schemas.microsoft.com/office/drawing/2014/chart" uri="{C3380CC4-5D6E-409C-BE32-E72D297353CC}">
              <c16:uniqueId val="{00000001-AE57-4DBA-B4C6-B53CEE9D2D16}"/>
            </c:ext>
          </c:extLst>
        </c:ser>
        <c:ser>
          <c:idx val="2"/>
          <c:order val="2"/>
          <c:tx>
            <c:strRef>
              <c:f>'Data 1.7'!$D$5</c:f>
              <c:strCache>
                <c:ptCount val="1"/>
                <c:pt idx="0">
                  <c:v>Rest of NZ</c:v>
                </c:pt>
              </c:strCache>
            </c:strRef>
          </c:tx>
          <c:spPr>
            <a:ln>
              <a:solidFill>
                <a:srgbClr val="969696"/>
              </a:solidFill>
            </a:ln>
          </c:spPr>
          <c:marker>
            <c:symbol val="none"/>
          </c:marker>
          <c:cat>
            <c:numRef>
              <c:f>'Data 1.7'!$A$6:$A$104</c:f>
              <c:numCache>
                <c:formatCode>mmm\-yy</c:formatCode>
                <c:ptCount val="99"/>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numCache>
            </c:numRef>
          </c:cat>
          <c:val>
            <c:numRef>
              <c:f>'Data 1.7'!$D$6:$D$104</c:f>
              <c:numCache>
                <c:formatCode>0</c:formatCode>
                <c:ptCount val="99"/>
                <c:pt idx="0">
                  <c:v>576.39789811289904</c:v>
                </c:pt>
                <c:pt idx="1">
                  <c:v>571.39077700075597</c:v>
                </c:pt>
                <c:pt idx="2">
                  <c:v>508.51933311007298</c:v>
                </c:pt>
                <c:pt idx="3">
                  <c:v>513.10486523114105</c:v>
                </c:pt>
                <c:pt idx="4">
                  <c:v>516.55615765757204</c:v>
                </c:pt>
                <c:pt idx="5">
                  <c:v>554.82643602289602</c:v>
                </c:pt>
                <c:pt idx="6">
                  <c:v>582.35908211457695</c:v>
                </c:pt>
                <c:pt idx="7">
                  <c:v>611.97674718570499</c:v>
                </c:pt>
                <c:pt idx="8">
                  <c:v>608.80439879615699</c:v>
                </c:pt>
                <c:pt idx="9">
                  <c:v>660.19715406784599</c:v>
                </c:pt>
                <c:pt idx="10">
                  <c:v>676.76222345994495</c:v>
                </c:pt>
                <c:pt idx="11">
                  <c:v>714.14319373662499</c:v>
                </c:pt>
                <c:pt idx="12">
                  <c:v>682.79384424029001</c:v>
                </c:pt>
                <c:pt idx="13">
                  <c:v>714.12859167155295</c:v>
                </c:pt>
                <c:pt idx="14">
                  <c:v>712.82291136195101</c:v>
                </c:pt>
                <c:pt idx="15">
                  <c:v>743.67136117767802</c:v>
                </c:pt>
                <c:pt idx="16">
                  <c:v>700.32114468034604</c:v>
                </c:pt>
                <c:pt idx="17">
                  <c:v>681.63711127420504</c:v>
                </c:pt>
                <c:pt idx="18">
                  <c:v>673.49531677584798</c:v>
                </c:pt>
                <c:pt idx="19">
                  <c:v>660.42361149398801</c:v>
                </c:pt>
                <c:pt idx="20">
                  <c:v>638.42821907457801</c:v>
                </c:pt>
                <c:pt idx="21">
                  <c:v>563.69513779597401</c:v>
                </c:pt>
                <c:pt idx="22">
                  <c:v>567.88336278255497</c:v>
                </c:pt>
                <c:pt idx="23">
                  <c:v>555.44252889643894</c:v>
                </c:pt>
                <c:pt idx="24">
                  <c:v>552.66284611860101</c:v>
                </c:pt>
                <c:pt idx="25">
                  <c:v>512.30619935493303</c:v>
                </c:pt>
                <c:pt idx="26">
                  <c:v>493.85554412344499</c:v>
                </c:pt>
                <c:pt idx="27">
                  <c:v>468.04785410426399</c:v>
                </c:pt>
                <c:pt idx="28">
                  <c:v>485.59042898859798</c:v>
                </c:pt>
                <c:pt idx="29">
                  <c:v>497.32858124446102</c:v>
                </c:pt>
                <c:pt idx="30">
                  <c:v>525.73712082314205</c:v>
                </c:pt>
                <c:pt idx="31">
                  <c:v>581.38270495847405</c:v>
                </c:pt>
                <c:pt idx="32">
                  <c:v>601.17655618787001</c:v>
                </c:pt>
                <c:pt idx="33">
                  <c:v>602.02373469431802</c:v>
                </c:pt>
                <c:pt idx="34">
                  <c:v>552.99797258968294</c:v>
                </c:pt>
                <c:pt idx="35">
                  <c:v>518.373900414378</c:v>
                </c:pt>
                <c:pt idx="36">
                  <c:v>527.93290514949695</c:v>
                </c:pt>
                <c:pt idx="37">
                  <c:v>534.30837805008298</c:v>
                </c:pt>
                <c:pt idx="38">
                  <c:v>576.28900437111895</c:v>
                </c:pt>
                <c:pt idx="39">
                  <c:v>577.93043037801499</c:v>
                </c:pt>
                <c:pt idx="40">
                  <c:v>568.57396304783504</c:v>
                </c:pt>
                <c:pt idx="41">
                  <c:v>558.05156641997405</c:v>
                </c:pt>
                <c:pt idx="42">
                  <c:v>562.072784192516</c:v>
                </c:pt>
                <c:pt idx="43">
                  <c:v>585.98732114202005</c:v>
                </c:pt>
                <c:pt idx="44">
                  <c:v>557.33002803823604</c:v>
                </c:pt>
                <c:pt idx="45">
                  <c:v>624.03752953337403</c:v>
                </c:pt>
                <c:pt idx="46">
                  <c:v>629.33469544740899</c:v>
                </c:pt>
                <c:pt idx="47">
                  <c:v>663.342304035898</c:v>
                </c:pt>
                <c:pt idx="48">
                  <c:v>607.06513140433799</c:v>
                </c:pt>
                <c:pt idx="49">
                  <c:v>606.79694872738605</c:v>
                </c:pt>
                <c:pt idx="50">
                  <c:v>584.82741887027203</c:v>
                </c:pt>
                <c:pt idx="51">
                  <c:v>636.38961340648495</c:v>
                </c:pt>
                <c:pt idx="52">
                  <c:v>654.79419949356202</c:v>
                </c:pt>
                <c:pt idx="53">
                  <c:v>673.18691684703902</c:v>
                </c:pt>
                <c:pt idx="54">
                  <c:v>635.53823284314296</c:v>
                </c:pt>
                <c:pt idx="55">
                  <c:v>621.30942988027095</c:v>
                </c:pt>
                <c:pt idx="56">
                  <c:v>632.69883787911897</c:v>
                </c:pt>
                <c:pt idx="57">
                  <c:v>634.23716903974696</c:v>
                </c:pt>
                <c:pt idx="58">
                  <c:v>636.18556789991203</c:v>
                </c:pt>
                <c:pt idx="59">
                  <c:v>658.46948360078704</c:v>
                </c:pt>
                <c:pt idx="60">
                  <c:v>680.29403116379399</c:v>
                </c:pt>
                <c:pt idx="61">
                  <c:v>698.41407101663299</c:v>
                </c:pt>
                <c:pt idx="62">
                  <c:v>706.84926553043897</c:v>
                </c:pt>
                <c:pt idx="63">
                  <c:v>719.660487991119</c:v>
                </c:pt>
                <c:pt idx="64">
                  <c:v>723.37977025114606</c:v>
                </c:pt>
                <c:pt idx="65">
                  <c:v>718.50853347059399</c:v>
                </c:pt>
                <c:pt idx="66">
                  <c:v>694.63852755191601</c:v>
                </c:pt>
                <c:pt idx="67">
                  <c:v>684.53750522342705</c:v>
                </c:pt>
                <c:pt idx="68">
                  <c:v>662.49764134469694</c:v>
                </c:pt>
                <c:pt idx="69">
                  <c:v>678.487736105311</c:v>
                </c:pt>
                <c:pt idx="70">
                  <c:v>639.14449735887695</c:v>
                </c:pt>
                <c:pt idx="71">
                  <c:v>662.67700936222695</c:v>
                </c:pt>
                <c:pt idx="72">
                  <c:v>686.52103771754901</c:v>
                </c:pt>
                <c:pt idx="73">
                  <c:v>712.36503667940895</c:v>
                </c:pt>
                <c:pt idx="74">
                  <c:v>716.75071401857804</c:v>
                </c:pt>
                <c:pt idx="75">
                  <c:v>689.52165408817405</c:v>
                </c:pt>
                <c:pt idx="76">
                  <c:v>724.62136772982797</c:v>
                </c:pt>
                <c:pt idx="77">
                  <c:v>735.62206356780996</c:v>
                </c:pt>
                <c:pt idx="78">
                  <c:v>799.75257192324705</c:v>
                </c:pt>
                <c:pt idx="79">
                  <c:v>809.47821726799998</c:v>
                </c:pt>
                <c:pt idx="80">
                  <c:v>860.84656690636996</c:v>
                </c:pt>
                <c:pt idx="81">
                  <c:v>848.742769316406</c:v>
                </c:pt>
                <c:pt idx="82">
                  <c:v>880.74425498411404</c:v>
                </c:pt>
                <c:pt idx="83">
                  <c:v>901.30075403688602</c:v>
                </c:pt>
                <c:pt idx="84">
                  <c:v>946.08228117781596</c:v>
                </c:pt>
                <c:pt idx="85">
                  <c:v>986.86584241719299</c:v>
                </c:pt>
                <c:pt idx="86">
                  <c:v>963.67809667766801</c:v>
                </c:pt>
                <c:pt idx="87">
                  <c:v>946.92717349368695</c:v>
                </c:pt>
                <c:pt idx="88">
                  <c:v>928.40270968375501</c:v>
                </c:pt>
                <c:pt idx="89">
                  <c:v>1016.58421624397</c:v>
                </c:pt>
                <c:pt idx="90">
                  <c:v>1032.01156121842</c:v>
                </c:pt>
                <c:pt idx="91">
                  <c:v>1084.2022213258199</c:v>
                </c:pt>
                <c:pt idx="92">
                  <c:v>1031.4860398227599</c:v>
                </c:pt>
                <c:pt idx="93">
                  <c:v>1038.06999320759</c:v>
                </c:pt>
                <c:pt idx="94">
                  <c:v>1043.4408057461101</c:v>
                </c:pt>
                <c:pt idx="95">
                  <c:v>1035.6132773433601</c:v>
                </c:pt>
                <c:pt idx="96">
                  <c:v>1021.7146071216901</c:v>
                </c:pt>
                <c:pt idx="97">
                  <c:v>1041.0448802589799</c:v>
                </c:pt>
                <c:pt idx="98">
                  <c:v>1107.9023930001999</c:v>
                </c:pt>
              </c:numCache>
            </c:numRef>
          </c:val>
          <c:smooth val="0"/>
          <c:extLst xmlns:c16r2="http://schemas.microsoft.com/office/drawing/2015/06/chart">
            <c:ext xmlns:c16="http://schemas.microsoft.com/office/drawing/2014/chart" uri="{C3380CC4-5D6E-409C-BE32-E72D297353CC}">
              <c16:uniqueId val="{00000002-AE57-4DBA-B4C6-B53CEE9D2D16}"/>
            </c:ext>
          </c:extLst>
        </c:ser>
        <c:ser>
          <c:idx val="3"/>
          <c:order val="3"/>
          <c:tx>
            <c:strRef>
              <c:f>'Data 1.7'!$E$5</c:f>
              <c:strCache>
                <c:ptCount val="1"/>
                <c:pt idx="0">
                  <c:v>Auckland</c:v>
                </c:pt>
              </c:strCache>
            </c:strRef>
          </c:tx>
          <c:spPr>
            <a:ln>
              <a:solidFill>
                <a:srgbClr val="99CCFF"/>
              </a:solidFill>
              <a:prstDash val="sysDash"/>
            </a:ln>
          </c:spPr>
          <c:marker>
            <c:symbol val="none"/>
          </c:marker>
          <c:cat>
            <c:numRef>
              <c:f>'Data 1.7'!$A$6:$A$104</c:f>
              <c:numCache>
                <c:formatCode>mmm\-yy</c:formatCode>
                <c:ptCount val="99"/>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numCache>
            </c:numRef>
          </c:cat>
          <c:val>
            <c:numRef>
              <c:f>'Data 1.7'!$E$6:$E$104</c:f>
              <c:numCache>
                <c:formatCode>0</c:formatCode>
                <c:ptCount val="99"/>
                <c:pt idx="0">
                  <c:v>248.293930799008</c:v>
                </c:pt>
                <c:pt idx="1">
                  <c:v>227.16946049042701</c:v>
                </c:pt>
                <c:pt idx="2">
                  <c:v>247.298745786111</c:v>
                </c:pt>
                <c:pt idx="3">
                  <c:v>280.441028545579</c:v>
                </c:pt>
                <c:pt idx="4">
                  <c:v>360.60977699696798</c:v>
                </c:pt>
                <c:pt idx="5">
                  <c:v>320.21387035414699</c:v>
                </c:pt>
                <c:pt idx="6">
                  <c:v>298.01445852939702</c:v>
                </c:pt>
                <c:pt idx="7">
                  <c:v>212.00842991937401</c:v>
                </c:pt>
                <c:pt idx="8">
                  <c:v>293.70648926134402</c:v>
                </c:pt>
                <c:pt idx="9">
                  <c:v>307.01800930284702</c:v>
                </c:pt>
                <c:pt idx="10">
                  <c:v>334.12696285918298</c:v>
                </c:pt>
                <c:pt idx="11">
                  <c:v>300.96139973312501</c:v>
                </c:pt>
                <c:pt idx="12">
                  <c:v>301.52546044536501</c:v>
                </c:pt>
                <c:pt idx="13">
                  <c:v>311.72761307117298</c:v>
                </c:pt>
                <c:pt idx="14">
                  <c:v>308.48363511023598</c:v>
                </c:pt>
                <c:pt idx="15">
                  <c:v>315.10459867374499</c:v>
                </c:pt>
                <c:pt idx="16">
                  <c:v>324.61456796655398</c:v>
                </c:pt>
                <c:pt idx="17">
                  <c:v>322.34982698778799</c:v>
                </c:pt>
                <c:pt idx="18">
                  <c:v>319.22533077919297</c:v>
                </c:pt>
                <c:pt idx="19">
                  <c:v>305.17320668640099</c:v>
                </c:pt>
                <c:pt idx="20">
                  <c:v>305.822084739422</c:v>
                </c:pt>
                <c:pt idx="21">
                  <c:v>297.841206964945</c:v>
                </c:pt>
                <c:pt idx="22">
                  <c:v>298.42962215303498</c:v>
                </c:pt>
                <c:pt idx="23">
                  <c:v>261.11744034195198</c:v>
                </c:pt>
                <c:pt idx="24">
                  <c:v>273.830722475973</c:v>
                </c:pt>
                <c:pt idx="25">
                  <c:v>275.915310874174</c:v>
                </c:pt>
                <c:pt idx="26">
                  <c:v>307.44490357378402</c:v>
                </c:pt>
                <c:pt idx="27">
                  <c:v>287.15898519948598</c:v>
                </c:pt>
                <c:pt idx="28">
                  <c:v>268.96915742465001</c:v>
                </c:pt>
                <c:pt idx="29">
                  <c:v>258.26834497960698</c:v>
                </c:pt>
                <c:pt idx="30">
                  <c:v>277.22305415262599</c:v>
                </c:pt>
                <c:pt idx="31">
                  <c:v>313.24595100810001</c:v>
                </c:pt>
                <c:pt idx="32">
                  <c:v>331.07849242540198</c:v>
                </c:pt>
                <c:pt idx="33">
                  <c:v>363.56906322411299</c:v>
                </c:pt>
                <c:pt idx="34">
                  <c:v>358.27397567194299</c:v>
                </c:pt>
                <c:pt idx="35">
                  <c:v>353.40630452654602</c:v>
                </c:pt>
                <c:pt idx="36">
                  <c:v>314.71057399009101</c:v>
                </c:pt>
                <c:pt idx="37">
                  <c:v>311.57147617693602</c:v>
                </c:pt>
                <c:pt idx="38">
                  <c:v>379.01481231944399</c:v>
                </c:pt>
                <c:pt idx="39">
                  <c:v>399.03427181266301</c:v>
                </c:pt>
                <c:pt idx="40">
                  <c:v>416.955205365403</c:v>
                </c:pt>
                <c:pt idx="41">
                  <c:v>336.12754795685498</c:v>
                </c:pt>
                <c:pt idx="42">
                  <c:v>336.91474301808398</c:v>
                </c:pt>
                <c:pt idx="43">
                  <c:v>327.519466958522</c:v>
                </c:pt>
                <c:pt idx="44">
                  <c:v>401.36461032064898</c:v>
                </c:pt>
                <c:pt idx="45">
                  <c:v>428.68369777875</c:v>
                </c:pt>
                <c:pt idx="46">
                  <c:v>421.34951283611201</c:v>
                </c:pt>
                <c:pt idx="47">
                  <c:v>407.56914718223101</c:v>
                </c:pt>
                <c:pt idx="48">
                  <c:v>425.05732993128299</c:v>
                </c:pt>
                <c:pt idx="49">
                  <c:v>482.149925901637</c:v>
                </c:pt>
                <c:pt idx="50">
                  <c:v>464.73262268128201</c:v>
                </c:pt>
                <c:pt idx="51">
                  <c:v>444.03600700393099</c:v>
                </c:pt>
                <c:pt idx="52">
                  <c:v>500.22607578400499</c:v>
                </c:pt>
                <c:pt idx="53">
                  <c:v>540.34225342725199</c:v>
                </c:pt>
                <c:pt idx="54">
                  <c:v>553.75880984714195</c:v>
                </c:pt>
                <c:pt idx="55">
                  <c:v>487.60362361868403</c:v>
                </c:pt>
                <c:pt idx="56">
                  <c:v>490.90918082995302</c:v>
                </c:pt>
                <c:pt idx="57">
                  <c:v>494.28473374938801</c:v>
                </c:pt>
                <c:pt idx="58">
                  <c:v>533.84597992025101</c:v>
                </c:pt>
                <c:pt idx="59">
                  <c:v>601.29673049465703</c:v>
                </c:pt>
                <c:pt idx="60">
                  <c:v>637.656058651742</c:v>
                </c:pt>
                <c:pt idx="61">
                  <c:v>607.17690575140705</c:v>
                </c:pt>
                <c:pt idx="62">
                  <c:v>552.801136998174</c:v>
                </c:pt>
                <c:pt idx="63">
                  <c:v>590.28708972993195</c:v>
                </c:pt>
                <c:pt idx="64">
                  <c:v>642.49232391941996</c:v>
                </c:pt>
                <c:pt idx="65">
                  <c:v>659.66257454310198</c:v>
                </c:pt>
                <c:pt idx="66">
                  <c:v>657.83058621724194</c:v>
                </c:pt>
                <c:pt idx="67">
                  <c:v>656.06212045011603</c:v>
                </c:pt>
                <c:pt idx="68">
                  <c:v>645.21115007507399</c:v>
                </c:pt>
                <c:pt idx="69">
                  <c:v>611.048283256785</c:v>
                </c:pt>
                <c:pt idx="70">
                  <c:v>636.53774104516003</c:v>
                </c:pt>
                <c:pt idx="71">
                  <c:v>657.83972579181295</c:v>
                </c:pt>
                <c:pt idx="72">
                  <c:v>683.917166370887</c:v>
                </c:pt>
                <c:pt idx="73">
                  <c:v>633.19539629348003</c:v>
                </c:pt>
                <c:pt idx="74">
                  <c:v>673.15479927628098</c:v>
                </c:pt>
                <c:pt idx="75">
                  <c:v>755.75256078934501</c:v>
                </c:pt>
                <c:pt idx="76">
                  <c:v>797.78529900666194</c:v>
                </c:pt>
                <c:pt idx="77">
                  <c:v>783.14714085517699</c:v>
                </c:pt>
                <c:pt idx="78">
                  <c:v>774.05955739342596</c:v>
                </c:pt>
                <c:pt idx="79">
                  <c:v>773.34669064841</c:v>
                </c:pt>
                <c:pt idx="80">
                  <c:v>767.68795048312097</c:v>
                </c:pt>
                <c:pt idx="81">
                  <c:v>742.38663249900605</c:v>
                </c:pt>
                <c:pt idx="82">
                  <c:v>749.01393304909197</c:v>
                </c:pt>
                <c:pt idx="83">
                  <c:v>832.62961660509495</c:v>
                </c:pt>
                <c:pt idx="84">
                  <c:v>801.49046140836504</c:v>
                </c:pt>
                <c:pt idx="85">
                  <c:v>852.44872256577798</c:v>
                </c:pt>
                <c:pt idx="86">
                  <c:v>801.20221936939197</c:v>
                </c:pt>
                <c:pt idx="87">
                  <c:v>794.26785795938497</c:v>
                </c:pt>
                <c:pt idx="88">
                  <c:v>767.38441838172298</c:v>
                </c:pt>
                <c:pt idx="89">
                  <c:v>812.16619560730805</c:v>
                </c:pt>
                <c:pt idx="90">
                  <c:v>862.05385907290702</c:v>
                </c:pt>
                <c:pt idx="91">
                  <c:v>904.93741748133903</c:v>
                </c:pt>
                <c:pt idx="92">
                  <c:v>894.02140467813501</c:v>
                </c:pt>
                <c:pt idx="93">
                  <c:v>881.76867997603495</c:v>
                </c:pt>
                <c:pt idx="94">
                  <c:v>867.87002434349301</c:v>
                </c:pt>
                <c:pt idx="95">
                  <c:v>812.995906878254</c:v>
                </c:pt>
                <c:pt idx="96">
                  <c:v>790.31168346300797</c:v>
                </c:pt>
                <c:pt idx="97">
                  <c:v>796.15427168275005</c:v>
                </c:pt>
                <c:pt idx="98">
                  <c:v>867.33016571244104</c:v>
                </c:pt>
              </c:numCache>
            </c:numRef>
          </c:val>
          <c:smooth val="0"/>
          <c:extLst xmlns:c16r2="http://schemas.microsoft.com/office/drawing/2015/06/chart">
            <c:ext xmlns:c16="http://schemas.microsoft.com/office/drawing/2014/chart" uri="{C3380CC4-5D6E-409C-BE32-E72D297353CC}">
              <c16:uniqueId val="{00000003-AE57-4DBA-B4C6-B53CEE9D2D16}"/>
            </c:ext>
          </c:extLst>
        </c:ser>
        <c:dLbls>
          <c:showLegendKey val="0"/>
          <c:showVal val="0"/>
          <c:showCatName val="0"/>
          <c:showSerName val="0"/>
          <c:showPercent val="0"/>
          <c:showBubbleSize val="0"/>
        </c:dLbls>
        <c:smooth val="0"/>
        <c:axId val="541735888"/>
        <c:axId val="541729616"/>
      </c:lineChart>
      <c:dateAx>
        <c:axId val="541735888"/>
        <c:scaling>
          <c:orientation val="minMax"/>
          <c:min val="39965"/>
        </c:scaling>
        <c:delete val="0"/>
        <c:axPos val="b"/>
        <c:title>
          <c:tx>
            <c:rich>
              <a:bodyPr/>
              <a:lstStyle/>
              <a:p>
                <a:pPr>
                  <a:defRPr/>
                </a:pPr>
                <a:r>
                  <a:rPr lang="en-NZ" b="1"/>
                  <a:t>Monthly</a:t>
                </a:r>
              </a:p>
            </c:rich>
          </c:tx>
          <c:layout>
            <c:manualLayout>
              <c:xMode val="edge"/>
              <c:yMode val="edge"/>
              <c:x val="0.44090246816195583"/>
              <c:y val="0.87580820954426786"/>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1729616"/>
        <c:crosses val="autoZero"/>
        <c:auto val="1"/>
        <c:lblOffset val="100"/>
        <c:baseTimeUnit val="months"/>
        <c:majorUnit val="12"/>
        <c:majorTimeUnit val="months"/>
        <c:minorUnit val="12"/>
        <c:minorTimeUnit val="days"/>
      </c:dateAx>
      <c:valAx>
        <c:axId val="541729616"/>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1735888"/>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2"/>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11251978812934E-2"/>
          <c:y val="0.11242937853107346"/>
          <c:w val="0.87829337395590001"/>
          <c:h val="0.66192011712824872"/>
        </c:manualLayout>
      </c:layout>
      <c:lineChart>
        <c:grouping val="standard"/>
        <c:varyColors val="0"/>
        <c:ser>
          <c:idx val="2"/>
          <c:order val="0"/>
          <c:tx>
            <c:strRef>
              <c:f>'Data 1.8'!$C$5</c:f>
              <c:strCache>
                <c:ptCount val="1"/>
                <c:pt idx="0">
                  <c:v>Budget Update</c:v>
                </c:pt>
              </c:strCache>
            </c:strRef>
          </c:tx>
          <c:spPr>
            <a:ln w="38100">
              <a:solidFill>
                <a:srgbClr val="99CCFF"/>
              </a:solidFill>
              <a:prstDash val="solid"/>
            </a:ln>
          </c:spPr>
          <c:marker>
            <c:symbol val="none"/>
          </c:marker>
          <c:cat>
            <c:numRef>
              <c:f>'Data 1.8'!$A$6:$A$90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1.8'!$C$6:$C$90</c:f>
              <c:numCache>
                <c:formatCode>0.0</c:formatCode>
                <c:ptCount val="85"/>
                <c:pt idx="0">
                  <c:v>12.8169483985765</c:v>
                </c:pt>
                <c:pt idx="1">
                  <c:v>12.8832691159711</c:v>
                </c:pt>
                <c:pt idx="2">
                  <c:v>5.0673081844704901</c:v>
                </c:pt>
                <c:pt idx="3">
                  <c:v>2.03004874126928</c:v>
                </c:pt>
                <c:pt idx="4">
                  <c:v>2.7749026566119501</c:v>
                </c:pt>
                <c:pt idx="5">
                  <c:v>1.43262343156578</c:v>
                </c:pt>
                <c:pt idx="6">
                  <c:v>3.95089394456082</c:v>
                </c:pt>
                <c:pt idx="7">
                  <c:v>11.322334400393901</c:v>
                </c:pt>
                <c:pt idx="8">
                  <c:v>8.7713408785728006</c:v>
                </c:pt>
                <c:pt idx="9">
                  <c:v>8.6307407934025306</c:v>
                </c:pt>
                <c:pt idx="10">
                  <c:v>9.1058206017433605</c:v>
                </c:pt>
                <c:pt idx="11">
                  <c:v>1.76959830118563</c:v>
                </c:pt>
                <c:pt idx="12">
                  <c:v>3.9901238922446001</c:v>
                </c:pt>
                <c:pt idx="13">
                  <c:v>5.0305410122163998</c:v>
                </c:pt>
                <c:pt idx="14">
                  <c:v>6.1895966668098401</c:v>
                </c:pt>
                <c:pt idx="15">
                  <c:v>14.2670839853938</c:v>
                </c:pt>
                <c:pt idx="16">
                  <c:v>15.9374205036886</c:v>
                </c:pt>
                <c:pt idx="17">
                  <c:v>18.801146512690501</c:v>
                </c:pt>
                <c:pt idx="18">
                  <c:v>18.550279103632299</c:v>
                </c:pt>
                <c:pt idx="19">
                  <c:v>10.686296888077299</c:v>
                </c:pt>
                <c:pt idx="20">
                  <c:v>9.03638690802706</c:v>
                </c:pt>
                <c:pt idx="21">
                  <c:v>6.8009370957026398</c:v>
                </c:pt>
                <c:pt idx="22">
                  <c:v>6.9878531458987299</c:v>
                </c:pt>
                <c:pt idx="23">
                  <c:v>10.345420175287799</c:v>
                </c:pt>
                <c:pt idx="24">
                  <c:v>6.1644754494231098</c:v>
                </c:pt>
                <c:pt idx="25">
                  <c:v>2.7206652697747402</c:v>
                </c:pt>
                <c:pt idx="26">
                  <c:v>-0.77816047965301105</c:v>
                </c:pt>
                <c:pt idx="27">
                  <c:v>-1.86575299797537</c:v>
                </c:pt>
                <c:pt idx="28">
                  <c:v>1.9049725153219299</c:v>
                </c:pt>
                <c:pt idx="29">
                  <c:v>5.0804780876493902</c:v>
                </c:pt>
                <c:pt idx="30">
                  <c:v>9.3372332219079297</c:v>
                </c:pt>
                <c:pt idx="31">
                  <c:v>9.99174760363106</c:v>
                </c:pt>
                <c:pt idx="32">
                  <c:v>10.388442818612999</c:v>
                </c:pt>
                <c:pt idx="33">
                  <c:v>7.7224058964481701</c:v>
                </c:pt>
                <c:pt idx="34">
                  <c:v>2.6310374224652402</c:v>
                </c:pt>
                <c:pt idx="35">
                  <c:v>-2.34027817856524</c:v>
                </c:pt>
                <c:pt idx="36">
                  <c:v>-8.7199505729049598</c:v>
                </c:pt>
                <c:pt idx="37">
                  <c:v>-11.2177952977615</c:v>
                </c:pt>
                <c:pt idx="38">
                  <c:v>-12.445577451879</c:v>
                </c:pt>
                <c:pt idx="39">
                  <c:v>-10.477794521762201</c:v>
                </c:pt>
                <c:pt idx="40">
                  <c:v>-8.0084915238593393</c:v>
                </c:pt>
                <c:pt idx="41">
                  <c:v>-5.0426564333512998</c:v>
                </c:pt>
                <c:pt idx="42">
                  <c:v>0.523440311446976</c:v>
                </c:pt>
                <c:pt idx="43">
                  <c:v>4.2875532230914004</c:v>
                </c:pt>
                <c:pt idx="44">
                  <c:v>8.2040133779264206</c:v>
                </c:pt>
                <c:pt idx="45">
                  <c:v>10.1967202164256</c:v>
                </c:pt>
                <c:pt idx="46">
                  <c:v>8.4095420965274794</c:v>
                </c:pt>
                <c:pt idx="47">
                  <c:v>6.8489682238257901</c:v>
                </c:pt>
                <c:pt idx="48">
                  <c:v>5.8850802089450696</c:v>
                </c:pt>
                <c:pt idx="49">
                  <c:v>4.3583681881554197</c:v>
                </c:pt>
                <c:pt idx="50">
                  <c:v>3.5513794242142098</c:v>
                </c:pt>
                <c:pt idx="51">
                  <c:v>1.59063981042653</c:v>
                </c:pt>
                <c:pt idx="52">
                  <c:v>0.99833610648918303</c:v>
                </c:pt>
                <c:pt idx="53">
                  <c:v>3.0494888475836399</c:v>
                </c:pt>
                <c:pt idx="54">
                  <c:v>5.2067026149475302</c:v>
                </c:pt>
                <c:pt idx="55">
                  <c:v>8.0735924424876799</c:v>
                </c:pt>
                <c:pt idx="56">
                  <c:v>8.8239544495505697</c:v>
                </c:pt>
                <c:pt idx="57">
                  <c:v>8.0096950566484306</c:v>
                </c:pt>
                <c:pt idx="58">
                  <c:v>7.5227335354091904</c:v>
                </c:pt>
                <c:pt idx="59">
                  <c:v>6.0567636108563203</c:v>
                </c:pt>
                <c:pt idx="60">
                  <c:v>5.2400934877297303</c:v>
                </c:pt>
                <c:pt idx="61">
                  <c:v>4.1905855338690996</c:v>
                </c:pt>
                <c:pt idx="62">
                  <c:v>2.2014351614556502</c:v>
                </c:pt>
                <c:pt idx="63">
                  <c:v>2.53364198315992</c:v>
                </c:pt>
                <c:pt idx="64">
                  <c:v>2.66498422712933</c:v>
                </c:pt>
                <c:pt idx="65">
                  <c:v>2.2789882294014401</c:v>
                </c:pt>
                <c:pt idx="66">
                  <c:v>3.82406780511046</c:v>
                </c:pt>
                <c:pt idx="67">
                  <c:v>5.0424738218290903</c:v>
                </c:pt>
                <c:pt idx="68">
                  <c:v>6.3781749305466198</c:v>
                </c:pt>
                <c:pt idx="69">
                  <c:v>8.1002138675212194</c:v>
                </c:pt>
                <c:pt idx="70">
                  <c:v>8.8928565923477905</c:v>
                </c:pt>
                <c:pt idx="71">
                  <c:v>7.80815986300769</c:v>
                </c:pt>
                <c:pt idx="72">
                  <c:v>6.7718726552074404</c:v>
                </c:pt>
                <c:pt idx="73">
                  <c:v>6.0578212880831401</c:v>
                </c:pt>
                <c:pt idx="74">
                  <c:v>5.3471892496134803</c:v>
                </c:pt>
                <c:pt idx="75">
                  <c:v>5.5538288412868502</c:v>
                </c:pt>
                <c:pt idx="76">
                  <c:v>5.8698773008803498</c:v>
                </c:pt>
                <c:pt idx="77">
                  <c:v>6.1199603387616097</c:v>
                </c:pt>
                <c:pt idx="78">
                  <c:v>6.1145467554551898</c:v>
                </c:pt>
                <c:pt idx="79">
                  <c:v>6.0011991165466103</c:v>
                </c:pt>
                <c:pt idx="80">
                  <c:v>5.7134644655022901</c:v>
                </c:pt>
                <c:pt idx="81">
                  <c:v>5.3168464224495997</c:v>
                </c:pt>
                <c:pt idx="82">
                  <c:v>4.9977135396073598</c:v>
                </c:pt>
                <c:pt idx="83">
                  <c:v>4.7220743424017702</c:v>
                </c:pt>
                <c:pt idx="84">
                  <c:v>4.4553029078919097</c:v>
                </c:pt>
              </c:numCache>
            </c:numRef>
          </c:val>
          <c:smooth val="0"/>
          <c:extLst xmlns:c16r2="http://schemas.microsoft.com/office/drawing/2015/06/chart">
            <c:ext xmlns:c16="http://schemas.microsoft.com/office/drawing/2014/chart" uri="{C3380CC4-5D6E-409C-BE32-E72D297353CC}">
              <c16:uniqueId val="{00000000-D181-4F6E-8503-37C6D59F0CAA}"/>
            </c:ext>
          </c:extLst>
        </c:ser>
        <c:ser>
          <c:idx val="0"/>
          <c:order val="1"/>
          <c:tx>
            <c:strRef>
              <c:f>'Data 1.8'!$B$5</c:f>
              <c:strCache>
                <c:ptCount val="1"/>
                <c:pt idx="0">
                  <c:v>Half Year Update</c:v>
                </c:pt>
              </c:strCache>
            </c:strRef>
          </c:tx>
          <c:spPr>
            <a:ln w="38100">
              <a:solidFill>
                <a:schemeClr val="tx1">
                  <a:lumMod val="85000"/>
                  <a:lumOff val="15000"/>
                </a:schemeClr>
              </a:solidFill>
            </a:ln>
          </c:spPr>
          <c:marker>
            <c:symbol val="none"/>
          </c:marker>
          <c:cat>
            <c:numRef>
              <c:f>'Data 1.8'!$A$6:$A$90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1.8'!$B$6:$B$90</c:f>
              <c:numCache>
                <c:formatCode>0.0</c:formatCode>
                <c:ptCount val="85"/>
                <c:pt idx="0">
                  <c:v>12.7180797866429</c:v>
                </c:pt>
                <c:pt idx="1">
                  <c:v>12.758228054004199</c:v>
                </c:pt>
                <c:pt idx="2">
                  <c:v>4.9928381420094103</c:v>
                </c:pt>
                <c:pt idx="3">
                  <c:v>2.0247186495176699</c:v>
                </c:pt>
                <c:pt idx="4">
                  <c:v>2.78996401636515</c:v>
                </c:pt>
                <c:pt idx="5">
                  <c:v>1.4666281977303299</c:v>
                </c:pt>
                <c:pt idx="6">
                  <c:v>3.9758331709218502</c:v>
                </c:pt>
                <c:pt idx="7">
                  <c:v>11.3212192839907</c:v>
                </c:pt>
                <c:pt idx="8">
                  <c:v>8.7805111974296093</c:v>
                </c:pt>
                <c:pt idx="9">
                  <c:v>8.6346618643666098</c:v>
                </c:pt>
                <c:pt idx="10">
                  <c:v>9.1096532333645595</c:v>
                </c:pt>
                <c:pt idx="11">
                  <c:v>1.7738653454834901</c:v>
                </c:pt>
                <c:pt idx="12">
                  <c:v>3.9807794039851698</c:v>
                </c:pt>
                <c:pt idx="13">
                  <c:v>5.01679535837369</c:v>
                </c:pt>
                <c:pt idx="14">
                  <c:v>6.1759147912729704</c:v>
                </c:pt>
                <c:pt idx="15">
                  <c:v>14.260877124353399</c:v>
                </c:pt>
                <c:pt idx="16">
                  <c:v>15.949463687624499</c:v>
                </c:pt>
                <c:pt idx="17">
                  <c:v>18.821916670128299</c:v>
                </c:pt>
                <c:pt idx="18">
                  <c:v>18.570504004530299</c:v>
                </c:pt>
                <c:pt idx="19">
                  <c:v>10.6930919050517</c:v>
                </c:pt>
                <c:pt idx="20">
                  <c:v>9.0277523858276201</c:v>
                </c:pt>
                <c:pt idx="21">
                  <c:v>6.7892602433225999</c:v>
                </c:pt>
                <c:pt idx="22">
                  <c:v>6.9832497526694599</c:v>
                </c:pt>
                <c:pt idx="23">
                  <c:v>10.340561531323999</c:v>
                </c:pt>
                <c:pt idx="24">
                  <c:v>6.1674156549734898</c:v>
                </c:pt>
                <c:pt idx="25">
                  <c:v>2.7237608852222799</c:v>
                </c:pt>
                <c:pt idx="26">
                  <c:v>-0.77806122448980097</c:v>
                </c:pt>
                <c:pt idx="27">
                  <c:v>-1.8718076491839799</c:v>
                </c:pt>
                <c:pt idx="28">
                  <c:v>1.9016331301134199</c:v>
                </c:pt>
                <c:pt idx="29">
                  <c:v>5.0704315125247001</c:v>
                </c:pt>
                <c:pt idx="30">
                  <c:v>9.3392466898058704</c:v>
                </c:pt>
                <c:pt idx="31">
                  <c:v>9.9882565779033197</c:v>
                </c:pt>
                <c:pt idx="32">
                  <c:v>10.3908986639387</c:v>
                </c:pt>
                <c:pt idx="33">
                  <c:v>7.7163395917376896</c:v>
                </c:pt>
                <c:pt idx="34">
                  <c:v>2.6247722062194998</c:v>
                </c:pt>
                <c:pt idx="35">
                  <c:v>-2.3489351878571001</c:v>
                </c:pt>
                <c:pt idx="36">
                  <c:v>-8.7304484569374594</c:v>
                </c:pt>
                <c:pt idx="37">
                  <c:v>-11.2240587953707</c:v>
                </c:pt>
                <c:pt idx="38">
                  <c:v>-12.4616926822282</c:v>
                </c:pt>
                <c:pt idx="39">
                  <c:v>-10.4846335697399</c:v>
                </c:pt>
                <c:pt idx="40">
                  <c:v>-7.9902775213832999</c:v>
                </c:pt>
                <c:pt idx="41">
                  <c:v>-4.9862023027880999</c:v>
                </c:pt>
                <c:pt idx="42">
                  <c:v>0.58238450464596003</c:v>
                </c:pt>
                <c:pt idx="43">
                  <c:v>4.3014657335270101</c:v>
                </c:pt>
                <c:pt idx="44">
                  <c:v>8.0555091121885898</c:v>
                </c:pt>
                <c:pt idx="45">
                  <c:v>9.9148723084626997</c:v>
                </c:pt>
                <c:pt idx="46">
                  <c:v>8.1191854791490705</c:v>
                </c:pt>
                <c:pt idx="47">
                  <c:v>6.84285488210159</c:v>
                </c:pt>
                <c:pt idx="48">
                  <c:v>6.4987312000990203</c:v>
                </c:pt>
                <c:pt idx="49">
                  <c:v>5.6218678815489698</c:v>
                </c:pt>
                <c:pt idx="50">
                  <c:v>5.2199289969312197</c:v>
                </c:pt>
                <c:pt idx="51">
                  <c:v>3.0364072636786399</c:v>
                </c:pt>
                <c:pt idx="52">
                  <c:v>1.3017957807868801</c:v>
                </c:pt>
                <c:pt idx="53">
                  <c:v>1.8978605935127499</c:v>
                </c:pt>
                <c:pt idx="54">
                  <c:v>2.8965201727046499</c:v>
                </c:pt>
                <c:pt idx="55">
                  <c:v>5.4712207463630502</c:v>
                </c:pt>
                <c:pt idx="56">
                  <c:v>7.53255693878722</c:v>
                </c:pt>
                <c:pt idx="57">
                  <c:v>8.7086578620611803</c:v>
                </c:pt>
                <c:pt idx="58">
                  <c:v>9.6982159728783408</c:v>
                </c:pt>
                <c:pt idx="59">
                  <c:v>8.9764208804688597</c:v>
                </c:pt>
                <c:pt idx="60">
                  <c:v>7.4983994878361004</c:v>
                </c:pt>
                <c:pt idx="61">
                  <c:v>4.9997404080784902</c:v>
                </c:pt>
                <c:pt idx="62">
                  <c:v>2.01388185226467</c:v>
                </c:pt>
                <c:pt idx="63">
                  <c:v>1.36324978738307</c:v>
                </c:pt>
                <c:pt idx="64">
                  <c:v>1.35239087818557</c:v>
                </c:pt>
                <c:pt idx="65">
                  <c:v>2.6106618991330302</c:v>
                </c:pt>
                <c:pt idx="66">
                  <c:v>5.3826098826845898</c:v>
                </c:pt>
                <c:pt idx="67">
                  <c:v>7.0032964633810897</c:v>
                </c:pt>
                <c:pt idx="68">
                  <c:v>8.5071560715304901</c:v>
                </c:pt>
                <c:pt idx="69">
                  <c:v>8.1395985665067005</c:v>
                </c:pt>
                <c:pt idx="70">
                  <c:v>7.6421249013720303</c:v>
                </c:pt>
                <c:pt idx="71">
                  <c:v>7.1715321585301197</c:v>
                </c:pt>
                <c:pt idx="72">
                  <c:v>6.4202753258251803</c:v>
                </c:pt>
                <c:pt idx="73">
                  <c:v>6.4750895535599504</c:v>
                </c:pt>
                <c:pt idx="74">
                  <c:v>5.9476539519726899</c:v>
                </c:pt>
                <c:pt idx="75">
                  <c:v>5.4248805534855498</c:v>
                </c:pt>
                <c:pt idx="76">
                  <c:v>5.0724468214058396</c:v>
                </c:pt>
                <c:pt idx="77">
                  <c:v>4.7840918650098301</c:v>
                </c:pt>
                <c:pt idx="78">
                  <c:v>4.4103885791316904</c:v>
                </c:pt>
                <c:pt idx="79">
                  <c:v>3.9804485523262798</c:v>
                </c:pt>
                <c:pt idx="80">
                  <c:v>3.5263346536737101</c:v>
                </c:pt>
                <c:pt idx="81">
                  <c:v>3.0961912441871799</c:v>
                </c:pt>
                <c:pt idx="82">
                  <c:v>2.7243634553996801</c:v>
                </c:pt>
                <c:pt idx="83">
                  <c:v>2.4462734303374001</c:v>
                </c:pt>
                <c:pt idx="84">
                  <c:v>2.2869842411125498</c:v>
                </c:pt>
              </c:numCache>
            </c:numRef>
          </c:val>
          <c:smooth val="0"/>
          <c:extLst xmlns:c16r2="http://schemas.microsoft.com/office/drawing/2015/06/chart">
            <c:ext xmlns:c16="http://schemas.microsoft.com/office/drawing/2014/chart" uri="{C3380CC4-5D6E-409C-BE32-E72D297353CC}">
              <c16:uniqueId val="{00000001-D181-4F6E-8503-37C6D59F0CAA}"/>
            </c:ext>
          </c:extLst>
        </c:ser>
        <c:dLbls>
          <c:showLegendKey val="0"/>
          <c:showVal val="0"/>
          <c:showCatName val="0"/>
          <c:showSerName val="0"/>
          <c:showPercent val="0"/>
          <c:showBubbleSize val="0"/>
        </c:dLbls>
        <c:smooth val="0"/>
        <c:axId val="541733536"/>
        <c:axId val="541730008"/>
        <c:extLst xmlns:c16r2="http://schemas.microsoft.com/office/drawing/2015/06/chart"/>
      </c:lineChart>
      <c:dateAx>
        <c:axId val="541733536"/>
        <c:scaling>
          <c:orientation val="minMax"/>
        </c:scaling>
        <c:delete val="0"/>
        <c:axPos val="b"/>
        <c:title>
          <c:tx>
            <c:rich>
              <a:bodyPr/>
              <a:lstStyle/>
              <a:p>
                <a:pPr>
                  <a:defRPr b="1"/>
                </a:pPr>
                <a:r>
                  <a:rPr lang="en-US" b="1"/>
                  <a:t>Quarterly</a:t>
                </a:r>
              </a:p>
            </c:rich>
          </c:tx>
          <c:layout>
            <c:manualLayout>
              <c:xMode val="edge"/>
              <c:yMode val="edge"/>
              <c:x val="0.44560335130522483"/>
              <c:y val="0.86118149953828282"/>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1730008"/>
        <c:crossesAt val="0"/>
        <c:auto val="1"/>
        <c:lblOffset val="100"/>
        <c:baseTimeUnit val="months"/>
        <c:majorUnit val="3"/>
        <c:majorTimeUnit val="years"/>
        <c:minorUnit val="1"/>
        <c:minorTimeUnit val="years"/>
      </c:dateAx>
      <c:valAx>
        <c:axId val="541730008"/>
        <c:scaling>
          <c:orientation val="minMax"/>
        </c:scaling>
        <c:delete val="0"/>
        <c:axPos val="l"/>
        <c:majorGridlines>
          <c:spPr>
            <a:ln w="9525">
              <a:solidFill>
                <a:schemeClr val="bg1">
                  <a:lumMod val="50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n-US"/>
          </a:p>
        </c:txPr>
        <c:crossAx val="541733536"/>
        <c:crosses val="autoZero"/>
        <c:crossBetween val="between"/>
      </c:valAx>
      <c:spPr>
        <a:noFill/>
        <a:ln w="25400">
          <a:noFill/>
        </a:ln>
      </c:spPr>
    </c:plotArea>
    <c:legend>
      <c:legendPos val="r"/>
      <c:layout>
        <c:manualLayout>
          <c:xMode val="edge"/>
          <c:yMode val="edge"/>
          <c:x val="0.22878747371652652"/>
          <c:y val="0.92035200778075765"/>
          <c:w val="0.52934519574257566"/>
          <c:h val="7.6419159774006817E-2"/>
        </c:manualLayout>
      </c:layout>
      <c:overlay val="0"/>
      <c:spPr>
        <a:solidFill>
          <a:srgbClr val="FFFFFF"/>
        </a:solidFill>
        <a:ln w="25400">
          <a:noFill/>
        </a:ln>
      </c:spPr>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668734918994133E-2"/>
          <c:y val="0.11073446327683679"/>
          <c:w val="0.89727680110306796"/>
          <c:h val="0.68360812041354435"/>
        </c:manualLayout>
      </c:layout>
      <c:lineChart>
        <c:grouping val="standard"/>
        <c:varyColors val="0"/>
        <c:ser>
          <c:idx val="0"/>
          <c:order val="0"/>
          <c:tx>
            <c:strRef>
              <c:f>'Data 1.9'!$C$5</c:f>
              <c:strCache>
                <c:ptCount val="1"/>
                <c:pt idx="0">
                  <c:v>Budget Update</c:v>
                </c:pt>
              </c:strCache>
            </c:strRef>
          </c:tx>
          <c:spPr>
            <a:ln w="38100">
              <a:solidFill>
                <a:srgbClr val="99CCFF"/>
              </a:solidFill>
            </a:ln>
          </c:spPr>
          <c:marker>
            <c:symbol val="none"/>
          </c:marker>
          <c:cat>
            <c:numRef>
              <c:f>'Data 1.9'!$A$6:$A$90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1.9'!$C$6:$C$90</c:f>
              <c:numCache>
                <c:formatCode>0.0</c:formatCode>
                <c:ptCount val="85"/>
                <c:pt idx="0">
                  <c:v>1.40637960938088</c:v>
                </c:pt>
                <c:pt idx="1">
                  <c:v>1.4758346163956599</c:v>
                </c:pt>
                <c:pt idx="2">
                  <c:v>0.52774370981529795</c:v>
                </c:pt>
                <c:pt idx="3">
                  <c:v>1.33938537093534</c:v>
                </c:pt>
                <c:pt idx="4">
                  <c:v>2.7774679308421701</c:v>
                </c:pt>
                <c:pt idx="5">
                  <c:v>3.43053808008289</c:v>
                </c:pt>
                <c:pt idx="6">
                  <c:v>4.2478465007948598</c:v>
                </c:pt>
                <c:pt idx="7">
                  <c:v>4.0678463910712903</c:v>
                </c:pt>
                <c:pt idx="8">
                  <c:v>2.9520295202951998</c:v>
                </c:pt>
                <c:pt idx="9">
                  <c:v>2.3149307667537302</c:v>
                </c:pt>
                <c:pt idx="10">
                  <c:v>1.87247322505141</c:v>
                </c:pt>
                <c:pt idx="11">
                  <c:v>1.6757214421788</c:v>
                </c:pt>
                <c:pt idx="12">
                  <c:v>1.7780588938084201</c:v>
                </c:pt>
                <c:pt idx="13">
                  <c:v>2.37795495873549</c:v>
                </c:pt>
                <c:pt idx="14">
                  <c:v>3.4185058831720201</c:v>
                </c:pt>
                <c:pt idx="15">
                  <c:v>4.7222511363241999</c:v>
                </c:pt>
                <c:pt idx="16">
                  <c:v>5.62077061179395</c:v>
                </c:pt>
                <c:pt idx="17">
                  <c:v>5.3934963792867796</c:v>
                </c:pt>
                <c:pt idx="18">
                  <c:v>4.9346977245186396</c:v>
                </c:pt>
                <c:pt idx="19">
                  <c:v>4.7578026638393798</c:v>
                </c:pt>
                <c:pt idx="20">
                  <c:v>5.35760983263597</c:v>
                </c:pt>
                <c:pt idx="21">
                  <c:v>6.4138713336574202</c:v>
                </c:pt>
                <c:pt idx="22">
                  <c:v>7.0860332328222198</c:v>
                </c:pt>
                <c:pt idx="23">
                  <c:v>7.1225251439053601</c:v>
                </c:pt>
                <c:pt idx="24">
                  <c:v>6.0904098538673903</c:v>
                </c:pt>
                <c:pt idx="25">
                  <c:v>5.3450691356520599</c:v>
                </c:pt>
                <c:pt idx="26">
                  <c:v>4.6131264416020104</c:v>
                </c:pt>
                <c:pt idx="27">
                  <c:v>3.9090640684971998</c:v>
                </c:pt>
                <c:pt idx="28">
                  <c:v>4.2141896239106202</c:v>
                </c:pt>
                <c:pt idx="29">
                  <c:v>4.2181040215097196</c:v>
                </c:pt>
                <c:pt idx="30">
                  <c:v>4.2808464335824601</c:v>
                </c:pt>
                <c:pt idx="31">
                  <c:v>4.7650167642211603</c:v>
                </c:pt>
                <c:pt idx="32">
                  <c:v>4.3384313175249103</c:v>
                </c:pt>
                <c:pt idx="33">
                  <c:v>3.9974478473146799</c:v>
                </c:pt>
                <c:pt idx="34">
                  <c:v>4.3247844472513499</c:v>
                </c:pt>
                <c:pt idx="35">
                  <c:v>3.9977217867700898</c:v>
                </c:pt>
                <c:pt idx="36">
                  <c:v>3.3188994378849399</c:v>
                </c:pt>
                <c:pt idx="37">
                  <c:v>2.7154632025394099</c:v>
                </c:pt>
                <c:pt idx="38">
                  <c:v>0.950175032242772</c:v>
                </c:pt>
                <c:pt idx="39">
                  <c:v>-0.474638153605422</c:v>
                </c:pt>
                <c:pt idx="40">
                  <c:v>-0.38526617206819902</c:v>
                </c:pt>
                <c:pt idx="41">
                  <c:v>-0.360973329524505</c:v>
                </c:pt>
                <c:pt idx="42">
                  <c:v>0.42759555717786202</c:v>
                </c:pt>
                <c:pt idx="43">
                  <c:v>1.9180882006131601</c:v>
                </c:pt>
                <c:pt idx="44">
                  <c:v>2.5374343429064301</c:v>
                </c:pt>
                <c:pt idx="45">
                  <c:v>2.6636780650541998</c:v>
                </c:pt>
                <c:pt idx="46">
                  <c:v>2.8220572200010299</c:v>
                </c:pt>
                <c:pt idx="47">
                  <c:v>1.72772849980718</c:v>
                </c:pt>
                <c:pt idx="48">
                  <c:v>0.66007441765636399</c:v>
                </c:pt>
                <c:pt idx="49">
                  <c:v>0.17517136329017099</c:v>
                </c:pt>
                <c:pt idx="50">
                  <c:v>-0.47468753945208902</c:v>
                </c:pt>
                <c:pt idx="51">
                  <c:v>-0.18702454065256899</c:v>
                </c:pt>
                <c:pt idx="52">
                  <c:v>1.26591893055083E-2</c:v>
                </c:pt>
                <c:pt idx="53">
                  <c:v>0.62596619275703203</c:v>
                </c:pt>
                <c:pt idx="54">
                  <c:v>1.4054849430448799</c:v>
                </c:pt>
                <c:pt idx="55">
                  <c:v>2.00035449320132</c:v>
                </c:pt>
                <c:pt idx="56">
                  <c:v>2.9213710698192399</c:v>
                </c:pt>
                <c:pt idx="57">
                  <c:v>3.3219160832115899</c:v>
                </c:pt>
                <c:pt idx="58">
                  <c:v>3.3098996772660199</c:v>
                </c:pt>
                <c:pt idx="59">
                  <c:v>3.0980810763845801</c:v>
                </c:pt>
                <c:pt idx="60">
                  <c:v>3.14836678473042</c:v>
                </c:pt>
                <c:pt idx="61">
                  <c:v>2.7909811090798202</c:v>
                </c:pt>
                <c:pt idx="62">
                  <c:v>2.5911754734343901</c:v>
                </c:pt>
                <c:pt idx="63">
                  <c:v>2.6486239194818402</c:v>
                </c:pt>
                <c:pt idx="64">
                  <c:v>1.8647462800457799</c:v>
                </c:pt>
                <c:pt idx="65">
                  <c:v>1.9113113587858599</c:v>
                </c:pt>
                <c:pt idx="66">
                  <c:v>2.3486922859031298</c:v>
                </c:pt>
                <c:pt idx="67">
                  <c:v>2.4772142251215699</c:v>
                </c:pt>
                <c:pt idx="68">
                  <c:v>3.00764721479029</c:v>
                </c:pt>
                <c:pt idx="69">
                  <c:v>3.0989983493861999</c:v>
                </c:pt>
                <c:pt idx="70">
                  <c:v>2.6913260026660799</c:v>
                </c:pt>
                <c:pt idx="71">
                  <c:v>2.3010111226693599</c:v>
                </c:pt>
                <c:pt idx="72">
                  <c:v>2.0053852145317701</c:v>
                </c:pt>
                <c:pt idx="73">
                  <c:v>1.6175638366041101</c:v>
                </c:pt>
                <c:pt idx="74">
                  <c:v>1.4559880963487399</c:v>
                </c:pt>
                <c:pt idx="75">
                  <c:v>1.45868831258906</c:v>
                </c:pt>
                <c:pt idx="76">
                  <c:v>1.4107260190030899</c:v>
                </c:pt>
                <c:pt idx="77">
                  <c:v>1.47899100872772</c:v>
                </c:pt>
                <c:pt idx="78">
                  <c:v>1.50264888226303</c:v>
                </c:pt>
                <c:pt idx="79">
                  <c:v>1.4597695257229499</c:v>
                </c:pt>
                <c:pt idx="80">
                  <c:v>1.4008007392690001</c:v>
                </c:pt>
                <c:pt idx="81">
                  <c:v>1.29101708380354</c:v>
                </c:pt>
                <c:pt idx="82">
                  <c:v>1.2104110099243099</c:v>
                </c:pt>
                <c:pt idx="83">
                  <c:v>1.15882109808858</c:v>
                </c:pt>
                <c:pt idx="84">
                  <c:v>1.10958946945347</c:v>
                </c:pt>
              </c:numCache>
            </c:numRef>
          </c:val>
          <c:smooth val="0"/>
          <c:extLst xmlns:c16r2="http://schemas.microsoft.com/office/drawing/2015/06/chart">
            <c:ext xmlns:c16="http://schemas.microsoft.com/office/drawing/2014/chart" uri="{C3380CC4-5D6E-409C-BE32-E72D297353CC}">
              <c16:uniqueId val="{00000000-0E3C-46DB-8CEC-CA262BCB575D}"/>
            </c:ext>
          </c:extLst>
        </c:ser>
        <c:ser>
          <c:idx val="1"/>
          <c:order val="1"/>
          <c:tx>
            <c:strRef>
              <c:f>'Data 1.9'!$B$5</c:f>
              <c:strCache>
                <c:ptCount val="1"/>
                <c:pt idx="0">
                  <c:v>Half Year Update</c:v>
                </c:pt>
              </c:strCache>
            </c:strRef>
          </c:tx>
          <c:spPr>
            <a:ln w="38100">
              <a:solidFill>
                <a:sysClr val="windowText" lastClr="000000">
                  <a:lumMod val="85000"/>
                  <a:lumOff val="15000"/>
                </a:sysClr>
              </a:solidFill>
            </a:ln>
          </c:spPr>
          <c:marker>
            <c:symbol val="none"/>
          </c:marker>
          <c:cat>
            <c:numRef>
              <c:f>'Data 1.9'!$A$6:$A$90</c:f>
              <c:numCache>
                <c:formatCode>mmm\-yy</c:formatCode>
                <c:ptCount val="85"/>
                <c:pt idx="0">
                  <c:v>36678</c:v>
                </c:pt>
                <c:pt idx="1">
                  <c:v>36770</c:v>
                </c:pt>
                <c:pt idx="2">
                  <c:v>36861</c:v>
                </c:pt>
                <c:pt idx="3">
                  <c:v>36951</c:v>
                </c:pt>
                <c:pt idx="4">
                  <c:v>37043</c:v>
                </c:pt>
                <c:pt idx="5">
                  <c:v>37135</c:v>
                </c:pt>
                <c:pt idx="6">
                  <c:v>37226</c:v>
                </c:pt>
                <c:pt idx="7">
                  <c:v>37316</c:v>
                </c:pt>
                <c:pt idx="8">
                  <c:v>37408</c:v>
                </c:pt>
                <c:pt idx="9">
                  <c:v>37500</c:v>
                </c:pt>
                <c:pt idx="10">
                  <c:v>37591</c:v>
                </c:pt>
                <c:pt idx="11">
                  <c:v>37681</c:v>
                </c:pt>
                <c:pt idx="12">
                  <c:v>37773</c:v>
                </c:pt>
                <c:pt idx="13">
                  <c:v>37865</c:v>
                </c:pt>
                <c:pt idx="14">
                  <c:v>37956</c:v>
                </c:pt>
                <c:pt idx="15">
                  <c:v>38047</c:v>
                </c:pt>
                <c:pt idx="16">
                  <c:v>38139</c:v>
                </c:pt>
                <c:pt idx="17">
                  <c:v>38231</c:v>
                </c:pt>
                <c:pt idx="18">
                  <c:v>38322</c:v>
                </c:pt>
                <c:pt idx="19">
                  <c:v>38412</c:v>
                </c:pt>
                <c:pt idx="20">
                  <c:v>38504</c:v>
                </c:pt>
                <c:pt idx="21">
                  <c:v>38596</c:v>
                </c:pt>
                <c:pt idx="22">
                  <c:v>38687</c:v>
                </c:pt>
                <c:pt idx="23">
                  <c:v>38777</c:v>
                </c:pt>
                <c:pt idx="24">
                  <c:v>38869</c:v>
                </c:pt>
                <c:pt idx="25">
                  <c:v>38961</c:v>
                </c:pt>
                <c:pt idx="26">
                  <c:v>39052</c:v>
                </c:pt>
                <c:pt idx="27">
                  <c:v>39142</c:v>
                </c:pt>
                <c:pt idx="28">
                  <c:v>39234</c:v>
                </c:pt>
                <c:pt idx="29">
                  <c:v>39326</c:v>
                </c:pt>
                <c:pt idx="30">
                  <c:v>39417</c:v>
                </c:pt>
                <c:pt idx="31">
                  <c:v>39508</c:v>
                </c:pt>
                <c:pt idx="32">
                  <c:v>39600</c:v>
                </c:pt>
                <c:pt idx="33">
                  <c:v>39692</c:v>
                </c:pt>
                <c:pt idx="34">
                  <c:v>39783</c:v>
                </c:pt>
                <c:pt idx="35">
                  <c:v>39873</c:v>
                </c:pt>
                <c:pt idx="36">
                  <c:v>39965</c:v>
                </c:pt>
                <c:pt idx="37">
                  <c:v>40057</c:v>
                </c:pt>
                <c:pt idx="38">
                  <c:v>40148</c:v>
                </c:pt>
                <c:pt idx="39">
                  <c:v>40238</c:v>
                </c:pt>
                <c:pt idx="40">
                  <c:v>40330</c:v>
                </c:pt>
                <c:pt idx="41">
                  <c:v>40422</c:v>
                </c:pt>
                <c:pt idx="42">
                  <c:v>40513</c:v>
                </c:pt>
                <c:pt idx="43">
                  <c:v>40603</c:v>
                </c:pt>
                <c:pt idx="44">
                  <c:v>40695</c:v>
                </c:pt>
                <c:pt idx="45">
                  <c:v>40787</c:v>
                </c:pt>
                <c:pt idx="46">
                  <c:v>40878</c:v>
                </c:pt>
                <c:pt idx="47">
                  <c:v>40969</c:v>
                </c:pt>
                <c:pt idx="48">
                  <c:v>41061</c:v>
                </c:pt>
                <c:pt idx="49">
                  <c:v>41153</c:v>
                </c:pt>
                <c:pt idx="50">
                  <c:v>41244</c:v>
                </c:pt>
                <c:pt idx="51">
                  <c:v>41334</c:v>
                </c:pt>
                <c:pt idx="52">
                  <c:v>41426</c:v>
                </c:pt>
                <c:pt idx="53">
                  <c:v>41518</c:v>
                </c:pt>
                <c:pt idx="54">
                  <c:v>41609</c:v>
                </c:pt>
                <c:pt idx="55">
                  <c:v>41699</c:v>
                </c:pt>
                <c:pt idx="56">
                  <c:v>41791</c:v>
                </c:pt>
                <c:pt idx="57">
                  <c:v>41883</c:v>
                </c:pt>
                <c:pt idx="58">
                  <c:v>41974</c:v>
                </c:pt>
                <c:pt idx="59">
                  <c:v>42064</c:v>
                </c:pt>
                <c:pt idx="60">
                  <c:v>42156</c:v>
                </c:pt>
                <c:pt idx="61">
                  <c:v>42248</c:v>
                </c:pt>
                <c:pt idx="62">
                  <c:v>42339</c:v>
                </c:pt>
                <c:pt idx="63">
                  <c:v>42430</c:v>
                </c:pt>
                <c:pt idx="64">
                  <c:v>42522</c:v>
                </c:pt>
                <c:pt idx="65">
                  <c:v>42614</c:v>
                </c:pt>
                <c:pt idx="66">
                  <c:v>42705</c:v>
                </c:pt>
                <c:pt idx="67">
                  <c:v>42795</c:v>
                </c:pt>
                <c:pt idx="68">
                  <c:v>42887</c:v>
                </c:pt>
                <c:pt idx="69">
                  <c:v>42979</c:v>
                </c:pt>
                <c:pt idx="70">
                  <c:v>43070</c:v>
                </c:pt>
                <c:pt idx="71">
                  <c:v>43160</c:v>
                </c:pt>
                <c:pt idx="72">
                  <c:v>43252</c:v>
                </c:pt>
                <c:pt idx="73">
                  <c:v>43344</c:v>
                </c:pt>
                <c:pt idx="74">
                  <c:v>43435</c:v>
                </c:pt>
                <c:pt idx="75">
                  <c:v>43525</c:v>
                </c:pt>
                <c:pt idx="76">
                  <c:v>43617</c:v>
                </c:pt>
                <c:pt idx="77">
                  <c:v>43709</c:v>
                </c:pt>
                <c:pt idx="78">
                  <c:v>43800</c:v>
                </c:pt>
                <c:pt idx="79">
                  <c:v>43891</c:v>
                </c:pt>
                <c:pt idx="80">
                  <c:v>43983</c:v>
                </c:pt>
                <c:pt idx="81">
                  <c:v>44075</c:v>
                </c:pt>
                <c:pt idx="82">
                  <c:v>44166</c:v>
                </c:pt>
                <c:pt idx="83">
                  <c:v>44256</c:v>
                </c:pt>
                <c:pt idx="84">
                  <c:v>44348</c:v>
                </c:pt>
              </c:numCache>
            </c:numRef>
          </c:cat>
          <c:val>
            <c:numRef>
              <c:f>'Data 1.9'!$B$6:$B$90</c:f>
              <c:numCache>
                <c:formatCode>0.0</c:formatCode>
                <c:ptCount val="85"/>
                <c:pt idx="0">
                  <c:v>0.766068759342308</c:v>
                </c:pt>
                <c:pt idx="1">
                  <c:v>0.80422965224513598</c:v>
                </c:pt>
                <c:pt idx="2">
                  <c:v>-7.3749032043957094E-2</c:v>
                </c:pt>
                <c:pt idx="3">
                  <c:v>1.0245598461310701</c:v>
                </c:pt>
                <c:pt idx="4">
                  <c:v>2.6293343222696102</c:v>
                </c:pt>
                <c:pt idx="5">
                  <c:v>3.3685454679766398</c:v>
                </c:pt>
                <c:pt idx="6">
                  <c:v>4.20679729879331</c:v>
                </c:pt>
                <c:pt idx="7">
                  <c:v>3.8736132976970601</c:v>
                </c:pt>
                <c:pt idx="8">
                  <c:v>3.0208860302088598</c:v>
                </c:pt>
                <c:pt idx="9">
                  <c:v>2.2761380690345199</c:v>
                </c:pt>
                <c:pt idx="10">
                  <c:v>1.7245653174687401</c:v>
                </c:pt>
                <c:pt idx="11">
                  <c:v>1.66014592365444</c:v>
                </c:pt>
                <c:pt idx="12">
                  <c:v>1.6485443703963401</c:v>
                </c:pt>
                <c:pt idx="13">
                  <c:v>2.3093316563602602</c:v>
                </c:pt>
                <c:pt idx="14">
                  <c:v>3.4950915546891199</c:v>
                </c:pt>
                <c:pt idx="15">
                  <c:v>4.7326815061368803</c:v>
                </c:pt>
                <c:pt idx="16">
                  <c:v>5.6176673567977797</c:v>
                </c:pt>
                <c:pt idx="17">
                  <c:v>5.5047124709739004</c:v>
                </c:pt>
                <c:pt idx="18">
                  <c:v>4.9579549276824704</c:v>
                </c:pt>
                <c:pt idx="19">
                  <c:v>4.7704174529082701</c:v>
                </c:pt>
                <c:pt idx="20">
                  <c:v>5.3286722425509501</c:v>
                </c:pt>
                <c:pt idx="21">
                  <c:v>6.2856033143448897</c:v>
                </c:pt>
                <c:pt idx="22">
                  <c:v>7.1080630688373301</c:v>
                </c:pt>
                <c:pt idx="23">
                  <c:v>7.1410515672396304</c:v>
                </c:pt>
                <c:pt idx="24">
                  <c:v>6.3804708582772403</c:v>
                </c:pt>
                <c:pt idx="25">
                  <c:v>5.5697667336622203</c:v>
                </c:pt>
                <c:pt idx="26">
                  <c:v>4.6137274848901901</c:v>
                </c:pt>
                <c:pt idx="27">
                  <c:v>3.8751916951751801</c:v>
                </c:pt>
                <c:pt idx="28">
                  <c:v>3.73221366923255</c:v>
                </c:pt>
                <c:pt idx="29">
                  <c:v>3.8855395621195798</c:v>
                </c:pt>
                <c:pt idx="30">
                  <c:v>4.1700034321015798</c:v>
                </c:pt>
                <c:pt idx="31">
                  <c:v>4.7612287774686202</c:v>
                </c:pt>
                <c:pt idx="32">
                  <c:v>4.8572071059141004</c:v>
                </c:pt>
                <c:pt idx="33">
                  <c:v>4.4593769089798299</c:v>
                </c:pt>
                <c:pt idx="34">
                  <c:v>4.4533523694470301</c:v>
                </c:pt>
                <c:pt idx="35">
                  <c:v>3.9242255887693398</c:v>
                </c:pt>
                <c:pt idx="36">
                  <c:v>2.89513188934162</c:v>
                </c:pt>
                <c:pt idx="37">
                  <c:v>2.1531100478468801</c:v>
                </c:pt>
                <c:pt idx="38">
                  <c:v>0.63610556198085899</c:v>
                </c:pt>
                <c:pt idx="39">
                  <c:v>-0.47722116462825998</c:v>
                </c:pt>
                <c:pt idx="40">
                  <c:v>-0.40381408920383499</c:v>
                </c:pt>
                <c:pt idx="41">
                  <c:v>-0.24720270621909601</c:v>
                </c:pt>
                <c:pt idx="42">
                  <c:v>0.78357624196834197</c:v>
                </c:pt>
                <c:pt idx="43">
                  <c:v>1.9390001048108001</c:v>
                </c:pt>
                <c:pt idx="44">
                  <c:v>2.7204478275654602</c:v>
                </c:pt>
                <c:pt idx="45">
                  <c:v>3.0076953175948802</c:v>
                </c:pt>
                <c:pt idx="46">
                  <c:v>2.6615871041310202</c:v>
                </c:pt>
                <c:pt idx="47">
                  <c:v>1.7324696689286301</c:v>
                </c:pt>
                <c:pt idx="48">
                  <c:v>0.58570373577122503</c:v>
                </c:pt>
                <c:pt idx="49">
                  <c:v>-0.106361426256074</c:v>
                </c:pt>
                <c:pt idx="50">
                  <c:v>-0.41148107944362</c:v>
                </c:pt>
                <c:pt idx="51">
                  <c:v>-0.113699530041944</c:v>
                </c:pt>
                <c:pt idx="52">
                  <c:v>0.32659054659611703</c:v>
                </c:pt>
                <c:pt idx="53">
                  <c:v>1.04446585205091</c:v>
                </c:pt>
                <c:pt idx="54">
                  <c:v>1.6577946768060901</c:v>
                </c:pt>
                <c:pt idx="55">
                  <c:v>2.2765790605317102</c:v>
                </c:pt>
                <c:pt idx="56">
                  <c:v>2.8237609770868901</c:v>
                </c:pt>
                <c:pt idx="57">
                  <c:v>2.8275377590446</c:v>
                </c:pt>
                <c:pt idx="58">
                  <c:v>2.6929982046678602</c:v>
                </c:pt>
                <c:pt idx="59">
                  <c:v>2.3223604481487898</c:v>
                </c:pt>
                <c:pt idx="60">
                  <c:v>2.1032223231158098</c:v>
                </c:pt>
                <c:pt idx="61">
                  <c:v>2.04709039892643</c:v>
                </c:pt>
                <c:pt idx="62">
                  <c:v>1.9425019425019401</c:v>
                </c:pt>
                <c:pt idx="63">
                  <c:v>1.82007154597312</c:v>
                </c:pt>
                <c:pt idx="64">
                  <c:v>1.68733775598499</c:v>
                </c:pt>
                <c:pt idx="65">
                  <c:v>1.6723460969638</c:v>
                </c:pt>
                <c:pt idx="66">
                  <c:v>2.01312552459276</c:v>
                </c:pt>
                <c:pt idx="67">
                  <c:v>2.3993258916034299</c:v>
                </c:pt>
                <c:pt idx="68">
                  <c:v>2.5765171792036599</c:v>
                </c:pt>
                <c:pt idx="69">
                  <c:v>2.5925234492196298</c:v>
                </c:pt>
                <c:pt idx="70">
                  <c:v>2.3108860384704499</c:v>
                </c:pt>
                <c:pt idx="71">
                  <c:v>1.9228655575554501</c:v>
                </c:pt>
                <c:pt idx="72">
                  <c:v>1.53990645972672</c:v>
                </c:pt>
                <c:pt idx="73">
                  <c:v>1.21090983668972</c:v>
                </c:pt>
                <c:pt idx="74">
                  <c:v>0.99295365667575397</c:v>
                </c:pt>
                <c:pt idx="75">
                  <c:v>0.929106271693247</c:v>
                </c:pt>
                <c:pt idx="76">
                  <c:v>0.99482517615430099</c:v>
                </c:pt>
                <c:pt idx="77">
                  <c:v>1.0823719624921599</c:v>
                </c:pt>
                <c:pt idx="78">
                  <c:v>1.12564124081948</c:v>
                </c:pt>
                <c:pt idx="79">
                  <c:v>1.1026164905371301</c:v>
                </c:pt>
                <c:pt idx="80">
                  <c:v>1.06369072724505</c:v>
                </c:pt>
                <c:pt idx="81">
                  <c:v>1.02484589272402</c:v>
                </c:pt>
                <c:pt idx="82">
                  <c:v>1.0080159278062999</c:v>
                </c:pt>
                <c:pt idx="83">
                  <c:v>1.01317115628789</c:v>
                </c:pt>
                <c:pt idx="84">
                  <c:v>1.00216433699802</c:v>
                </c:pt>
              </c:numCache>
            </c:numRef>
          </c:val>
          <c:smooth val="0"/>
          <c:extLst xmlns:c16r2="http://schemas.microsoft.com/office/drawing/2015/06/chart">
            <c:ext xmlns:c16="http://schemas.microsoft.com/office/drawing/2014/chart" uri="{C3380CC4-5D6E-409C-BE32-E72D297353CC}">
              <c16:uniqueId val="{00000001-0E3C-46DB-8CEC-CA262BCB575D}"/>
            </c:ext>
          </c:extLst>
        </c:ser>
        <c:dLbls>
          <c:showLegendKey val="0"/>
          <c:showVal val="0"/>
          <c:showCatName val="0"/>
          <c:showSerName val="0"/>
          <c:showPercent val="0"/>
          <c:showBubbleSize val="0"/>
        </c:dLbls>
        <c:smooth val="0"/>
        <c:axId val="541735496"/>
        <c:axId val="541730400"/>
      </c:lineChart>
      <c:dateAx>
        <c:axId val="541735496"/>
        <c:scaling>
          <c:orientation val="minMax"/>
        </c:scaling>
        <c:delete val="0"/>
        <c:axPos val="b"/>
        <c:title>
          <c:tx>
            <c:rich>
              <a:bodyPr/>
              <a:lstStyle/>
              <a:p>
                <a:pPr>
                  <a:defRPr/>
                </a:pPr>
                <a:r>
                  <a:rPr lang="en-NZ" b="1"/>
                  <a:t>Quarterly</a:t>
                </a:r>
              </a:p>
            </c:rich>
          </c:tx>
          <c:layout>
            <c:manualLayout>
              <c:xMode val="edge"/>
              <c:yMode val="edge"/>
              <c:x val="0.44090245196034838"/>
              <c:y val="0.87161301265917901"/>
            </c:manualLayout>
          </c:layout>
          <c:overlay val="0"/>
          <c:spPr>
            <a:noFill/>
            <a:ln w="25400">
              <a:noFill/>
            </a:ln>
          </c:spPr>
        </c:title>
        <c:numFmt formatCode="mmm\-yy" sourceLinked="0"/>
        <c:majorTickMark val="out"/>
        <c:minorTickMark val="none"/>
        <c:tickLblPos val="low"/>
        <c:spPr>
          <a:ln w="3175">
            <a:solidFill>
              <a:schemeClr val="tx1">
                <a:lumMod val="95000"/>
                <a:lumOff val="5000"/>
              </a:schemeClr>
            </a:solidFill>
            <a:prstDash val="solid"/>
          </a:ln>
        </c:spPr>
        <c:txPr>
          <a:bodyPr rot="0" vert="horz"/>
          <a:lstStyle/>
          <a:p>
            <a:pPr>
              <a:defRPr/>
            </a:pPr>
            <a:endParaRPr lang="en-US"/>
          </a:p>
        </c:txPr>
        <c:crossAx val="541730400"/>
        <c:crosses val="autoZero"/>
        <c:auto val="1"/>
        <c:lblOffset val="100"/>
        <c:baseTimeUnit val="months"/>
        <c:majorUnit val="36"/>
        <c:majorTimeUnit val="months"/>
        <c:minorUnit val="12"/>
        <c:minorTimeUnit val="days"/>
      </c:dateAx>
      <c:valAx>
        <c:axId val="541730400"/>
        <c:scaling>
          <c:orientation val="minMax"/>
        </c:scaling>
        <c:delete val="0"/>
        <c:axPos val="l"/>
        <c:majorGridlines>
          <c:spPr>
            <a:ln w="9525">
              <a:solidFill>
                <a:schemeClr val="bg1">
                  <a:lumMod val="50000"/>
                </a:schemeClr>
              </a:solidFill>
              <a:prstDash val="solid"/>
            </a:ln>
          </c:spPr>
        </c:majorGridlines>
        <c:numFmt formatCode="0" sourceLinked="0"/>
        <c:majorTickMark val="cross"/>
        <c:minorTickMark val="none"/>
        <c:tickLblPos val="low"/>
        <c:spPr>
          <a:ln w="9525">
            <a:noFill/>
          </a:ln>
        </c:spPr>
        <c:txPr>
          <a:bodyPr rot="0" vert="horz"/>
          <a:lstStyle/>
          <a:p>
            <a:pPr>
              <a:defRPr/>
            </a:pPr>
            <a:endParaRPr lang="en-US"/>
          </a:p>
        </c:txPr>
        <c:crossAx val="541735496"/>
        <c:crosses val="autoZero"/>
        <c:crossBetween val="between"/>
      </c:valAx>
      <c:spPr>
        <a:noFill/>
        <a:ln w="25400">
          <a:noFill/>
        </a:ln>
      </c:spPr>
    </c:plotArea>
    <c:legend>
      <c:legendPos val="b"/>
      <c:overlay val="0"/>
    </c:legend>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en-US"/>
    </a:p>
  </c:txPr>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40.xml"/></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1.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9.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1.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3.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45.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2.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5.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8.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0.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2.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4.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6.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8.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0.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2.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7.bin"/></Relationships>
</file>

<file path=xl/chartsheets/_rels/sheet45.xml.rels><?xml version="1.0" encoding="UTF-8" standalone="yes"?>
<Relationships xmlns="http://schemas.openxmlformats.org/package/2006/relationships"><Relationship Id="rId1" Type="http://schemas.openxmlformats.org/officeDocument/2006/relationships/drawing" Target="../drawings/drawing88.xml"/></Relationships>
</file>

<file path=xl/chartsheets/_rels/sheet46.xml.rels><?xml version="1.0" encoding="UTF-8" standalone="yes"?>
<Relationships xmlns="http://schemas.openxmlformats.org/package/2006/relationships"><Relationship Id="rId1" Type="http://schemas.openxmlformats.org/officeDocument/2006/relationships/drawing" Target="../drawings/drawing90.xml"/></Relationships>
</file>

<file path=xl/chartsheets/_rels/sheet47.xml.rels><?xml version="1.0" encoding="UTF-8" standalone="yes"?>
<Relationships xmlns="http://schemas.openxmlformats.org/package/2006/relationships"><Relationship Id="rId1" Type="http://schemas.openxmlformats.org/officeDocument/2006/relationships/drawing" Target="../drawings/drawing92.xml"/></Relationships>
</file>

<file path=xl/chartsheets/_rels/sheet48.xml.rels><?xml version="1.0" encoding="UTF-8" standalone="yes"?>
<Relationships xmlns="http://schemas.openxmlformats.org/package/2006/relationships"><Relationship Id="rId1" Type="http://schemas.openxmlformats.org/officeDocument/2006/relationships/drawing" Target="../drawings/drawing94.xml"/></Relationships>
</file>

<file path=xl/chartsheets/_rels/sheet49.xml.rels><?xml version="1.0" encoding="UTF-8" standalone="yes"?>
<Relationships xmlns="http://schemas.openxmlformats.org/package/2006/relationships"><Relationship Id="rId1" Type="http://schemas.openxmlformats.org/officeDocument/2006/relationships/drawing" Target="../drawings/drawing96.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50.xml.rels><?xml version="1.0" encoding="UTF-8" standalone="yes"?>
<Relationships xmlns="http://schemas.openxmlformats.org/package/2006/relationships"><Relationship Id="rId1" Type="http://schemas.openxmlformats.org/officeDocument/2006/relationships/drawing" Target="../drawings/drawing98.xml"/></Relationships>
</file>

<file path=xl/chartsheets/_rels/sheet51.xml.rels><?xml version="1.0" encoding="UTF-8" standalone="yes"?>
<Relationships xmlns="http://schemas.openxmlformats.org/package/2006/relationships"><Relationship Id="rId1" Type="http://schemas.openxmlformats.org/officeDocument/2006/relationships/drawing" Target="../drawings/drawing100.xml"/></Relationships>
</file>

<file path=xl/chartsheets/_rels/sheet52.xml.rels><?xml version="1.0" encoding="UTF-8" standalone="yes"?>
<Relationships xmlns="http://schemas.openxmlformats.org/package/2006/relationships"><Relationship Id="rId1" Type="http://schemas.openxmlformats.org/officeDocument/2006/relationships/drawing" Target="../drawings/drawing102.xml"/></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sheetPr>
    <tabColor theme="0"/>
  </sheetPr>
  <sheetViews>
    <sheetView zoomScale="85"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tabColor theme="6" tint="0.79998168889431442"/>
  </sheetPr>
  <sheetViews>
    <sheetView zoomScale="80"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6" tint="0.79998168889431442"/>
  </sheetPr>
  <sheetViews>
    <sheetView zoomScale="80"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tabColor theme="6" tint="0.79998168889431442"/>
  </sheetPr>
  <sheetViews>
    <sheetView zoomScale="80" workbookViewId="0"/>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tabColor theme="6" tint="0.79998168889431442"/>
  </sheetPr>
  <sheetViews>
    <sheetView zoomScale="80"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80"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sheetViews>
    <sheetView zoomScale="85" workbookViewId="0"/>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Pr>
    <tabColor theme="6" tint="0.79998168889431442"/>
  </sheetPr>
  <sheetViews>
    <sheetView zoomScale="80"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6" tint="0.79998168889431442"/>
  </sheetPr>
  <sheetViews>
    <sheetView zoomScale="80" workbookViewId="0"/>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tabColor theme="0"/>
  </sheetPr>
  <sheetViews>
    <sheetView zoomScale="80" workbookViewId="0"/>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sheetPr>
    <tabColor rgb="FF92D050"/>
  </sheetPr>
  <sheetViews>
    <sheetView zoomScale="80" workbookViewId="0"/>
  </sheetViews>
  <pageMargins left="0.7" right="0.7" top="0.75" bottom="0.75" header="0.3" footer="0.3"/>
  <pageSetup paperSize="9" orientation="landscape" horizontalDpi="300" verticalDpi="300" r:id="rId1"/>
  <drawing r:id="rId2"/>
</chartsheet>
</file>

<file path=xl/chartsheets/sheet22.xml><?xml version="1.0" encoding="utf-8"?>
<chartsheet xmlns="http://schemas.openxmlformats.org/spreadsheetml/2006/main" xmlns:r="http://schemas.openxmlformats.org/officeDocument/2006/relationships">
  <sheetPr>
    <tabColor rgb="FF92D050"/>
  </sheetPr>
  <sheetViews>
    <sheetView zoomScale="80" workbookViewId="0"/>
  </sheetViews>
  <pageMargins left="0.7" right="0.7" top="0.75" bottom="0.75" header="0.3" footer="0.3"/>
  <pageSetup paperSize="9" orientation="landscape" horizontalDpi="300" verticalDpi="300" r:id="rId1"/>
  <drawing r:id="rId2"/>
</chartsheet>
</file>

<file path=xl/chartsheets/sheet23.xml><?xml version="1.0" encoding="utf-8"?>
<chartsheet xmlns="http://schemas.openxmlformats.org/spreadsheetml/2006/main" xmlns:r="http://schemas.openxmlformats.org/officeDocument/2006/relationships">
  <sheetPr>
    <tabColor rgb="FF92D050"/>
  </sheetPr>
  <sheetViews>
    <sheetView zoomScale="80" workbookViewId="0"/>
  </sheetViews>
  <pageMargins left="0.7" right="0.7" top="0.75" bottom="0.75" header="0.3" footer="0.3"/>
  <pageSetup paperSize="9" orientation="landscape" horizontalDpi="300" verticalDpi="300" r:id="rId1"/>
  <drawing r:id="rId2"/>
</chartsheet>
</file>

<file path=xl/chartsheets/sheet24.xml><?xml version="1.0" encoding="utf-8"?>
<chartsheet xmlns="http://schemas.openxmlformats.org/spreadsheetml/2006/main" xmlns:r="http://schemas.openxmlformats.org/officeDocument/2006/relationships">
  <sheetPr>
    <tabColor rgb="FF92D050"/>
  </sheetPr>
  <sheetViews>
    <sheetView zoomScale="80" workbookViewId="0"/>
  </sheetViews>
  <pageMargins left="0.7" right="0.7" top="0.75" bottom="0.75" header="0.3" footer="0.3"/>
  <pageSetup paperSize="9" orientation="landscape" horizontalDpi="300" verticalDpi="300" r:id="rId1"/>
  <drawing r:id="rId2"/>
</chartsheet>
</file>

<file path=xl/chartsheets/sheet25.xml><?xml version="1.0" encoding="utf-8"?>
<chartsheet xmlns="http://schemas.openxmlformats.org/spreadsheetml/2006/main" xmlns:r="http://schemas.openxmlformats.org/officeDocument/2006/relationships">
  <sheetPr>
    <tabColor rgb="FF92D050"/>
  </sheetPr>
  <sheetViews>
    <sheetView zoomScale="80" workbookViewId="0"/>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tabColor rgb="FF92D050"/>
  </sheetPr>
  <sheetViews>
    <sheetView zoomScale="80" workbookViewId="0"/>
  </sheetViews>
  <pageMargins left="0.7" right="0.7" top="0.75" bottom="0.75" header="0.3" footer="0.3"/>
  <pageSetup paperSize="9" orientation="landscape" horizontalDpi="300" verticalDpi="300" r:id="rId1"/>
  <drawing r:id="rId2"/>
</chartsheet>
</file>

<file path=xl/chartsheets/sheet27.xml><?xml version="1.0" encoding="utf-8"?>
<chartsheet xmlns="http://schemas.openxmlformats.org/spreadsheetml/2006/main" xmlns:r="http://schemas.openxmlformats.org/officeDocument/2006/relationships">
  <sheetPr>
    <tabColor rgb="FF92D050"/>
  </sheetPr>
  <sheetViews>
    <sheetView zoomScale="80" workbookViewId="0"/>
  </sheetViews>
  <pageMargins left="0.75" right="0.75" top="1" bottom="1" header="0.5" footer="0.5"/>
  <pageSetup paperSize="9" orientation="landscape" r:id="rId1"/>
  <headerFooter alignWithMargins="0"/>
  <drawing r:id="rId2"/>
</chartsheet>
</file>

<file path=xl/chartsheets/sheet28.xml><?xml version="1.0" encoding="utf-8"?>
<chartsheet xmlns="http://schemas.openxmlformats.org/spreadsheetml/2006/main" xmlns:r="http://schemas.openxmlformats.org/officeDocument/2006/relationships">
  <sheetPr>
    <tabColor rgb="FF92D050"/>
  </sheetPr>
  <sheetViews>
    <sheetView zoomScale="80" workbookViewId="0"/>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30.xml><?xml version="1.0" encoding="utf-8"?>
<chartsheet xmlns="http://schemas.openxmlformats.org/spreadsheetml/2006/main" xmlns:r="http://schemas.openxmlformats.org/officeDocument/2006/relationships">
  <sheetPr>
    <tabColor rgb="FF92D050"/>
  </sheetPr>
  <sheetViews>
    <sheetView zoomScale="85" workbookViewId="0"/>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horizontalDpi="300" verticalDpi="300" r:id="rId1"/>
  <drawing r:id="rId2"/>
</chartsheet>
</file>

<file path=xl/chartsheets/sheet32.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horizontalDpi="300" verticalDpi="300" r:id="rId1"/>
  <drawing r:id="rId2"/>
</chartsheet>
</file>

<file path=xl/chartsheets/sheet34.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horizontalDpi="300" verticalDpi="300" r:id="rId1"/>
  <drawing r:id="rId2"/>
</chartsheet>
</file>

<file path=xl/chartsheets/sheet35.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horizontalDpi="300" verticalDpi="300" r:id="rId1"/>
  <drawing r:id="rId2"/>
</chartsheet>
</file>

<file path=xl/chartsheets/sheet36.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horizontalDpi="300" verticalDpi="300" r:id="rId1"/>
  <drawing r:id="rId2"/>
</chartsheet>
</file>

<file path=xl/chartsheets/sheet38.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horizontalDpi="300" verticalDpi="300" r:id="rId1"/>
  <drawing r:id="rId2"/>
</chartsheet>
</file>

<file path=xl/chartsheets/sheet39.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horizontalDpi="300" verticalDpi="300" r:id="rId1"/>
  <drawing r:id="rId2"/>
</chartsheet>
</file>

<file path=xl/chartsheets/sheet4.xml><?xml version="1.0" encoding="utf-8"?>
<chartsheet xmlns="http://schemas.openxmlformats.org/spreadsheetml/2006/main" xmlns:r="http://schemas.openxmlformats.org/officeDocument/2006/relationships">
  <sheetPr>
    <tabColor theme="6" tint="0.79998168889431442"/>
  </sheetPr>
  <sheetViews>
    <sheetView zoomScale="80" workbookViewId="0"/>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tabColor theme="8" tint="-0.249977111117893"/>
  </sheetPr>
  <sheetViews>
    <sheetView workbookViewId="0"/>
  </sheetViews>
  <pageMargins left="0.7" right="0.7" top="0.75" bottom="0.75" header="0.3" footer="0.3"/>
  <drawing r:id="rId1"/>
</chartsheet>
</file>

<file path=xl/chartsheets/sheet46.xml><?xml version="1.0" encoding="utf-8"?>
<chartsheet xmlns="http://schemas.openxmlformats.org/spreadsheetml/2006/main" xmlns:r="http://schemas.openxmlformats.org/officeDocument/2006/relationships">
  <sheetPr>
    <tabColor theme="8" tint="-0.249977111117893"/>
  </sheetPr>
  <sheetViews>
    <sheetView workbookViewId="0"/>
  </sheetViews>
  <pageMargins left="0.7" right="0.7" top="0.75" bottom="0.75" header="0.3" footer="0.3"/>
  <drawing r:id="rId1"/>
</chartsheet>
</file>

<file path=xl/chartsheets/sheet47.xml><?xml version="1.0" encoding="utf-8"?>
<chartsheet xmlns="http://schemas.openxmlformats.org/spreadsheetml/2006/main" xmlns:r="http://schemas.openxmlformats.org/officeDocument/2006/relationships">
  <sheetPr>
    <tabColor theme="8" tint="-0.249977111117893"/>
  </sheetPr>
  <sheetViews>
    <sheetView zoomScale="80" workbookViewId="0"/>
  </sheetViews>
  <pageMargins left="0.7" right="0.7" top="0.75" bottom="0.75" header="0.3" footer="0.3"/>
  <drawing r:id="rId1"/>
</chartsheet>
</file>

<file path=xl/chartsheets/sheet48.xml><?xml version="1.0" encoding="utf-8"?>
<chartsheet xmlns="http://schemas.openxmlformats.org/spreadsheetml/2006/main" xmlns:r="http://schemas.openxmlformats.org/officeDocument/2006/relationships">
  <sheetPr>
    <tabColor theme="8" tint="-0.249977111117893"/>
  </sheetPr>
  <sheetViews>
    <sheetView workbookViewId="0"/>
  </sheetViews>
  <pageMargins left="0.7" right="0.7" top="0.75" bottom="0.75" header="0.3" footer="0.3"/>
  <drawing r:id="rId1"/>
</chartsheet>
</file>

<file path=xl/chartsheets/sheet49.xml><?xml version="1.0" encoding="utf-8"?>
<chartsheet xmlns="http://schemas.openxmlformats.org/spreadsheetml/2006/main" xmlns:r="http://schemas.openxmlformats.org/officeDocument/2006/relationships">
  <sheetPr>
    <tabColor theme="8" tint="-0.249977111117893"/>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6" tint="0.79998168889431442"/>
  </sheetPr>
  <sheetViews>
    <sheetView zoomScale="80" workbookViewId="0"/>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tabColor theme="8" tint="-0.249977111117893"/>
  </sheetPr>
  <sheetViews>
    <sheetView workbookViewId="0"/>
  </sheetViews>
  <pageMargins left="0.7" right="0.7" top="0.75" bottom="0.75" header="0.3" footer="0.3"/>
  <drawing r:id="rId1"/>
</chartsheet>
</file>

<file path=xl/chartsheets/sheet51.xml><?xml version="1.0" encoding="utf-8"?>
<chartsheet xmlns="http://schemas.openxmlformats.org/spreadsheetml/2006/main" xmlns:r="http://schemas.openxmlformats.org/officeDocument/2006/relationships">
  <sheetPr>
    <tabColor theme="8" tint="-0.249977111117893"/>
  </sheetPr>
  <sheetViews>
    <sheetView workbookViewId="0"/>
  </sheetViews>
  <pageMargins left="0.7" right="0.7" top="0.75" bottom="0.75" header="0.3" footer="0.3"/>
  <drawing r:id="rId1"/>
</chartsheet>
</file>

<file path=xl/chartsheets/sheet52.xml><?xml version="1.0" encoding="utf-8"?>
<chartsheet xmlns="http://schemas.openxmlformats.org/spreadsheetml/2006/main" xmlns:r="http://schemas.openxmlformats.org/officeDocument/2006/relationships">
  <sheetPr>
    <tabColor theme="8" tint="-0.249977111117893"/>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6" tint="0.79998168889431442"/>
  </sheetPr>
  <sheetViews>
    <sheetView zoomScale="80"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tabColor theme="6" tint="0.79998168889431442"/>
  </sheetPr>
  <sheetViews>
    <sheetView zoomScale="70"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tabColor theme="6" tint="0.79998168889431442"/>
  </sheetPr>
  <sheetViews>
    <sheetView zoomScale="7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00.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1.xml.rels><?xml version="1.0" encoding="UTF-8" standalone="yes"?>
<Relationships xmlns="http://schemas.openxmlformats.org/package/2006/relationships"><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19050</xdr:colOff>
      <xdr:row>12</xdr:row>
      <xdr:rowOff>19050</xdr:rowOff>
    </xdr:from>
    <xdr:to>
      <xdr:col>0</xdr:col>
      <xdr:colOff>1038225</xdr:colOff>
      <xdr:row>14</xdr:row>
      <xdr:rowOff>0</xdr:rowOff>
    </xdr:to>
    <xdr:pic>
      <xdr:nvPicPr>
        <xdr:cNvPr id="2" name="Picture 1" descr="cc-b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647950"/>
          <a:ext cx="1019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0.xml><?xml version="1.0" encoding="utf-8"?>
<xdr:wsDr xmlns:xdr="http://schemas.openxmlformats.org/drawingml/2006/spreadsheetDrawing" xmlns:a="http://schemas.openxmlformats.org/drawingml/2006/main">
  <xdr:absoluteAnchor>
    <xdr:pos x="0" y="0"/>
    <xdr:ext cx="928116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1.xml><?xml version="1.0" encoding="utf-8"?>
<c:userShapes xmlns:c="http://schemas.openxmlformats.org/drawingml/2006/chart">
  <cdr:relSizeAnchor xmlns:cdr="http://schemas.openxmlformats.org/drawingml/2006/chartDrawing">
    <cdr:from>
      <cdr:x>0.75467</cdr:x>
      <cdr:y>0.14793</cdr:y>
    </cdr:from>
    <cdr:to>
      <cdr:x>0.91551</cdr:x>
      <cdr:y>0.21413</cdr:y>
    </cdr:to>
    <cdr:sp macro="" textlink="">
      <cdr:nvSpPr>
        <cdr:cNvPr id="2" name="TextBox 1"/>
        <cdr:cNvSpPr txBox="1"/>
      </cdr:nvSpPr>
      <cdr:spPr>
        <a:xfrm xmlns:a="http://schemas.openxmlformats.org/drawingml/2006/main">
          <a:off x="7017813" y="896276"/>
          <a:ext cx="1498344" cy="3988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NZ" sz="1800">
              <a:latin typeface="Arial" pitchFamily="34" charset="0"/>
              <a:cs typeface="Arial" pitchFamily="34" charset="0"/>
            </a:rPr>
            <a:t>Forecast</a:t>
          </a:r>
        </a:p>
      </cdr:txBody>
    </cdr:sp>
  </cdr:relSizeAnchor>
  <cdr:relSizeAnchor xmlns:cdr="http://schemas.openxmlformats.org/drawingml/2006/chartDrawing">
    <cdr:from>
      <cdr:x>0.61852</cdr:x>
      <cdr:y>0.09915</cdr:y>
    </cdr:from>
    <cdr:to>
      <cdr:x>0.82844</cdr:x>
      <cdr:y>0.22646</cdr:y>
    </cdr:to>
    <cdr:sp macro="" textlink="">
      <cdr:nvSpPr>
        <cdr:cNvPr id="3" name="TextBox 1"/>
        <cdr:cNvSpPr txBox="1"/>
      </cdr:nvSpPr>
      <cdr:spPr>
        <a:xfrm xmlns:a="http://schemas.openxmlformats.org/drawingml/2006/main">
          <a:off x="5772165" y="594924"/>
          <a:ext cx="1990710" cy="7766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0.61852</cdr:x>
      <cdr:y>0.09915</cdr:y>
    </cdr:from>
    <cdr:to>
      <cdr:x>0.82844</cdr:x>
      <cdr:y>0.22646</cdr:y>
    </cdr:to>
    <cdr:sp macro="" textlink="">
      <cdr:nvSpPr>
        <cdr:cNvPr id="5" name="TextBox 1"/>
        <cdr:cNvSpPr txBox="1"/>
      </cdr:nvSpPr>
      <cdr:spPr>
        <a:xfrm xmlns:a="http://schemas.openxmlformats.org/drawingml/2006/main">
          <a:off x="5772165" y="594924"/>
          <a:ext cx="1990710" cy="7766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0.61852</cdr:x>
      <cdr:y>0.09915</cdr:y>
    </cdr:from>
    <cdr:to>
      <cdr:x>0.82844</cdr:x>
      <cdr:y>0.22646</cdr:y>
    </cdr:to>
    <cdr:sp macro="" textlink="">
      <cdr:nvSpPr>
        <cdr:cNvPr id="9" name="TextBox 1"/>
        <cdr:cNvSpPr txBox="1"/>
      </cdr:nvSpPr>
      <cdr:spPr>
        <a:xfrm xmlns:a="http://schemas.openxmlformats.org/drawingml/2006/main">
          <a:off x="5772165" y="594924"/>
          <a:ext cx="1990710" cy="7766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0.61852</cdr:x>
      <cdr:y>0.09915</cdr:y>
    </cdr:from>
    <cdr:to>
      <cdr:x>0.82844</cdr:x>
      <cdr:y>0.22646</cdr:y>
    </cdr:to>
    <cdr:sp macro="" textlink="">
      <cdr:nvSpPr>
        <cdr:cNvPr id="12" name="TextBox 1"/>
        <cdr:cNvSpPr txBox="1"/>
      </cdr:nvSpPr>
      <cdr:spPr>
        <a:xfrm xmlns:a="http://schemas.openxmlformats.org/drawingml/2006/main">
          <a:off x="5772165" y="594924"/>
          <a:ext cx="1990710" cy="7766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0.61852</cdr:x>
      <cdr:y>0.09915</cdr:y>
    </cdr:from>
    <cdr:to>
      <cdr:x>0.82844</cdr:x>
      <cdr:y>0.22646</cdr:y>
    </cdr:to>
    <cdr:sp macro="" textlink="">
      <cdr:nvSpPr>
        <cdr:cNvPr id="15" name="TextBox 1"/>
        <cdr:cNvSpPr txBox="1"/>
      </cdr:nvSpPr>
      <cdr:spPr>
        <a:xfrm xmlns:a="http://schemas.openxmlformats.org/drawingml/2006/main">
          <a:off x="5772165" y="594924"/>
          <a:ext cx="1990710" cy="7766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0.61852</cdr:x>
      <cdr:y>0.09915</cdr:y>
    </cdr:from>
    <cdr:to>
      <cdr:x>0.82844</cdr:x>
      <cdr:y>0.22646</cdr:y>
    </cdr:to>
    <cdr:sp macro="" textlink="">
      <cdr:nvSpPr>
        <cdr:cNvPr id="18" name="TextBox 1"/>
        <cdr:cNvSpPr txBox="1"/>
      </cdr:nvSpPr>
      <cdr:spPr>
        <a:xfrm xmlns:a="http://schemas.openxmlformats.org/drawingml/2006/main">
          <a:off x="5772165" y="594924"/>
          <a:ext cx="1990710" cy="7766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0.61852</cdr:x>
      <cdr:y>0.09915</cdr:y>
    </cdr:from>
    <cdr:to>
      <cdr:x>0.82844</cdr:x>
      <cdr:y>0.22646</cdr:y>
    </cdr:to>
    <cdr:sp macro="" textlink="">
      <cdr:nvSpPr>
        <cdr:cNvPr id="21" name="TextBox 1"/>
        <cdr:cNvSpPr txBox="1"/>
      </cdr:nvSpPr>
      <cdr:spPr>
        <a:xfrm xmlns:a="http://schemas.openxmlformats.org/drawingml/2006/main">
          <a:off x="5772165" y="594924"/>
          <a:ext cx="1990710" cy="7766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0.61852</cdr:x>
      <cdr:y>0.09915</cdr:y>
    </cdr:from>
    <cdr:to>
      <cdr:x>0.82844</cdr:x>
      <cdr:y>0.22646</cdr:y>
    </cdr:to>
    <cdr:sp macro="" textlink="">
      <cdr:nvSpPr>
        <cdr:cNvPr id="24" name="TextBox 1"/>
        <cdr:cNvSpPr txBox="1"/>
      </cdr:nvSpPr>
      <cdr:spPr>
        <a:xfrm xmlns:a="http://schemas.openxmlformats.org/drawingml/2006/main">
          <a:off x="5772165" y="594924"/>
          <a:ext cx="1990710" cy="7766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0.79001</cdr:x>
      <cdr:y>0.11397</cdr:y>
    </cdr:from>
    <cdr:to>
      <cdr:x>0.79001</cdr:x>
      <cdr:y>0.8064</cdr:y>
    </cdr:to>
    <cdr:sp macro="" textlink="">
      <cdr:nvSpPr>
        <cdr:cNvPr id="14" name="Straight Connector 13"/>
        <cdr:cNvSpPr/>
      </cdr:nvSpPr>
      <cdr:spPr>
        <a:xfrm xmlns:a="http://schemas.openxmlformats.org/drawingml/2006/main" flipH="1">
          <a:off x="7321707" y="687162"/>
          <a:ext cx="0" cy="41748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dr:relSizeAnchor xmlns:cdr="http://schemas.openxmlformats.org/drawingml/2006/chartDrawing">
    <cdr:from>
      <cdr:x>0.00557</cdr:x>
      <cdr:y>0</cdr:y>
    </cdr:from>
    <cdr:to>
      <cdr:x>0.75745</cdr:x>
      <cdr:y>0.05967</cdr:y>
    </cdr:to>
    <cdr:sp macro="" textlink="">
      <cdr:nvSpPr>
        <cdr:cNvPr id="13" name="TextBox 1"/>
        <cdr:cNvSpPr txBox="1"/>
      </cdr:nvSpPr>
      <cdr:spPr>
        <a:xfrm xmlns:a="http://schemas.openxmlformats.org/drawingml/2006/main">
          <a:off x="51622" y="0"/>
          <a:ext cx="6968303" cy="3597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b="1">
              <a:latin typeface="Arial" pitchFamily="34" charset="0"/>
              <a:cs typeface="Arial" pitchFamily="34" charset="0"/>
            </a:rPr>
            <a:t>Household saving as a % of household</a:t>
          </a:r>
          <a:r>
            <a:rPr lang="en-NZ" sz="1800" b="1" baseline="0">
              <a:latin typeface="Arial" pitchFamily="34" charset="0"/>
              <a:cs typeface="Arial" pitchFamily="34" charset="0"/>
            </a:rPr>
            <a:t> disposable income</a:t>
          </a:r>
          <a:endParaRPr lang="en-NZ" sz="1800" b="1">
            <a:latin typeface="Arial" pitchFamily="34" charset="0"/>
            <a:cs typeface="Arial" pitchFamily="34" charset="0"/>
          </a:endParaRPr>
        </a:p>
      </cdr:txBody>
    </cdr:sp>
  </cdr:relSizeAnchor>
</c:userShapes>
</file>

<file path=xl/drawings/drawing102.xml><?xml version="1.0" encoding="utf-8"?>
<xdr:wsDr xmlns:xdr="http://schemas.openxmlformats.org/drawingml/2006/spreadsheetDrawing" xmlns:a="http://schemas.openxmlformats.org/drawingml/2006/main">
  <xdr:absoluteAnchor>
    <xdr:pos x="0" y="0"/>
    <xdr:ext cx="928116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3.xml><?xml version="1.0" encoding="utf-8"?>
<c:userShapes xmlns:c="http://schemas.openxmlformats.org/drawingml/2006/chart">
  <cdr:relSizeAnchor xmlns:cdr="http://schemas.openxmlformats.org/drawingml/2006/chartDrawing">
    <cdr:from>
      <cdr:x>0.80003</cdr:x>
      <cdr:y>0.14252</cdr:y>
    </cdr:from>
    <cdr:to>
      <cdr:x>0.94948</cdr:x>
      <cdr:y>0.19013</cdr:y>
    </cdr:to>
    <cdr:sp macro="" textlink="">
      <cdr:nvSpPr>
        <cdr:cNvPr id="2" name="TextBox 1"/>
        <cdr:cNvSpPr txBox="1"/>
      </cdr:nvSpPr>
      <cdr:spPr>
        <a:xfrm xmlns:a="http://schemas.openxmlformats.org/drawingml/2006/main">
          <a:off x="7441368" y="863522"/>
          <a:ext cx="1392567" cy="283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Arial" pitchFamily="34" charset="0"/>
              <a:cs typeface="Arial" pitchFamily="34" charset="0"/>
            </a:rPr>
            <a:t>Forecast</a:t>
          </a:r>
        </a:p>
      </cdr:txBody>
    </cdr:sp>
  </cdr:relSizeAnchor>
  <cdr:relSizeAnchor xmlns:cdr="http://schemas.openxmlformats.org/drawingml/2006/chartDrawing">
    <cdr:from>
      <cdr:x>0.71399</cdr:x>
      <cdr:y>0.10974</cdr:y>
    </cdr:from>
    <cdr:to>
      <cdr:x>0.71445</cdr:x>
      <cdr:y>0.82568</cdr:y>
    </cdr:to>
    <cdr:sp macro="" textlink="">
      <cdr:nvSpPr>
        <cdr:cNvPr id="3" name="Straight Connector 2"/>
        <cdr:cNvSpPr/>
      </cdr:nvSpPr>
      <cdr:spPr>
        <a:xfrm xmlns:a="http://schemas.openxmlformats.org/drawingml/2006/main" flipH="1">
          <a:off x="6626683" y="663115"/>
          <a:ext cx="4269" cy="4326182"/>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dr:relSizeAnchor xmlns:cdr="http://schemas.openxmlformats.org/drawingml/2006/chartDrawing">
    <cdr:from>
      <cdr:x>0</cdr:x>
      <cdr:y>0.00757</cdr:y>
    </cdr:from>
    <cdr:to>
      <cdr:x>0.48505</cdr:x>
      <cdr:y>0.06762</cdr:y>
    </cdr:to>
    <cdr:sp macro="" textlink="">
      <cdr:nvSpPr>
        <cdr:cNvPr id="4" name="TextBox 1"/>
        <cdr:cNvSpPr txBox="1"/>
      </cdr:nvSpPr>
      <cdr:spPr>
        <a:xfrm xmlns:a="http://schemas.openxmlformats.org/drawingml/2006/main">
          <a:off x="0" y="45720"/>
          <a:ext cx="4501827" cy="362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b="1">
              <a:latin typeface="Arial" pitchFamily="34" charset="0"/>
              <a:cs typeface="Arial" pitchFamily="34" charset="0"/>
            </a:rPr>
            <a:t>Unemployment rate (% of labour force)</a:t>
          </a:r>
        </a:p>
      </cdr:txBody>
    </cdr:sp>
  </cdr:relSizeAnchor>
</c:userShapes>
</file>

<file path=xl/drawings/drawing11.xml><?xml version="1.0" encoding="utf-8"?>
<c:userShapes xmlns:c="http://schemas.openxmlformats.org/drawingml/2006/chart">
  <cdr:relSizeAnchor xmlns:cdr="http://schemas.openxmlformats.org/drawingml/2006/chartDrawing">
    <cdr:from>
      <cdr:x>0.01624</cdr:x>
      <cdr:y>0.01231</cdr:y>
    </cdr:from>
    <cdr:to>
      <cdr:x>0.42825</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149581" y="69179"/>
          <a:ext cx="3794890" cy="4004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Annual average % change</a:t>
          </a:r>
          <a:endParaRPr lang="en-NZ" sz="1800" b="1" i="0" strike="noStrike">
            <a:solidFill>
              <a:srgbClr val="000000"/>
            </a:solidFill>
            <a:latin typeface="Arial"/>
            <a:cs typeface="Arial"/>
          </a:endParaRPr>
        </a:p>
      </cdr:txBody>
    </cdr:sp>
  </cdr:relSizeAnchor>
  <cdr:relSizeAnchor xmlns:cdr="http://schemas.openxmlformats.org/drawingml/2006/chartDrawing">
    <cdr:from>
      <cdr:x>0.80373</cdr:x>
      <cdr:y>0.12628</cdr:y>
    </cdr:from>
    <cdr:to>
      <cdr:x>0.93898</cdr:x>
      <cdr:y>0.20303</cdr:y>
    </cdr:to>
    <cdr:sp macro="" textlink="">
      <cdr:nvSpPr>
        <cdr:cNvPr id="31748" name="Text Box 4"/>
        <cdr:cNvSpPr txBox="1">
          <a:spLocks xmlns:a="http://schemas.openxmlformats.org/drawingml/2006/main" noChangeArrowheads="1"/>
        </cdr:cNvSpPr>
      </cdr:nvSpPr>
      <cdr:spPr bwMode="auto">
        <a:xfrm xmlns:a="http://schemas.openxmlformats.org/drawingml/2006/main">
          <a:off x="7464126" y="763771"/>
          <a:ext cx="1256049" cy="4642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0.77157</cdr:x>
      <cdr:y>0.10928</cdr:y>
    </cdr:from>
    <cdr:to>
      <cdr:x>0.77157</cdr:x>
      <cdr:y>0.79062</cdr:y>
    </cdr:to>
    <cdr:sp macro="" textlink="">
      <cdr:nvSpPr>
        <cdr:cNvPr id="10" name="Straight Connector 9"/>
        <cdr:cNvSpPr/>
      </cdr:nvSpPr>
      <cdr:spPr>
        <a:xfrm xmlns:a="http://schemas.openxmlformats.org/drawingml/2006/main" rot="16200000" flipV="1">
          <a:off x="5105003" y="2721437"/>
          <a:ext cx="412100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0.79219</cdr:x>
      <cdr:y>0.37628</cdr:y>
    </cdr:from>
    <cdr:to>
      <cdr:x>0.92744</cdr:x>
      <cdr:y>0.45303</cdr:y>
    </cdr:to>
    <cdr:sp macro="" textlink="">
      <cdr:nvSpPr>
        <cdr:cNvPr id="3" name="Text Box 4"/>
        <cdr:cNvSpPr txBox="1">
          <a:spLocks xmlns:a="http://schemas.openxmlformats.org/drawingml/2006/main" noChangeArrowheads="1"/>
        </cdr:cNvSpPr>
      </cdr:nvSpPr>
      <cdr:spPr bwMode="auto">
        <a:xfrm xmlns:a="http://schemas.openxmlformats.org/drawingml/2006/main">
          <a:off x="7356970" y="2275865"/>
          <a:ext cx="1256049" cy="4642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0.4251</cdr:x>
      <cdr:y>0.87902</cdr:y>
    </cdr:from>
    <cdr:to>
      <cdr:x>0.55964</cdr:x>
      <cdr:y>0.93415</cdr:y>
    </cdr:to>
    <cdr:sp macro="" textlink="">
      <cdr:nvSpPr>
        <cdr:cNvPr id="5" name="TextBox 1"/>
        <cdr:cNvSpPr txBox="1"/>
      </cdr:nvSpPr>
      <cdr:spPr>
        <a:xfrm xmlns:a="http://schemas.openxmlformats.org/drawingml/2006/main">
          <a:off x="3953776" y="5360173"/>
          <a:ext cx="1251340" cy="336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Quarterly</a:t>
          </a:r>
        </a:p>
      </cdr:txBody>
    </cdr:sp>
  </cdr:relSizeAnchor>
  <cdr:relSizeAnchor xmlns:cdr="http://schemas.openxmlformats.org/drawingml/2006/chartDrawing">
    <cdr:from>
      <cdr:x>0.4251</cdr:x>
      <cdr:y>0.87902</cdr:y>
    </cdr:from>
    <cdr:to>
      <cdr:x>0.55964</cdr:x>
      <cdr:y>0.93415</cdr:y>
    </cdr:to>
    <cdr:sp macro="" textlink="">
      <cdr:nvSpPr>
        <cdr:cNvPr id="9" name="TextBox 1"/>
        <cdr:cNvSpPr txBox="1"/>
      </cdr:nvSpPr>
      <cdr:spPr>
        <a:xfrm xmlns:a="http://schemas.openxmlformats.org/drawingml/2006/main">
          <a:off x="3953776" y="5360173"/>
          <a:ext cx="1251340" cy="336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Quarterly</a:t>
          </a:r>
        </a:p>
      </cdr:txBody>
    </cdr:sp>
  </cdr:relSizeAnchor>
  <cdr:relSizeAnchor xmlns:cdr="http://schemas.openxmlformats.org/drawingml/2006/chartDrawing">
    <cdr:from>
      <cdr:x>0</cdr:x>
      <cdr:y>0.00022</cdr:y>
    </cdr:from>
    <cdr:to>
      <cdr:x>0.44058</cdr:x>
      <cdr:y>0.05688</cdr:y>
    </cdr:to>
    <cdr:sp macro="" textlink="">
      <cdr:nvSpPr>
        <cdr:cNvPr id="11" name="TextBox 2"/>
        <cdr:cNvSpPr txBox="1"/>
      </cdr:nvSpPr>
      <cdr:spPr>
        <a:xfrm xmlns:a="http://schemas.openxmlformats.org/drawingml/2006/main">
          <a:off x="0" y="1358"/>
          <a:ext cx="4091609" cy="342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$millions (09/10 prices)</a:t>
          </a:r>
        </a:p>
      </cdr:txBody>
    </cdr:sp>
  </cdr:relSizeAnchor>
  <cdr:relSizeAnchor xmlns:cdr="http://schemas.openxmlformats.org/drawingml/2006/chartDrawing">
    <cdr:from>
      <cdr:x>0.76786</cdr:x>
      <cdr:y>0.08366</cdr:y>
    </cdr:from>
    <cdr:to>
      <cdr:x>0.76795</cdr:x>
      <cdr:y>0.80512</cdr:y>
    </cdr:to>
    <cdr:sp macro="" textlink="">
      <cdr:nvSpPr>
        <cdr:cNvPr id="12" name="Straight Connector 4"/>
        <cdr:cNvSpPr/>
      </cdr:nvSpPr>
      <cdr:spPr>
        <a:xfrm xmlns:a="http://schemas.openxmlformats.org/drawingml/2006/main">
          <a:off x="7131021" y="506007"/>
          <a:ext cx="824" cy="4363649"/>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0.00058</cdr:x>
      <cdr:y>0.01231</cdr:y>
    </cdr:from>
    <cdr:to>
      <cdr:x>0.41259</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5369" y="74628"/>
          <a:ext cx="3832057" cy="4319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Level</a:t>
          </a:r>
          <a:endParaRPr lang="en-NZ" sz="1800" b="1" i="0" strike="noStrike">
            <a:solidFill>
              <a:srgbClr val="000000"/>
            </a:solidFill>
            <a:latin typeface="Arial"/>
            <a:cs typeface="Arial"/>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0.03048</cdr:x>
      <cdr:y>0.01769</cdr:y>
    </cdr:from>
    <cdr:to>
      <cdr:x>0.36804</cdr:x>
      <cdr:y>0.09144</cdr:y>
    </cdr:to>
    <cdr:sp macro="" textlink="">
      <cdr:nvSpPr>
        <cdr:cNvPr id="34817" name="Text Box 1"/>
        <cdr:cNvSpPr txBox="1">
          <a:spLocks xmlns:a="http://schemas.openxmlformats.org/drawingml/2006/main" noChangeArrowheads="1"/>
        </cdr:cNvSpPr>
      </cdr:nvSpPr>
      <cdr:spPr bwMode="auto">
        <a:xfrm xmlns:a="http://schemas.openxmlformats.org/drawingml/2006/main">
          <a:off x="282857" y="106875"/>
          <a:ext cx="3132536" cy="4455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a:solidFill>
                <a:srgbClr val="000000"/>
              </a:solidFill>
              <a:latin typeface="Arial"/>
              <a:cs typeface="Arial"/>
            </a:rPr>
            <a:t>Annual average % change</a:t>
          </a:r>
        </a:p>
      </cdr:txBody>
    </cdr:sp>
  </cdr:relSizeAnchor>
  <cdr:relSizeAnchor xmlns:cdr="http://schemas.openxmlformats.org/drawingml/2006/chartDrawing">
    <cdr:from>
      <cdr:x>0.77947</cdr:x>
      <cdr:y>0.20636</cdr:y>
    </cdr:from>
    <cdr:to>
      <cdr:x>0.92222</cdr:x>
      <cdr:y>0.26361</cdr:y>
    </cdr:to>
    <cdr:sp macro="" textlink="">
      <cdr:nvSpPr>
        <cdr:cNvPr id="34819" name="Text Box 3"/>
        <cdr:cNvSpPr txBox="1">
          <a:spLocks xmlns:a="http://schemas.openxmlformats.org/drawingml/2006/main" noChangeArrowheads="1"/>
        </cdr:cNvSpPr>
      </cdr:nvSpPr>
      <cdr:spPr bwMode="auto">
        <a:xfrm xmlns:a="http://schemas.openxmlformats.org/drawingml/2006/main">
          <a:off x="7233537" y="1246746"/>
          <a:ext cx="1324730" cy="3458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ctr"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0.76746</cdr:x>
      <cdr:y>0.11037</cdr:y>
    </cdr:from>
    <cdr:to>
      <cdr:x>0.76755</cdr:x>
      <cdr:y>0.76943</cdr:y>
    </cdr:to>
    <cdr:sp macro="" textlink="">
      <cdr:nvSpPr>
        <cdr:cNvPr id="6" name="Straight Connector 5"/>
        <cdr:cNvSpPr/>
      </cdr:nvSpPr>
      <cdr:spPr>
        <a:xfrm xmlns:a="http://schemas.openxmlformats.org/drawingml/2006/main" rot="5400000" flipH="1">
          <a:off x="5131588" y="2657269"/>
          <a:ext cx="3981758" cy="83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0.0353</cdr:x>
      <cdr:y>0.00781</cdr:y>
    </cdr:from>
    <cdr:to>
      <cdr:x>0.44731</cdr:x>
      <cdr:y>0.07906</cdr:y>
    </cdr:to>
    <cdr:sp macro="" textlink="">
      <cdr:nvSpPr>
        <cdr:cNvPr id="31745" name="Text Box 1"/>
        <cdr:cNvSpPr txBox="1">
          <a:spLocks xmlns:a="http://schemas.openxmlformats.org/drawingml/2006/main" noChangeArrowheads="1"/>
        </cdr:cNvSpPr>
      </cdr:nvSpPr>
      <cdr:spPr bwMode="auto">
        <a:xfrm xmlns:a="http://schemas.openxmlformats.org/drawingml/2006/main">
          <a:off x="327601" y="47158"/>
          <a:ext cx="3823482" cy="4304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Annual average % change</a:t>
          </a:r>
          <a:endParaRPr lang="en-NZ" sz="1800" b="1" i="0" strike="noStrike">
            <a:solidFill>
              <a:srgbClr val="000000"/>
            </a:solidFill>
            <a:latin typeface="Arial"/>
            <a:cs typeface="Arial"/>
          </a:endParaRPr>
        </a:p>
      </cdr:txBody>
    </cdr:sp>
  </cdr:relSizeAnchor>
  <cdr:relSizeAnchor xmlns:cdr="http://schemas.openxmlformats.org/drawingml/2006/chartDrawing">
    <cdr:from>
      <cdr:x>0.80949</cdr:x>
      <cdr:y>0.35247</cdr:y>
    </cdr:from>
    <cdr:to>
      <cdr:x>0.94474</cdr:x>
      <cdr:y>0.42922</cdr:y>
    </cdr:to>
    <cdr:sp macro="" textlink="">
      <cdr:nvSpPr>
        <cdr:cNvPr id="31748" name="Text Box 4"/>
        <cdr:cNvSpPr txBox="1">
          <a:spLocks xmlns:a="http://schemas.openxmlformats.org/drawingml/2006/main" noChangeArrowheads="1"/>
        </cdr:cNvSpPr>
      </cdr:nvSpPr>
      <cdr:spPr bwMode="auto">
        <a:xfrm xmlns:a="http://schemas.openxmlformats.org/drawingml/2006/main">
          <a:off x="7512085" y="2129455"/>
          <a:ext cx="1255129" cy="4636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0.77219</cdr:x>
      <cdr:y>0.1131</cdr:y>
    </cdr:from>
    <cdr:to>
      <cdr:x>0.77219</cdr:x>
      <cdr:y>0.79444</cdr:y>
    </cdr:to>
    <cdr:sp macro="" textlink="">
      <cdr:nvSpPr>
        <cdr:cNvPr id="4" name="Straight Connector 9"/>
        <cdr:cNvSpPr/>
      </cdr:nvSpPr>
      <cdr:spPr>
        <a:xfrm xmlns:a="http://schemas.openxmlformats.org/drawingml/2006/main" rot="16200000" flipV="1">
          <a:off x="5107772" y="2741511"/>
          <a:ext cx="4116364"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300882" cy="60623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0.01624</cdr:x>
      <cdr:y>0.01231</cdr:y>
    </cdr:from>
    <cdr:to>
      <cdr:x>0.32848</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151165" y="75023"/>
          <a:ext cx="2906360" cy="4342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Annual % change</a:t>
          </a:r>
          <a:endParaRPr lang="en-NZ" sz="1800" b="1" i="0" strike="noStrike">
            <a:solidFill>
              <a:srgbClr val="000000"/>
            </a:solidFill>
            <a:latin typeface="Arial"/>
            <a:cs typeface="Arial"/>
          </a:endParaRPr>
        </a:p>
      </cdr:txBody>
    </cdr:sp>
  </cdr:relSizeAnchor>
  <cdr:relSizeAnchor xmlns:cdr="http://schemas.openxmlformats.org/drawingml/2006/chartDrawing">
    <cdr:from>
      <cdr:x>0.77436</cdr:x>
      <cdr:y>0.11233</cdr:y>
    </cdr:from>
    <cdr:to>
      <cdr:x>0.7747</cdr:x>
      <cdr:y>0.79291</cdr:y>
    </cdr:to>
    <cdr:sp macro="" textlink="">
      <cdr:nvSpPr>
        <cdr:cNvPr id="6" name="Straight Connector 5"/>
        <cdr:cNvSpPr/>
      </cdr:nvSpPr>
      <cdr:spPr>
        <a:xfrm xmlns:a="http://schemas.openxmlformats.org/drawingml/2006/main" flipH="1">
          <a:off x="7191386" y="679405"/>
          <a:ext cx="3157" cy="411640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0.82804</cdr:x>
      <cdr:y>0.25407</cdr:y>
    </cdr:from>
    <cdr:to>
      <cdr:x>0.96329</cdr:x>
      <cdr:y>0.33082</cdr:y>
    </cdr:to>
    <cdr:sp macro="" textlink="">
      <cdr:nvSpPr>
        <cdr:cNvPr id="7" name="Text Box 4"/>
        <cdr:cNvSpPr txBox="1">
          <a:spLocks xmlns:a="http://schemas.openxmlformats.org/drawingml/2006/main" noChangeArrowheads="1"/>
        </cdr:cNvSpPr>
      </cdr:nvSpPr>
      <cdr:spPr bwMode="auto">
        <a:xfrm xmlns:a="http://schemas.openxmlformats.org/drawingml/2006/main">
          <a:off x="7689927" y="1536712"/>
          <a:ext cx="1256050" cy="4642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45720" tIns="36576"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NZ" sz="1800" b="0" i="0" strike="noStrike">
              <a:solidFill>
                <a:srgbClr val="000000"/>
              </a:solidFill>
              <a:latin typeface="Arial"/>
              <a:cs typeface="Arial"/>
            </a:rPr>
            <a:t>Forecast</a:t>
          </a: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0.00421</cdr:x>
      <cdr:y>0.00706</cdr:y>
    </cdr:from>
    <cdr:to>
      <cdr:x>0.44131</cdr:x>
      <cdr:y>0.07881</cdr:y>
    </cdr:to>
    <cdr:sp macro="" textlink="">
      <cdr:nvSpPr>
        <cdr:cNvPr id="34817" name="Text Box 1"/>
        <cdr:cNvSpPr txBox="1">
          <a:spLocks xmlns:a="http://schemas.openxmlformats.org/drawingml/2006/main" noChangeArrowheads="1"/>
        </cdr:cNvSpPr>
      </cdr:nvSpPr>
      <cdr:spPr bwMode="auto">
        <a:xfrm xmlns:a="http://schemas.openxmlformats.org/drawingml/2006/main">
          <a:off x="39219" y="43081"/>
          <a:ext cx="4069819" cy="437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t>
          </a:r>
        </a:p>
        <a:p xmlns:a="http://schemas.openxmlformats.org/drawingml/2006/main">
          <a:pPr algn="l" rtl="0">
            <a:defRPr sz="1000"/>
          </a:pPr>
          <a:endParaRPr lang="en-NZ" sz="1800" b="1" i="0" strike="noStrike">
            <a:solidFill>
              <a:srgbClr val="000000"/>
            </a:solidFill>
            <a:latin typeface="Arial"/>
            <a:cs typeface="Arial"/>
          </a:endParaRPr>
        </a:p>
      </cdr:txBody>
    </cdr:sp>
  </cdr:relSizeAnchor>
  <cdr:relSizeAnchor xmlns:cdr="http://schemas.openxmlformats.org/drawingml/2006/chartDrawing">
    <cdr:from>
      <cdr:x>0.77575</cdr:x>
      <cdr:y>0.11135</cdr:y>
    </cdr:from>
    <cdr:to>
      <cdr:x>0.77575</cdr:x>
      <cdr:y>0.80181</cdr:y>
    </cdr:to>
    <cdr:sp macro="" textlink="">
      <cdr:nvSpPr>
        <cdr:cNvPr id="3" name="Straight Connector 2"/>
        <cdr:cNvSpPr/>
      </cdr:nvSpPr>
      <cdr:spPr>
        <a:xfrm xmlns:a="http://schemas.openxmlformats.org/drawingml/2006/main" rot="16200000" flipV="1">
          <a:off x="5116208" y="2761539"/>
          <a:ext cx="4176161" cy="0"/>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hade val="95000"/>
              <a:satMod val="105000"/>
            </a:sys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NZ"/>
        </a:p>
      </cdr:txBody>
    </cdr:sp>
  </cdr:relSizeAnchor>
  <cdr:relSizeAnchor xmlns:cdr="http://schemas.openxmlformats.org/drawingml/2006/chartDrawing">
    <cdr:from>
      <cdr:x>0.82074</cdr:x>
      <cdr:y>0.31868</cdr:y>
    </cdr:from>
    <cdr:to>
      <cdr:x>0.9558</cdr:x>
      <cdr:y>0.39519</cdr:y>
    </cdr:to>
    <cdr:sp macro="" textlink="">
      <cdr:nvSpPr>
        <cdr:cNvPr id="4" name="Text Box 4"/>
        <cdr:cNvSpPr txBox="1">
          <a:spLocks xmlns:a="http://schemas.openxmlformats.org/drawingml/2006/main" noChangeArrowheads="1"/>
        </cdr:cNvSpPr>
      </cdr:nvSpPr>
      <cdr:spPr bwMode="auto">
        <a:xfrm xmlns:a="http://schemas.openxmlformats.org/drawingml/2006/main">
          <a:off x="7622072" y="1927520"/>
          <a:ext cx="1254285" cy="46276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45720" tIns="36576"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NZ" sz="1800" b="0" i="0" strike="noStrike">
              <a:solidFill>
                <a:srgbClr val="000000"/>
              </a:solidFill>
              <a:latin typeface="Arial"/>
              <a:cs typeface="Arial"/>
            </a:rPr>
            <a:t>Forecast</a:t>
          </a: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0.00484</cdr:x>
      <cdr:y>0.01297</cdr:y>
    </cdr:from>
    <cdr:to>
      <cdr:x>0.25284</cdr:x>
      <cdr:y>0.08672</cdr:y>
    </cdr:to>
    <cdr:sp macro="" textlink="">
      <cdr:nvSpPr>
        <cdr:cNvPr id="34817" name="Text Box 1"/>
        <cdr:cNvSpPr txBox="1">
          <a:spLocks xmlns:a="http://schemas.openxmlformats.org/drawingml/2006/main" noChangeArrowheads="1"/>
        </cdr:cNvSpPr>
      </cdr:nvSpPr>
      <cdr:spPr bwMode="auto">
        <a:xfrm xmlns:a="http://schemas.openxmlformats.org/drawingml/2006/main">
          <a:off x="44939" y="78421"/>
          <a:ext cx="2303145" cy="4460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a:solidFill>
                <a:srgbClr val="000000"/>
              </a:solidFill>
              <a:latin typeface="Arial"/>
              <a:cs typeface="Arial"/>
            </a:rPr>
            <a:t>Index</a:t>
          </a:r>
        </a:p>
      </cdr:txBody>
    </cdr:sp>
  </cdr:relSizeAnchor>
  <cdr:relSizeAnchor xmlns:cdr="http://schemas.openxmlformats.org/drawingml/2006/chartDrawing">
    <cdr:from>
      <cdr:x>0.78151</cdr:x>
      <cdr:y>0.13999</cdr:y>
    </cdr:from>
    <cdr:to>
      <cdr:x>0.92426</cdr:x>
      <cdr:y>0.19724</cdr:y>
    </cdr:to>
    <cdr:sp macro="" textlink="">
      <cdr:nvSpPr>
        <cdr:cNvPr id="34819" name="Text Box 3"/>
        <cdr:cNvSpPr txBox="1">
          <a:spLocks xmlns:a="http://schemas.openxmlformats.org/drawingml/2006/main" noChangeArrowheads="1"/>
        </cdr:cNvSpPr>
      </cdr:nvSpPr>
      <cdr:spPr bwMode="auto">
        <a:xfrm xmlns:a="http://schemas.openxmlformats.org/drawingml/2006/main">
          <a:off x="7257826" y="846685"/>
          <a:ext cx="1325702" cy="3462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ctr"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0.77769</cdr:x>
      <cdr:y>0.11104</cdr:y>
    </cdr:from>
    <cdr:to>
      <cdr:x>0.77778</cdr:x>
      <cdr:y>0.7701</cdr:y>
    </cdr:to>
    <cdr:sp macro="" textlink="">
      <cdr:nvSpPr>
        <cdr:cNvPr id="6" name="Straight Connector 5"/>
        <cdr:cNvSpPr/>
      </cdr:nvSpPr>
      <cdr:spPr>
        <a:xfrm xmlns:a="http://schemas.openxmlformats.org/drawingml/2006/main" rot="5400000" flipH="1">
          <a:off x="5229607" y="2664344"/>
          <a:ext cx="3986242" cy="836"/>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0.01624</cdr:x>
      <cdr:y>0.01231</cdr:y>
    </cdr:from>
    <cdr:to>
      <cdr:x>0.42825</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149581" y="69179"/>
          <a:ext cx="3794890" cy="4004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Index</a:t>
          </a:r>
          <a:endParaRPr lang="en-NZ" sz="1800" b="1" i="0" strike="noStrike">
            <a:solidFill>
              <a:srgbClr val="000000"/>
            </a:solidFill>
            <a:latin typeface="Arial"/>
            <a:cs typeface="Arial"/>
          </a:endParaRPr>
        </a:p>
      </cdr:txBody>
    </cdr:sp>
  </cdr:relSizeAnchor>
  <cdr:relSizeAnchor xmlns:cdr="http://schemas.openxmlformats.org/drawingml/2006/chartDrawing">
    <cdr:from>
      <cdr:x>0.81963</cdr:x>
      <cdr:y>0.4617</cdr:y>
    </cdr:from>
    <cdr:to>
      <cdr:x>0.95488</cdr:x>
      <cdr:y>0.52598</cdr:y>
    </cdr:to>
    <cdr:sp macro="" textlink="">
      <cdr:nvSpPr>
        <cdr:cNvPr id="31748" name="Text Box 4"/>
        <cdr:cNvSpPr txBox="1">
          <a:spLocks xmlns:a="http://schemas.openxmlformats.org/drawingml/2006/main" noChangeArrowheads="1"/>
        </cdr:cNvSpPr>
      </cdr:nvSpPr>
      <cdr:spPr bwMode="auto">
        <a:xfrm xmlns:a="http://schemas.openxmlformats.org/drawingml/2006/main">
          <a:off x="7611828" y="2792560"/>
          <a:ext cx="1256049" cy="3887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 </a:t>
          </a:r>
        </a:p>
      </cdr:txBody>
    </cdr:sp>
  </cdr:relSizeAnchor>
  <cdr:relSizeAnchor xmlns:cdr="http://schemas.openxmlformats.org/drawingml/2006/chartDrawing">
    <cdr:from>
      <cdr:x>0.77491</cdr:x>
      <cdr:y>0.11007</cdr:y>
    </cdr:from>
    <cdr:to>
      <cdr:x>0.77491</cdr:x>
      <cdr:y>0.79141</cdr:y>
    </cdr:to>
    <cdr:sp macro="" textlink="">
      <cdr:nvSpPr>
        <cdr:cNvPr id="10" name="Straight Connector 9"/>
        <cdr:cNvSpPr/>
      </cdr:nvSpPr>
      <cdr:spPr>
        <a:xfrm xmlns:a="http://schemas.openxmlformats.org/drawingml/2006/main" rot="16200000" flipV="1">
          <a:off x="5135985" y="2726245"/>
          <a:ext cx="4120999"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0.01624</cdr:x>
      <cdr:y>0.01231</cdr:y>
    </cdr:from>
    <cdr:to>
      <cdr:x>0.42825</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149581" y="69179"/>
          <a:ext cx="3794890" cy="4004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Annual average % change</a:t>
          </a:r>
          <a:endParaRPr lang="en-NZ" sz="1800" b="1" i="0" strike="noStrike">
            <a:solidFill>
              <a:srgbClr val="000000"/>
            </a:solidFill>
            <a:latin typeface="Arial"/>
            <a:cs typeface="Arial"/>
          </a:endParaRPr>
        </a:p>
      </cdr:txBody>
    </cdr:sp>
  </cdr:relSizeAnchor>
  <cdr:relSizeAnchor xmlns:cdr="http://schemas.openxmlformats.org/drawingml/2006/chartDrawing">
    <cdr:from>
      <cdr:x>0.79068</cdr:x>
      <cdr:y>0.22805</cdr:y>
    </cdr:from>
    <cdr:to>
      <cdr:x>0.93274</cdr:x>
      <cdr:y>0.3048</cdr:y>
    </cdr:to>
    <cdr:sp macro="" textlink="">
      <cdr:nvSpPr>
        <cdr:cNvPr id="31748" name="Text Box 4"/>
        <cdr:cNvSpPr txBox="1">
          <a:spLocks xmlns:a="http://schemas.openxmlformats.org/drawingml/2006/main" noChangeArrowheads="1"/>
        </cdr:cNvSpPr>
      </cdr:nvSpPr>
      <cdr:spPr bwMode="auto">
        <a:xfrm xmlns:a="http://schemas.openxmlformats.org/drawingml/2006/main">
          <a:off x="7341268" y="1380755"/>
          <a:ext cx="1318999" cy="4646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0.77467</cdr:x>
      <cdr:y>0.11242</cdr:y>
    </cdr:from>
    <cdr:to>
      <cdr:x>0.77467</cdr:x>
      <cdr:y>0.79376</cdr:y>
    </cdr:to>
    <cdr:sp macro="" textlink="">
      <cdr:nvSpPr>
        <cdr:cNvPr id="10" name="Straight Connector 9"/>
        <cdr:cNvSpPr/>
      </cdr:nvSpPr>
      <cdr:spPr>
        <a:xfrm xmlns:a="http://schemas.openxmlformats.org/drawingml/2006/main" rot="16200000" flipV="1">
          <a:off x="5133723" y="2740487"/>
          <a:ext cx="412100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3.xml><?xml version="1.0" encoding="utf-8"?>
<c:userShapes xmlns:c="http://schemas.openxmlformats.org/drawingml/2006/chart">
  <cdr:relSizeAnchor xmlns:cdr="http://schemas.openxmlformats.org/drawingml/2006/chartDrawing">
    <cdr:from>
      <cdr:x>0</cdr:x>
      <cdr:y>0.01231</cdr:y>
    </cdr:from>
    <cdr:to>
      <cdr:x>0.10597</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0" y="74628"/>
          <a:ext cx="985615" cy="4319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$billions</a:t>
          </a:r>
          <a:endParaRPr lang="en-NZ" sz="1800" b="1" i="0" strike="noStrike">
            <a:solidFill>
              <a:srgbClr val="000000"/>
            </a:solidFill>
            <a:latin typeface="Arial"/>
            <a:cs typeface="Arial"/>
          </a:endParaRPr>
        </a:p>
      </cdr:txBody>
    </cdr:sp>
  </cdr:relSizeAnchor>
  <cdr:relSizeAnchor xmlns:cdr="http://schemas.openxmlformats.org/drawingml/2006/chartDrawing">
    <cdr:from>
      <cdr:x>0.89403</cdr:x>
      <cdr:y>0.01194</cdr:y>
    </cdr:from>
    <cdr:to>
      <cdr:x>1</cdr:x>
      <cdr:y>0.08319</cdr:y>
    </cdr:to>
    <cdr:sp macro="" textlink="">
      <cdr:nvSpPr>
        <cdr:cNvPr id="5" name="Text Box 1"/>
        <cdr:cNvSpPr txBox="1">
          <a:spLocks xmlns:a="http://schemas.openxmlformats.org/drawingml/2006/main" noChangeArrowheads="1"/>
        </cdr:cNvSpPr>
      </cdr:nvSpPr>
      <cdr:spPr bwMode="auto">
        <a:xfrm xmlns:a="http://schemas.openxmlformats.org/drawingml/2006/main">
          <a:off x="8315268" y="72363"/>
          <a:ext cx="985614" cy="4319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45720" tIns="36576"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NZ" sz="1800" b="1" i="0" strike="noStrike" baseline="0">
              <a:solidFill>
                <a:srgbClr val="000000"/>
              </a:solidFill>
              <a:latin typeface="Arial"/>
              <a:cs typeface="Arial"/>
            </a:rPr>
            <a:t>$billions</a:t>
          </a:r>
          <a:endParaRPr lang="en-NZ" sz="1800" b="1" i="0" strike="noStrike">
            <a:solidFill>
              <a:srgbClr val="000000"/>
            </a:solidFill>
            <a:latin typeface="Arial"/>
            <a:cs typeface="Arial"/>
          </a:endParaRPr>
        </a:p>
      </cdr:txBody>
    </cdr:sp>
  </cdr:relSizeAnchor>
</c:userShapes>
</file>

<file path=xl/drawings/drawing30.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0.01624</cdr:x>
      <cdr:y>0.01231</cdr:y>
    </cdr:from>
    <cdr:to>
      <cdr:x>0.42825</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149581" y="69179"/>
          <a:ext cx="3794890" cy="4004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Annual average % change</a:t>
          </a:r>
          <a:endParaRPr lang="en-NZ" sz="1800" b="1" i="0" strike="noStrike">
            <a:solidFill>
              <a:srgbClr val="000000"/>
            </a:solidFill>
            <a:latin typeface="Arial"/>
            <a:cs typeface="Arial"/>
          </a:endParaRPr>
        </a:p>
      </cdr:txBody>
    </cdr:sp>
  </cdr:relSizeAnchor>
  <cdr:relSizeAnchor xmlns:cdr="http://schemas.openxmlformats.org/drawingml/2006/chartDrawing">
    <cdr:from>
      <cdr:x>0.81119</cdr:x>
      <cdr:y>0.22668</cdr:y>
    </cdr:from>
    <cdr:to>
      <cdr:x>0.95325</cdr:x>
      <cdr:y>0.30343</cdr:y>
    </cdr:to>
    <cdr:sp macro="" textlink="">
      <cdr:nvSpPr>
        <cdr:cNvPr id="31748" name="Text Box 4"/>
        <cdr:cNvSpPr txBox="1">
          <a:spLocks xmlns:a="http://schemas.openxmlformats.org/drawingml/2006/main" noChangeArrowheads="1"/>
        </cdr:cNvSpPr>
      </cdr:nvSpPr>
      <cdr:spPr bwMode="auto">
        <a:xfrm xmlns:a="http://schemas.openxmlformats.org/drawingml/2006/main">
          <a:off x="7531767" y="1372472"/>
          <a:ext cx="1318999" cy="4646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0.77484</cdr:x>
      <cdr:y>0.11202</cdr:y>
    </cdr:from>
    <cdr:to>
      <cdr:x>0.77484</cdr:x>
      <cdr:y>0.79336</cdr:y>
    </cdr:to>
    <cdr:sp macro="" textlink="">
      <cdr:nvSpPr>
        <cdr:cNvPr id="10" name="Straight Connector 9"/>
        <cdr:cNvSpPr/>
      </cdr:nvSpPr>
      <cdr:spPr>
        <a:xfrm xmlns:a="http://schemas.openxmlformats.org/drawingml/2006/main" rot="16200000" flipV="1">
          <a:off x="5135383" y="2738010"/>
          <a:ext cx="412100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32.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0.01624</cdr:x>
      <cdr:y>0.01231</cdr:y>
    </cdr:from>
    <cdr:to>
      <cdr:x>0.42825</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149581" y="69179"/>
          <a:ext cx="3794890" cy="4004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 of GDP (annual)</a:t>
          </a:r>
          <a:endParaRPr lang="en-NZ" sz="1800" b="1" i="0" strike="noStrike">
            <a:solidFill>
              <a:srgbClr val="000000"/>
            </a:solidFill>
            <a:latin typeface="Arial"/>
            <a:cs typeface="Arial"/>
          </a:endParaRPr>
        </a:p>
      </cdr:txBody>
    </cdr:sp>
  </cdr:relSizeAnchor>
  <cdr:relSizeAnchor xmlns:cdr="http://schemas.openxmlformats.org/drawingml/2006/chartDrawing">
    <cdr:from>
      <cdr:x>0.79897</cdr:x>
      <cdr:y>0.49283</cdr:y>
    </cdr:from>
    <cdr:to>
      <cdr:x>0.94103</cdr:x>
      <cdr:y>0.56958</cdr:y>
    </cdr:to>
    <cdr:sp macro="" textlink="">
      <cdr:nvSpPr>
        <cdr:cNvPr id="31748" name="Text Box 4"/>
        <cdr:cNvSpPr txBox="1">
          <a:spLocks xmlns:a="http://schemas.openxmlformats.org/drawingml/2006/main" noChangeArrowheads="1"/>
        </cdr:cNvSpPr>
      </cdr:nvSpPr>
      <cdr:spPr bwMode="auto">
        <a:xfrm xmlns:a="http://schemas.openxmlformats.org/drawingml/2006/main">
          <a:off x="7418296" y="2983854"/>
          <a:ext cx="1318999" cy="4646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0.77773</cdr:x>
      <cdr:y>0.11086</cdr:y>
    </cdr:from>
    <cdr:to>
      <cdr:x>0.77773</cdr:x>
      <cdr:y>0.7922</cdr:y>
    </cdr:to>
    <cdr:sp macro="" textlink="">
      <cdr:nvSpPr>
        <cdr:cNvPr id="10" name="Straight Connector 9"/>
        <cdr:cNvSpPr/>
      </cdr:nvSpPr>
      <cdr:spPr>
        <a:xfrm xmlns:a="http://schemas.openxmlformats.org/drawingml/2006/main" rot="16200000" flipV="1">
          <a:off x="5162212" y="2731016"/>
          <a:ext cx="412100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34.xml><?xml version="1.0" encoding="utf-8"?>
<xdr:wsDr xmlns:xdr="http://schemas.openxmlformats.org/drawingml/2006/spreadsheetDrawing" xmlns:a="http://schemas.openxmlformats.org/drawingml/2006/main">
  <xdr:absoluteAnchor>
    <xdr:pos x="0" y="0"/>
    <xdr:ext cx="9300882" cy="60623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0.84874</cdr:x>
      <cdr:y>0.20225</cdr:y>
    </cdr:from>
    <cdr:to>
      <cdr:x>0.97719</cdr:x>
      <cdr:y>0.28151</cdr:y>
    </cdr:to>
    <cdr:sp macro="" textlink="">
      <cdr:nvSpPr>
        <cdr:cNvPr id="8" name="TextBox 7"/>
        <cdr:cNvSpPr txBox="1"/>
      </cdr:nvSpPr>
      <cdr:spPr>
        <a:xfrm xmlns:a="http://schemas.openxmlformats.org/drawingml/2006/main">
          <a:off x="7882185" y="1223300"/>
          <a:ext cx="1192899" cy="479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Arial" panose="020B0604020202020204" pitchFamily="34" charset="0"/>
              <a:cs typeface="Arial" panose="020B0604020202020204" pitchFamily="34" charset="0"/>
            </a:rPr>
            <a:t>Forecast</a:t>
          </a:r>
        </a:p>
      </cdr:txBody>
    </cdr:sp>
  </cdr:relSizeAnchor>
  <cdr:relSizeAnchor xmlns:cdr="http://schemas.openxmlformats.org/drawingml/2006/chartDrawing">
    <cdr:from>
      <cdr:x>0.42</cdr:x>
      <cdr:y>0.84803</cdr:y>
    </cdr:from>
    <cdr:to>
      <cdr:x>0.5766</cdr:x>
      <cdr:y>0.91098</cdr:y>
    </cdr:to>
    <cdr:sp macro="" textlink="">
      <cdr:nvSpPr>
        <cdr:cNvPr id="11" name="TextBox 1"/>
        <cdr:cNvSpPr txBox="1"/>
      </cdr:nvSpPr>
      <cdr:spPr>
        <a:xfrm xmlns:a="http://schemas.openxmlformats.org/drawingml/2006/main">
          <a:off x="3906341" y="5141064"/>
          <a:ext cx="1456518" cy="3816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800" b="1">
              <a:latin typeface="Arial" panose="020B0604020202020204" pitchFamily="34" charset="0"/>
              <a:cs typeface="Arial" panose="020B0604020202020204" pitchFamily="34" charset="0"/>
            </a:rPr>
            <a:t>Quarterly</a:t>
          </a:r>
        </a:p>
      </cdr:txBody>
    </cdr:sp>
  </cdr:relSizeAnchor>
  <cdr:relSizeAnchor xmlns:cdr="http://schemas.openxmlformats.org/drawingml/2006/chartDrawing">
    <cdr:from>
      <cdr:x>0.00547</cdr:x>
      <cdr:y>0.00838</cdr:y>
    </cdr:from>
    <cdr:to>
      <cdr:x>0.19224</cdr:x>
      <cdr:y>0.08764</cdr:y>
    </cdr:to>
    <cdr:sp macro="" textlink="">
      <cdr:nvSpPr>
        <cdr:cNvPr id="12" name="TextBox 1"/>
        <cdr:cNvSpPr txBox="1"/>
      </cdr:nvSpPr>
      <cdr:spPr>
        <a:xfrm xmlns:a="http://schemas.openxmlformats.org/drawingml/2006/main">
          <a:off x="50799" y="50800"/>
          <a:ext cx="1734137" cy="480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800" b="1">
              <a:latin typeface="Arial" panose="020B0604020202020204" pitchFamily="34" charset="0"/>
              <a:cs typeface="Arial" panose="020B0604020202020204" pitchFamily="34" charset="0"/>
            </a:rPr>
            <a:t>% of GDP</a:t>
          </a:r>
        </a:p>
      </cdr:txBody>
    </cdr:sp>
  </cdr:relSizeAnchor>
  <cdr:relSizeAnchor xmlns:cdr="http://schemas.openxmlformats.org/drawingml/2006/chartDrawing">
    <cdr:from>
      <cdr:x>0.85363</cdr:x>
      <cdr:y>0.09976</cdr:y>
    </cdr:from>
    <cdr:to>
      <cdr:x>0.85363</cdr:x>
      <cdr:y>0.7811</cdr:y>
    </cdr:to>
    <cdr:sp macro="" textlink="">
      <cdr:nvSpPr>
        <cdr:cNvPr id="10" name="Straight Connector 9"/>
        <cdr:cNvSpPr/>
      </cdr:nvSpPr>
      <cdr:spPr>
        <a:xfrm xmlns:a="http://schemas.openxmlformats.org/drawingml/2006/main" rot="16200000" flipV="1">
          <a:off x="5874240" y="2670052"/>
          <a:ext cx="4130543"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36.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0.00923</cdr:x>
      <cdr:y>0.01636</cdr:y>
    </cdr:from>
    <cdr:to>
      <cdr:x>0.15664</cdr:x>
      <cdr:y>0.07845</cdr:y>
    </cdr:to>
    <cdr:sp macro="" textlink="">
      <cdr:nvSpPr>
        <cdr:cNvPr id="2" name="TextBox 1"/>
        <cdr:cNvSpPr txBox="1"/>
      </cdr:nvSpPr>
      <cdr:spPr>
        <a:xfrm xmlns:a="http://schemas.openxmlformats.org/drawingml/2006/main">
          <a:off x="85725" y="98949"/>
          <a:ext cx="1368978" cy="3755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anose="020B0604020202020204" pitchFamily="34" charset="0"/>
              <a:cs typeface="Arial" panose="020B0604020202020204" pitchFamily="34" charset="0"/>
            </a:rPr>
            <a:t>% of GDP</a:t>
          </a:r>
        </a:p>
      </cdr:txBody>
    </cdr:sp>
  </cdr:relSizeAnchor>
  <cdr:relSizeAnchor xmlns:cdr="http://schemas.openxmlformats.org/drawingml/2006/chartDrawing">
    <cdr:from>
      <cdr:x>0.85538</cdr:x>
      <cdr:y>0.0126</cdr:y>
    </cdr:from>
    <cdr:to>
      <cdr:x>0.97949</cdr:x>
      <cdr:y>0.07468</cdr:y>
    </cdr:to>
    <cdr:sp macro="" textlink="">
      <cdr:nvSpPr>
        <cdr:cNvPr id="3" name="TextBox 1"/>
        <cdr:cNvSpPr txBox="1"/>
      </cdr:nvSpPr>
      <cdr:spPr>
        <a:xfrm xmlns:a="http://schemas.openxmlformats.org/drawingml/2006/main">
          <a:off x="7943850" y="76239"/>
          <a:ext cx="1152525" cy="3754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800" b="1">
              <a:latin typeface="Arial" panose="020B0604020202020204" pitchFamily="34" charset="0"/>
              <a:cs typeface="Arial" panose="020B0604020202020204" pitchFamily="34" charset="0"/>
            </a:rPr>
            <a:t>$billions</a:t>
          </a:r>
        </a:p>
      </cdr:txBody>
    </cdr:sp>
  </cdr:relSizeAnchor>
  <cdr:relSizeAnchor xmlns:cdr="http://schemas.openxmlformats.org/drawingml/2006/chartDrawing">
    <cdr:from>
      <cdr:x>0.73949</cdr:x>
      <cdr:y>0.11496</cdr:y>
    </cdr:from>
    <cdr:to>
      <cdr:x>0.73949</cdr:x>
      <cdr:y>0.79685</cdr:y>
    </cdr:to>
    <cdr:cxnSp macro="">
      <cdr:nvCxnSpPr>
        <cdr:cNvPr id="5" name="Straight Connector 4"/>
        <cdr:cNvCxnSpPr/>
      </cdr:nvCxnSpPr>
      <cdr:spPr>
        <a:xfrm xmlns:a="http://schemas.openxmlformats.org/drawingml/2006/main">
          <a:off x="6867525" y="695325"/>
          <a:ext cx="0" cy="4124325"/>
        </a:xfrm>
        <a:prstGeom xmlns:a="http://schemas.openxmlformats.org/drawingml/2006/main" prst="lin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0.75784</cdr:x>
      <cdr:y>0.38626</cdr:y>
    </cdr:from>
    <cdr:to>
      <cdr:x>0.88918</cdr:x>
      <cdr:y>0.44834</cdr:y>
    </cdr:to>
    <cdr:sp macro="" textlink="">
      <cdr:nvSpPr>
        <cdr:cNvPr id="10" name="TextBox 1"/>
        <cdr:cNvSpPr txBox="1"/>
      </cdr:nvSpPr>
      <cdr:spPr>
        <a:xfrm xmlns:a="http://schemas.openxmlformats.org/drawingml/2006/main">
          <a:off x="7037999" y="2336222"/>
          <a:ext cx="1219738" cy="3754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800">
              <a:latin typeface="Arial" panose="020B0604020202020204" pitchFamily="34" charset="0"/>
              <a:cs typeface="Arial" panose="020B0604020202020204" pitchFamily="34" charset="0"/>
            </a:rPr>
            <a:t>Forecast</a:t>
          </a:r>
        </a:p>
      </cdr:txBody>
    </cdr:sp>
  </cdr:relSizeAnchor>
  <cdr:relSizeAnchor xmlns:cdr="http://schemas.openxmlformats.org/drawingml/2006/chartDrawing">
    <cdr:from>
      <cdr:x>0.4306</cdr:x>
      <cdr:y>0.86824</cdr:y>
    </cdr:from>
    <cdr:to>
      <cdr:x>0.57801</cdr:x>
      <cdr:y>0.93033</cdr:y>
    </cdr:to>
    <cdr:sp macro="" textlink="">
      <cdr:nvSpPr>
        <cdr:cNvPr id="6" name="TextBox 1"/>
        <cdr:cNvSpPr txBox="1"/>
      </cdr:nvSpPr>
      <cdr:spPr>
        <a:xfrm xmlns:a="http://schemas.openxmlformats.org/drawingml/2006/main">
          <a:off x="3998906" y="5251441"/>
          <a:ext cx="1368979" cy="3755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800" b="1">
              <a:latin typeface="Arial" panose="020B0604020202020204" pitchFamily="34" charset="0"/>
              <a:cs typeface="Arial" panose="020B0604020202020204" pitchFamily="34" charset="0"/>
            </a:rPr>
            <a:t>Quarterly</a:t>
          </a:r>
        </a:p>
      </cdr:txBody>
    </cdr:sp>
  </cdr:relSizeAnchor>
</c:userShapes>
</file>

<file path=xl/drawings/drawing38.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0.02281</cdr:x>
      <cdr:y>0.01812</cdr:y>
    </cdr:from>
    <cdr:to>
      <cdr:x>0.15054</cdr:x>
      <cdr:y>0.07826</cdr:y>
    </cdr:to>
    <cdr:sp macro="" textlink="">
      <cdr:nvSpPr>
        <cdr:cNvPr id="2" name="TextBox 1"/>
        <cdr:cNvSpPr txBox="1"/>
      </cdr:nvSpPr>
      <cdr:spPr>
        <a:xfrm xmlns:a="http://schemas.openxmlformats.org/drawingml/2006/main">
          <a:off x="211688" y="109507"/>
          <a:ext cx="1185139" cy="3633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anose="020B0604020202020204" pitchFamily="34" charset="0"/>
              <a:cs typeface="Arial" panose="020B0604020202020204" pitchFamily="34" charset="0"/>
            </a:rPr>
            <a:t>$billions</a:t>
          </a:r>
        </a:p>
      </cdr:txBody>
    </cdr:sp>
  </cdr:relSizeAnchor>
  <cdr:relSizeAnchor xmlns:cdr="http://schemas.openxmlformats.org/drawingml/2006/chartDrawing">
    <cdr:from>
      <cdr:x>0.91423</cdr:x>
      <cdr:y>0.05315</cdr:y>
    </cdr:from>
    <cdr:to>
      <cdr:x>0.98175</cdr:x>
      <cdr:y>0.1049</cdr:y>
    </cdr:to>
    <cdr:sp macro="" textlink="">
      <cdr:nvSpPr>
        <cdr:cNvPr id="3" name="TextBox 2"/>
        <cdr:cNvSpPr txBox="1"/>
      </cdr:nvSpPr>
      <cdr:spPr>
        <a:xfrm xmlns:a="http://schemas.openxmlformats.org/drawingml/2006/main">
          <a:off x="8483600" y="321733"/>
          <a:ext cx="626533" cy="3132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0.8546</cdr:x>
      <cdr:y>0.02277</cdr:y>
    </cdr:from>
    <cdr:to>
      <cdr:x>0.98403</cdr:x>
      <cdr:y>0.10669</cdr:y>
    </cdr:to>
    <cdr:sp macro="" textlink="">
      <cdr:nvSpPr>
        <cdr:cNvPr id="4" name="TextBox 3"/>
        <cdr:cNvSpPr txBox="1"/>
      </cdr:nvSpPr>
      <cdr:spPr>
        <a:xfrm xmlns:a="http://schemas.openxmlformats.org/drawingml/2006/main">
          <a:off x="7935072" y="137667"/>
          <a:ext cx="1201772" cy="5074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anose="020B0604020202020204" pitchFamily="34" charset="0"/>
              <a:cs typeface="Arial" panose="020B0604020202020204" pitchFamily="34" charset="0"/>
            </a:rPr>
            <a:t>$billions</a:t>
          </a:r>
        </a:p>
      </cdr:txBody>
    </cdr:sp>
  </cdr:relSizeAnchor>
  <cdr:relSizeAnchor xmlns:cdr="http://schemas.openxmlformats.org/drawingml/2006/chartDrawing">
    <cdr:from>
      <cdr:x>0.37015</cdr:x>
      <cdr:y>0.15746</cdr:y>
    </cdr:from>
    <cdr:to>
      <cdr:x>0.6238</cdr:x>
      <cdr:y>0.23018</cdr:y>
    </cdr:to>
    <cdr:sp macro="" textlink="">
      <cdr:nvSpPr>
        <cdr:cNvPr id="5" name="TextBox 4"/>
        <cdr:cNvSpPr txBox="1"/>
      </cdr:nvSpPr>
      <cdr:spPr>
        <a:xfrm xmlns:a="http://schemas.openxmlformats.org/drawingml/2006/main">
          <a:off x="3437561" y="952395"/>
          <a:ext cx="2355615" cy="4398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Arial" panose="020B0604020202020204" pitchFamily="34" charset="0"/>
              <a:cs typeface="Arial" panose="020B0604020202020204" pitchFamily="34" charset="0"/>
            </a:rPr>
            <a:t>Forecast</a:t>
          </a:r>
        </a:p>
      </cdr:txBody>
    </cdr:sp>
  </cdr:relSizeAnchor>
  <cdr:relSizeAnchor xmlns:cdr="http://schemas.openxmlformats.org/drawingml/2006/chartDrawing">
    <cdr:from>
      <cdr:x>0.34808</cdr:x>
      <cdr:y>0.10875</cdr:y>
    </cdr:from>
    <cdr:to>
      <cdr:x>0.34808</cdr:x>
      <cdr:y>0.71434</cdr:y>
    </cdr:to>
    <cdr:cxnSp macro="">
      <cdr:nvCxnSpPr>
        <cdr:cNvPr id="7" name="Straight Connector 6"/>
        <cdr:cNvCxnSpPr/>
      </cdr:nvCxnSpPr>
      <cdr:spPr>
        <a:xfrm xmlns:a="http://schemas.openxmlformats.org/drawingml/2006/main" flipV="1">
          <a:off x="3232552" y="657780"/>
          <a:ext cx="0" cy="3662836"/>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c:userShapes xmlns:c="http://schemas.openxmlformats.org/drawingml/2006/chart">
  <cdr:relSizeAnchor xmlns:cdr="http://schemas.openxmlformats.org/drawingml/2006/chartDrawing">
    <cdr:from>
      <cdr:x>0.01624</cdr:x>
      <cdr:y>0.01231</cdr:y>
    </cdr:from>
    <cdr:to>
      <cdr:x>0.42825</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149581" y="69179"/>
          <a:ext cx="3794890" cy="4004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Annual average % change</a:t>
          </a:r>
          <a:endParaRPr lang="en-NZ" sz="1800" b="1" i="0" strike="noStrike">
            <a:solidFill>
              <a:srgbClr val="000000"/>
            </a:solidFill>
            <a:latin typeface="Arial"/>
            <a:cs typeface="Arial"/>
          </a:endParaRPr>
        </a:p>
      </cdr:txBody>
    </cdr:sp>
  </cdr:relSizeAnchor>
  <cdr:relSizeAnchor xmlns:cdr="http://schemas.openxmlformats.org/drawingml/2006/chartDrawing">
    <cdr:from>
      <cdr:x>0.81309</cdr:x>
      <cdr:y>0.19325</cdr:y>
    </cdr:from>
    <cdr:to>
      <cdr:x>0.95515</cdr:x>
      <cdr:y>0.27</cdr:y>
    </cdr:to>
    <cdr:sp macro="" textlink="">
      <cdr:nvSpPr>
        <cdr:cNvPr id="31748" name="Text Box 4"/>
        <cdr:cNvSpPr txBox="1">
          <a:spLocks xmlns:a="http://schemas.openxmlformats.org/drawingml/2006/main" noChangeArrowheads="1"/>
        </cdr:cNvSpPr>
      </cdr:nvSpPr>
      <cdr:spPr bwMode="auto">
        <a:xfrm xmlns:a="http://schemas.openxmlformats.org/drawingml/2006/main">
          <a:off x="7551094" y="1168858"/>
          <a:ext cx="1319294" cy="4642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0.77497</cdr:x>
      <cdr:y>0.11147</cdr:y>
    </cdr:from>
    <cdr:to>
      <cdr:x>0.77497</cdr:x>
      <cdr:y>0.79281</cdr:y>
    </cdr:to>
    <cdr:sp macro="" textlink="">
      <cdr:nvSpPr>
        <cdr:cNvPr id="10" name="Straight Connector 9"/>
        <cdr:cNvSpPr/>
      </cdr:nvSpPr>
      <cdr:spPr>
        <a:xfrm xmlns:a="http://schemas.openxmlformats.org/drawingml/2006/main" rot="16200000" flipV="1">
          <a:off x="5136550" y="2734739"/>
          <a:ext cx="412100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42.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c:userShapes xmlns:c="http://schemas.openxmlformats.org/drawingml/2006/chart">
  <cdr:relSizeAnchor xmlns:cdr="http://schemas.openxmlformats.org/drawingml/2006/chartDrawing">
    <cdr:from>
      <cdr:x>0.67258</cdr:x>
      <cdr:y>0.12031</cdr:y>
    </cdr:from>
    <cdr:to>
      <cdr:x>0.81588</cdr:x>
      <cdr:y>0.17593</cdr:y>
    </cdr:to>
    <cdr:sp macro="" textlink="">
      <cdr:nvSpPr>
        <cdr:cNvPr id="3" name="TextBox 1"/>
        <cdr:cNvSpPr txBox="1"/>
      </cdr:nvSpPr>
      <cdr:spPr>
        <a:xfrm xmlns:a="http://schemas.openxmlformats.org/drawingml/2006/main">
          <a:off x="6258986" y="731118"/>
          <a:ext cx="133353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0">
              <a:latin typeface="Arial" pitchFamily="34" charset="0"/>
              <a:cs typeface="Arial" pitchFamily="34" charset="0"/>
            </a:rPr>
            <a:t>Forecast</a:t>
          </a:r>
        </a:p>
      </cdr:txBody>
    </cdr:sp>
  </cdr:relSizeAnchor>
  <cdr:relSizeAnchor xmlns:cdr="http://schemas.openxmlformats.org/drawingml/2006/chartDrawing">
    <cdr:from>
      <cdr:x>0.75754</cdr:x>
      <cdr:y>0.08868</cdr:y>
    </cdr:from>
    <cdr:to>
      <cdr:x>0.97146</cdr:x>
      <cdr:y>0.21649</cdr:y>
    </cdr:to>
    <cdr:sp macro="" textlink="">
      <cdr:nvSpPr>
        <cdr:cNvPr id="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0.65127</cdr:x>
      <cdr:y>0.10732</cdr:y>
    </cdr:from>
    <cdr:to>
      <cdr:x>0.65127</cdr:x>
      <cdr:y>0.79397</cdr:y>
    </cdr:to>
    <cdr:sp macro="" textlink="">
      <cdr:nvSpPr>
        <cdr:cNvPr id="7" name="Straight Connector 6"/>
        <cdr:cNvSpPr/>
      </cdr:nvSpPr>
      <cdr:spPr>
        <a:xfrm xmlns:a="http://schemas.openxmlformats.org/drawingml/2006/main" rot="5400000">
          <a:off x="3974334" y="2738575"/>
          <a:ext cx="4172738"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0.80559</cdr:x>
      <cdr:y>0.01107</cdr:y>
    </cdr:from>
    <cdr:to>
      <cdr:x>0.96629</cdr:x>
      <cdr:y>0.06669</cdr:y>
    </cdr:to>
    <cdr:sp macro="" textlink="">
      <cdr:nvSpPr>
        <cdr:cNvPr id="8" name="TextBox 1"/>
        <cdr:cNvSpPr txBox="1"/>
      </cdr:nvSpPr>
      <cdr:spPr>
        <a:xfrm xmlns:a="http://schemas.openxmlformats.org/drawingml/2006/main">
          <a:off x="7496735" y="67248"/>
          <a:ext cx="1495462"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a:r>
            <a:rPr lang="en-NZ" sz="1800" b="1">
              <a:latin typeface="Arial" pitchFamily="34" charset="0"/>
              <a:cs typeface="Arial" pitchFamily="34" charset="0"/>
            </a:rPr>
            <a:t>% of GDP</a:t>
          </a:r>
        </a:p>
      </cdr:txBody>
    </cdr:sp>
  </cdr:relSizeAnchor>
  <cdr:relSizeAnchor xmlns:cdr="http://schemas.openxmlformats.org/drawingml/2006/chartDrawing">
    <cdr:from>
      <cdr:x>0.01325</cdr:x>
      <cdr:y>0.01475</cdr:y>
    </cdr:from>
    <cdr:to>
      <cdr:x>0.17394</cdr:x>
      <cdr:y>0.07037</cdr:y>
    </cdr:to>
    <cdr:sp macro="" textlink="">
      <cdr:nvSpPr>
        <cdr:cNvPr id="9" name="TextBox 1"/>
        <cdr:cNvSpPr txBox="1"/>
      </cdr:nvSpPr>
      <cdr:spPr>
        <a:xfrm xmlns:a="http://schemas.openxmlformats.org/drawingml/2006/main">
          <a:off x="123282" y="89659"/>
          <a:ext cx="149536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1800" b="1">
              <a:latin typeface="Arial" pitchFamily="34" charset="0"/>
              <a:cs typeface="Arial" pitchFamily="34" charset="0"/>
            </a:rPr>
            <a:t>$billions</a:t>
          </a:r>
        </a:p>
      </cdr:txBody>
    </cdr:sp>
  </cdr:relSizeAnchor>
</c:userShapes>
</file>

<file path=xl/drawings/drawing44.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5.xml><?xml version="1.0" encoding="utf-8"?>
<c:userShapes xmlns:c="http://schemas.openxmlformats.org/drawingml/2006/chart">
  <cdr:relSizeAnchor xmlns:cdr="http://schemas.openxmlformats.org/drawingml/2006/chartDrawing">
    <cdr:from>
      <cdr:x>0.67258</cdr:x>
      <cdr:y>0.12031</cdr:y>
    </cdr:from>
    <cdr:to>
      <cdr:x>0.81588</cdr:x>
      <cdr:y>0.17593</cdr:y>
    </cdr:to>
    <cdr:sp macro="" textlink="">
      <cdr:nvSpPr>
        <cdr:cNvPr id="3" name="TextBox 1"/>
        <cdr:cNvSpPr txBox="1"/>
      </cdr:nvSpPr>
      <cdr:spPr>
        <a:xfrm xmlns:a="http://schemas.openxmlformats.org/drawingml/2006/main">
          <a:off x="6258986" y="731118"/>
          <a:ext cx="133353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0">
              <a:latin typeface="Arial" pitchFamily="34" charset="0"/>
              <a:cs typeface="Arial" pitchFamily="34" charset="0"/>
            </a:rPr>
            <a:t>Forecast</a:t>
          </a:r>
        </a:p>
      </cdr:txBody>
    </cdr:sp>
  </cdr:relSizeAnchor>
  <cdr:relSizeAnchor xmlns:cdr="http://schemas.openxmlformats.org/drawingml/2006/chartDrawing">
    <cdr:from>
      <cdr:x>0.61698</cdr:x>
      <cdr:y>0.11202</cdr:y>
    </cdr:from>
    <cdr:to>
      <cdr:x>0.61698</cdr:x>
      <cdr:y>0.79867</cdr:y>
    </cdr:to>
    <cdr:sp macro="" textlink="">
      <cdr:nvSpPr>
        <cdr:cNvPr id="7" name="Straight Connector 6"/>
        <cdr:cNvSpPr/>
      </cdr:nvSpPr>
      <cdr:spPr>
        <a:xfrm xmlns:a="http://schemas.openxmlformats.org/drawingml/2006/main" rot="5400000">
          <a:off x="3655234" y="2767137"/>
          <a:ext cx="4172737"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0.01325</cdr:x>
      <cdr:y>0.01475</cdr:y>
    </cdr:from>
    <cdr:to>
      <cdr:x>0.17394</cdr:x>
      <cdr:y>0.07037</cdr:y>
    </cdr:to>
    <cdr:sp macro="" textlink="">
      <cdr:nvSpPr>
        <cdr:cNvPr id="9" name="TextBox 1"/>
        <cdr:cNvSpPr txBox="1"/>
      </cdr:nvSpPr>
      <cdr:spPr>
        <a:xfrm xmlns:a="http://schemas.openxmlformats.org/drawingml/2006/main">
          <a:off x="123282" y="89659"/>
          <a:ext cx="149536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1800" b="1">
              <a:latin typeface="Arial" pitchFamily="34" charset="0"/>
              <a:cs typeface="Arial" pitchFamily="34" charset="0"/>
            </a:rPr>
            <a:t>%</a:t>
          </a:r>
          <a:r>
            <a:rPr lang="en-NZ" sz="1800" b="1" baseline="0">
              <a:latin typeface="Arial" pitchFamily="34" charset="0"/>
              <a:cs typeface="Arial" pitchFamily="34" charset="0"/>
            </a:rPr>
            <a:t> growth</a:t>
          </a:r>
          <a:endParaRPr lang="en-NZ" sz="1800" b="1">
            <a:latin typeface="Arial" pitchFamily="34" charset="0"/>
            <a:cs typeface="Arial" pitchFamily="34" charset="0"/>
          </a:endParaRPr>
        </a:p>
      </cdr:txBody>
    </cdr:sp>
  </cdr:relSizeAnchor>
</c:userShapes>
</file>

<file path=xl/drawings/drawing46.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7.xml><?xml version="1.0" encoding="utf-8"?>
<c:userShapes xmlns:c="http://schemas.openxmlformats.org/drawingml/2006/chart">
  <cdr:relSizeAnchor xmlns:cdr="http://schemas.openxmlformats.org/drawingml/2006/chartDrawing">
    <cdr:from>
      <cdr:x>0.75754</cdr:x>
      <cdr:y>0.08868</cdr:y>
    </cdr:from>
    <cdr:to>
      <cdr:x>0.97146</cdr:x>
      <cdr:y>0.21649</cdr:y>
    </cdr:to>
    <cdr:sp macro="" textlink="">
      <cdr:nvSpPr>
        <cdr:cNvPr id="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9"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0.67258</cdr:x>
      <cdr:y>0.11293</cdr:y>
    </cdr:from>
    <cdr:to>
      <cdr:x>0.81588</cdr:x>
      <cdr:y>0.16855</cdr:y>
    </cdr:to>
    <cdr:sp macro="" textlink="">
      <cdr:nvSpPr>
        <cdr:cNvPr id="17" name="TextBox 1"/>
        <cdr:cNvSpPr txBox="1"/>
      </cdr:nvSpPr>
      <cdr:spPr>
        <a:xfrm xmlns:a="http://schemas.openxmlformats.org/drawingml/2006/main">
          <a:off x="6258986" y="686294"/>
          <a:ext cx="133353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0">
              <a:latin typeface="Arial" pitchFamily="34" charset="0"/>
              <a:cs typeface="Arial" pitchFamily="34" charset="0"/>
            </a:rPr>
            <a:t>Forecast</a:t>
          </a:r>
        </a:p>
      </cdr:txBody>
    </cdr:sp>
  </cdr:relSizeAnchor>
  <cdr:relSizeAnchor xmlns:cdr="http://schemas.openxmlformats.org/drawingml/2006/chartDrawing">
    <cdr:from>
      <cdr:x>0</cdr:x>
      <cdr:y>0.01558</cdr:y>
    </cdr:from>
    <cdr:to>
      <cdr:x>0.14089</cdr:x>
      <cdr:y>0.06352</cdr:y>
    </cdr:to>
    <cdr:sp macro="" textlink="">
      <cdr:nvSpPr>
        <cdr:cNvPr id="20" name="TextBox 19"/>
        <cdr:cNvSpPr txBox="1"/>
      </cdr:nvSpPr>
      <cdr:spPr>
        <a:xfrm xmlns:a="http://schemas.openxmlformats.org/drawingml/2006/main">
          <a:off x="-62193" y="94703"/>
          <a:ext cx="1311112" cy="2913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800" b="1">
              <a:latin typeface="Arial" pitchFamily="34" charset="0"/>
              <a:cs typeface="Arial" pitchFamily="34" charset="0"/>
            </a:rPr>
            <a:t>$billions</a:t>
          </a:r>
        </a:p>
      </cdr:txBody>
    </cdr:sp>
  </cdr:relSizeAnchor>
  <cdr:relSizeAnchor xmlns:cdr="http://schemas.openxmlformats.org/drawingml/2006/chartDrawing">
    <cdr:from>
      <cdr:x>0</cdr:x>
      <cdr:y>0</cdr:y>
    </cdr:from>
    <cdr:to>
      <cdr:x>0</cdr:x>
      <cdr:y>0</cdr:y>
    </cdr:to>
    <cdr:sp macro="" textlink="">
      <cdr:nvSpPr>
        <cdr:cNvPr id="21" name="Straight Connector 20"/>
        <cdr:cNvSpPr/>
      </cdr:nvSpPr>
      <cdr:spPr>
        <a:xfrm xmlns:a="http://schemas.openxmlformats.org/drawingml/2006/main" flipV="1">
          <a:off x="-17992" y="-2490"/>
          <a:ext cx="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0.63846</cdr:x>
      <cdr:y>0.11401</cdr:y>
    </cdr:from>
    <cdr:to>
      <cdr:x>0.63846</cdr:x>
      <cdr:y>0.80715</cdr:y>
    </cdr:to>
    <cdr:sp macro="" textlink="">
      <cdr:nvSpPr>
        <cdr:cNvPr id="11" name="Straight Connector 10"/>
        <cdr:cNvSpPr/>
      </cdr:nvSpPr>
      <cdr:spPr>
        <a:xfrm xmlns:a="http://schemas.openxmlformats.org/drawingml/2006/main" flipV="1">
          <a:off x="5941488" y="692862"/>
          <a:ext cx="0" cy="4212177"/>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8.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9.xml><?xml version="1.0" encoding="utf-8"?>
<c:userShapes xmlns:c="http://schemas.openxmlformats.org/drawingml/2006/chart">
  <cdr:relSizeAnchor xmlns:cdr="http://schemas.openxmlformats.org/drawingml/2006/chartDrawing">
    <cdr:from>
      <cdr:x>0.75754</cdr:x>
      <cdr:y>0.08868</cdr:y>
    </cdr:from>
    <cdr:to>
      <cdr:x>0.97146</cdr:x>
      <cdr:y>0.21649</cdr:y>
    </cdr:to>
    <cdr:sp macro="" textlink="">
      <cdr:nvSpPr>
        <cdr:cNvPr id="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9"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0.00546</cdr:x>
      <cdr:y>0.00722</cdr:y>
    </cdr:from>
    <cdr:to>
      <cdr:x>0.14635</cdr:x>
      <cdr:y>0.05516</cdr:y>
    </cdr:to>
    <cdr:sp macro="" textlink="">
      <cdr:nvSpPr>
        <cdr:cNvPr id="20" name="TextBox 19"/>
        <cdr:cNvSpPr txBox="1"/>
      </cdr:nvSpPr>
      <cdr:spPr>
        <a:xfrm xmlns:a="http://schemas.openxmlformats.org/drawingml/2006/main">
          <a:off x="50800" y="43879"/>
          <a:ext cx="1311112" cy="2913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800" b="1">
              <a:latin typeface="Arial" pitchFamily="34" charset="0"/>
              <a:cs typeface="Arial" pitchFamily="34" charset="0"/>
            </a:rPr>
            <a:t>$billions</a:t>
          </a:r>
        </a:p>
      </cdr:txBody>
    </cdr:sp>
  </cdr:relSizeAnchor>
  <cdr:relSizeAnchor xmlns:cdr="http://schemas.openxmlformats.org/drawingml/2006/chartDrawing">
    <cdr:from>
      <cdr:x>0.12275</cdr:x>
      <cdr:y>0.44457</cdr:y>
    </cdr:from>
    <cdr:to>
      <cdr:x>0.23648</cdr:x>
      <cdr:y>0.49855</cdr:y>
    </cdr:to>
    <cdr:sp macro="" textlink="">
      <cdr:nvSpPr>
        <cdr:cNvPr id="19" name="TextBox 1"/>
        <cdr:cNvSpPr txBox="1"/>
      </cdr:nvSpPr>
      <cdr:spPr>
        <a:xfrm xmlns:a="http://schemas.openxmlformats.org/drawingml/2006/main">
          <a:off x="1139947" y="2688931"/>
          <a:ext cx="1056197" cy="326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400" b="1">
              <a:latin typeface="Arial" pitchFamily="34" charset="0"/>
              <a:cs typeface="Arial" pitchFamily="34" charset="0"/>
            </a:rPr>
            <a:t>Net $3.5</a:t>
          </a:r>
          <a:r>
            <a:rPr lang="en-NZ" sz="1400" b="1">
              <a:solidFill>
                <a:sysClr val="windowText" lastClr="000000"/>
              </a:solidFill>
              <a:latin typeface="Arial" pitchFamily="34" charset="0"/>
              <a:cs typeface="Arial" pitchFamily="34" charset="0"/>
            </a:rPr>
            <a:t>b</a:t>
          </a:r>
        </a:p>
      </cdr:txBody>
    </cdr:sp>
  </cdr:relSizeAnchor>
  <cdr:relSizeAnchor xmlns:cdr="http://schemas.openxmlformats.org/drawingml/2006/chartDrawing">
    <cdr:from>
      <cdr:x>0.29628</cdr:x>
      <cdr:y>0.37646</cdr:y>
    </cdr:from>
    <cdr:to>
      <cdr:x>0.41001</cdr:x>
      <cdr:y>0.43044</cdr:y>
    </cdr:to>
    <cdr:sp macro="" textlink="">
      <cdr:nvSpPr>
        <cdr:cNvPr id="22" name="TextBox 1"/>
        <cdr:cNvSpPr txBox="1"/>
      </cdr:nvSpPr>
      <cdr:spPr>
        <a:xfrm xmlns:a="http://schemas.openxmlformats.org/drawingml/2006/main">
          <a:off x="2751515" y="2276998"/>
          <a:ext cx="1056197" cy="326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400" b="1">
              <a:latin typeface="Arial" pitchFamily="34" charset="0"/>
              <a:cs typeface="Arial" pitchFamily="34" charset="0"/>
            </a:rPr>
            <a:t>Net $</a:t>
          </a:r>
          <a:r>
            <a:rPr lang="en-NZ" sz="1400" b="1">
              <a:solidFill>
                <a:sysClr val="windowText" lastClr="000000"/>
              </a:solidFill>
              <a:latin typeface="Arial" pitchFamily="34" charset="0"/>
              <a:cs typeface="Arial" pitchFamily="34" charset="0"/>
            </a:rPr>
            <a:t>6.6b</a:t>
          </a:r>
        </a:p>
      </cdr:txBody>
    </cdr:sp>
  </cdr:relSizeAnchor>
  <cdr:relSizeAnchor xmlns:cdr="http://schemas.openxmlformats.org/drawingml/2006/chartDrawing">
    <cdr:from>
      <cdr:x>0.46598</cdr:x>
      <cdr:y>0.3009</cdr:y>
    </cdr:from>
    <cdr:to>
      <cdr:x>0.57971</cdr:x>
      <cdr:y>0.35488</cdr:y>
    </cdr:to>
    <cdr:sp macro="" textlink="">
      <cdr:nvSpPr>
        <cdr:cNvPr id="23" name="TextBox 1"/>
        <cdr:cNvSpPr txBox="1"/>
      </cdr:nvSpPr>
      <cdr:spPr>
        <a:xfrm xmlns:a="http://schemas.openxmlformats.org/drawingml/2006/main">
          <a:off x="4327478" y="1819965"/>
          <a:ext cx="1056197" cy="3264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400" b="1">
              <a:latin typeface="Arial" pitchFamily="34" charset="0"/>
              <a:cs typeface="Arial" pitchFamily="34" charset="0"/>
            </a:rPr>
            <a:t>Net $</a:t>
          </a:r>
          <a:r>
            <a:rPr lang="en-NZ" sz="1400" b="1">
              <a:solidFill>
                <a:sysClr val="windowText" lastClr="000000"/>
              </a:solidFill>
              <a:latin typeface="Arial" pitchFamily="34" charset="0"/>
              <a:cs typeface="Arial" pitchFamily="34" charset="0"/>
            </a:rPr>
            <a:t>9.5b</a:t>
          </a:r>
        </a:p>
      </cdr:txBody>
    </cdr:sp>
  </cdr:relSizeAnchor>
  <cdr:relSizeAnchor xmlns:cdr="http://schemas.openxmlformats.org/drawingml/2006/chartDrawing">
    <cdr:from>
      <cdr:x>0.63269</cdr:x>
      <cdr:y>0.1925</cdr:y>
    </cdr:from>
    <cdr:to>
      <cdr:x>0.76044</cdr:x>
      <cdr:y>0.24648</cdr:y>
    </cdr:to>
    <cdr:sp macro="" textlink="">
      <cdr:nvSpPr>
        <cdr:cNvPr id="24" name="TextBox 1"/>
        <cdr:cNvSpPr txBox="1"/>
      </cdr:nvSpPr>
      <cdr:spPr>
        <a:xfrm xmlns:a="http://schemas.openxmlformats.org/drawingml/2006/main">
          <a:off x="5875713" y="1164316"/>
          <a:ext cx="1186398" cy="326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NZ" sz="1400" b="1">
              <a:latin typeface="Arial" pitchFamily="34" charset="0"/>
              <a:cs typeface="Arial" pitchFamily="34" charset="0"/>
            </a:rPr>
            <a:t>Net $</a:t>
          </a:r>
          <a:r>
            <a:rPr lang="en-NZ" sz="1400" b="1">
              <a:solidFill>
                <a:sysClr val="windowText" lastClr="000000"/>
              </a:solidFill>
              <a:latin typeface="Arial" pitchFamily="34" charset="0"/>
              <a:cs typeface="Arial" pitchFamily="34" charset="0"/>
            </a:rPr>
            <a:t>12.3b</a:t>
          </a:r>
        </a:p>
      </cdr:txBody>
    </cdr:sp>
  </cdr:relSizeAnchor>
  <cdr:relSizeAnchor xmlns:cdr="http://schemas.openxmlformats.org/drawingml/2006/chartDrawing">
    <cdr:from>
      <cdr:x>0.80695</cdr:x>
      <cdr:y>0.11709</cdr:y>
    </cdr:from>
    <cdr:to>
      <cdr:x>0.9441</cdr:x>
      <cdr:y>0.17107</cdr:y>
    </cdr:to>
    <cdr:sp macro="" textlink="">
      <cdr:nvSpPr>
        <cdr:cNvPr id="14" name="TextBox 1"/>
        <cdr:cNvSpPr txBox="1"/>
      </cdr:nvSpPr>
      <cdr:spPr>
        <a:xfrm xmlns:a="http://schemas.openxmlformats.org/drawingml/2006/main">
          <a:off x="7494044" y="708199"/>
          <a:ext cx="1273695" cy="326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400" b="1">
              <a:latin typeface="Arial" pitchFamily="34" charset="0"/>
              <a:cs typeface="Arial" pitchFamily="34" charset="0"/>
            </a:rPr>
            <a:t>Net $</a:t>
          </a:r>
          <a:r>
            <a:rPr lang="en-NZ" sz="1400" b="1">
              <a:solidFill>
                <a:sysClr val="windowText" lastClr="000000"/>
              </a:solidFill>
              <a:latin typeface="Arial" pitchFamily="34" charset="0"/>
              <a:cs typeface="Arial" pitchFamily="34" charset="0"/>
            </a:rPr>
            <a:t>15.3b</a:t>
          </a:r>
        </a:p>
      </cdr:txBody>
    </cdr:sp>
  </cdr:relSizeAnchor>
</c:userShapes>
</file>

<file path=xl/drawings/drawing5.xml><?xml version="1.0" encoding="utf-8"?>
<c:userShapes xmlns:c="http://schemas.openxmlformats.org/drawingml/2006/chart">
  <cdr:relSizeAnchor xmlns:cdr="http://schemas.openxmlformats.org/drawingml/2006/chartDrawing">
    <cdr:from>
      <cdr:x>0.01624</cdr:x>
      <cdr:y>0.01231</cdr:y>
    </cdr:from>
    <cdr:to>
      <cdr:x>0.42825</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149581" y="69179"/>
          <a:ext cx="3794890" cy="4004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Annual average % change</a:t>
          </a:r>
          <a:endParaRPr lang="en-NZ" sz="1800" b="1" i="0" strike="noStrike">
            <a:solidFill>
              <a:srgbClr val="000000"/>
            </a:solidFill>
            <a:latin typeface="Arial"/>
            <a:cs typeface="Arial"/>
          </a:endParaRPr>
        </a:p>
      </cdr:txBody>
    </cdr:sp>
  </cdr:relSizeAnchor>
  <cdr:relSizeAnchor xmlns:cdr="http://schemas.openxmlformats.org/drawingml/2006/chartDrawing">
    <cdr:from>
      <cdr:x>0.79692</cdr:x>
      <cdr:y>0.11998</cdr:y>
    </cdr:from>
    <cdr:to>
      <cdr:x>0.93898</cdr:x>
      <cdr:y>0.19673</cdr:y>
    </cdr:to>
    <cdr:sp macro="" textlink="">
      <cdr:nvSpPr>
        <cdr:cNvPr id="31748" name="Text Box 4"/>
        <cdr:cNvSpPr txBox="1">
          <a:spLocks xmlns:a="http://schemas.openxmlformats.org/drawingml/2006/main" noChangeArrowheads="1"/>
        </cdr:cNvSpPr>
      </cdr:nvSpPr>
      <cdr:spPr bwMode="auto">
        <a:xfrm xmlns:a="http://schemas.openxmlformats.org/drawingml/2006/main">
          <a:off x="7400925" y="725689"/>
          <a:ext cx="1319265" cy="4642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0.77235</cdr:x>
      <cdr:y>0.11085</cdr:y>
    </cdr:from>
    <cdr:to>
      <cdr:x>0.77235</cdr:x>
      <cdr:y>0.79219</cdr:y>
    </cdr:to>
    <cdr:sp macro="" textlink="">
      <cdr:nvSpPr>
        <cdr:cNvPr id="10" name="Straight Connector 9"/>
        <cdr:cNvSpPr/>
      </cdr:nvSpPr>
      <cdr:spPr>
        <a:xfrm xmlns:a="http://schemas.openxmlformats.org/drawingml/2006/main" rot="16200000" flipV="1">
          <a:off x="5112234" y="2730987"/>
          <a:ext cx="4120999"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50.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1.xml><?xml version="1.0" encoding="utf-8"?>
<c:userShapes xmlns:c="http://schemas.openxmlformats.org/drawingml/2006/chart">
  <cdr:relSizeAnchor xmlns:cdr="http://schemas.openxmlformats.org/drawingml/2006/chartDrawing">
    <cdr:from>
      <cdr:x>0.79118</cdr:x>
      <cdr:y>0.08836</cdr:y>
    </cdr:from>
    <cdr:to>
      <cdr:x>0.92916</cdr:x>
      <cdr:y>0.16269</cdr:y>
    </cdr:to>
    <cdr:sp macro="" textlink="">
      <cdr:nvSpPr>
        <cdr:cNvPr id="2" name="TextBox 1"/>
        <cdr:cNvSpPr txBox="1"/>
      </cdr:nvSpPr>
      <cdr:spPr>
        <a:xfrm xmlns:a="http://schemas.openxmlformats.org/drawingml/2006/main">
          <a:off x="7377698" y="526382"/>
          <a:ext cx="1286710" cy="44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0.74483</cdr:x>
      <cdr:y>0.01717</cdr:y>
    </cdr:from>
    <cdr:to>
      <cdr:x>0.97749</cdr:x>
      <cdr:y>0.08112</cdr:y>
    </cdr:to>
    <cdr:sp macro="" textlink="">
      <cdr:nvSpPr>
        <cdr:cNvPr id="3" name="TextBox 2"/>
        <cdr:cNvSpPr txBox="1"/>
      </cdr:nvSpPr>
      <cdr:spPr>
        <a:xfrm xmlns:a="http://schemas.openxmlformats.org/drawingml/2006/main">
          <a:off x="6945534" y="102283"/>
          <a:ext cx="2169548" cy="38097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NZ" sz="1800" b="0">
              <a:latin typeface="Arial" pitchFamily="34" charset="0"/>
              <a:cs typeface="Arial" pitchFamily="34" charset="0"/>
            </a:rPr>
            <a:t>Total:</a:t>
          </a:r>
          <a:r>
            <a:rPr lang="en-NZ" sz="1800" b="0" baseline="0">
              <a:latin typeface="Arial" pitchFamily="34" charset="0"/>
              <a:cs typeface="Arial" pitchFamily="34" charset="0"/>
            </a:rPr>
            <a:t> $7.0 billion</a:t>
          </a:r>
          <a:endParaRPr lang="en-NZ" sz="18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4"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9"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0.75448</cdr:x>
      <cdr:y>0.09028</cdr:y>
    </cdr:from>
    <cdr:to>
      <cdr:x>0.9684</cdr:x>
      <cdr:y>0.21809</cdr:y>
    </cdr:to>
    <cdr:sp macro="" textlink="">
      <cdr:nvSpPr>
        <cdr:cNvPr id="15" name="TextBox 1"/>
        <cdr:cNvSpPr txBox="1"/>
      </cdr:nvSpPr>
      <cdr:spPr>
        <a:xfrm xmlns:a="http://schemas.openxmlformats.org/drawingml/2006/main">
          <a:off x="7035466" y="537819"/>
          <a:ext cx="1994798" cy="761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6"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7"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8"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0"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1"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userShapes>
</file>

<file path=xl/drawings/drawing52.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3.xml><?xml version="1.0" encoding="utf-8"?>
<c:userShapes xmlns:c="http://schemas.openxmlformats.org/drawingml/2006/chart">
  <cdr:relSizeAnchor xmlns:cdr="http://schemas.openxmlformats.org/drawingml/2006/chartDrawing">
    <cdr:from>
      <cdr:x>0.00546</cdr:x>
      <cdr:y>0.00722</cdr:y>
    </cdr:from>
    <cdr:to>
      <cdr:x>0.14635</cdr:x>
      <cdr:y>0.05516</cdr:y>
    </cdr:to>
    <cdr:sp macro="" textlink="">
      <cdr:nvSpPr>
        <cdr:cNvPr id="20" name="TextBox 19"/>
        <cdr:cNvSpPr txBox="1"/>
      </cdr:nvSpPr>
      <cdr:spPr>
        <a:xfrm xmlns:a="http://schemas.openxmlformats.org/drawingml/2006/main">
          <a:off x="50800" y="43879"/>
          <a:ext cx="1311112" cy="2913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800" b="1">
              <a:latin typeface="Arial" pitchFamily="34" charset="0"/>
              <a:cs typeface="Arial" pitchFamily="34" charset="0"/>
            </a:rPr>
            <a:t>$billions</a:t>
          </a:r>
        </a:p>
      </cdr:txBody>
    </cdr:sp>
  </cdr:relSizeAnchor>
  <cdr:relSizeAnchor xmlns:cdr="http://schemas.openxmlformats.org/drawingml/2006/chartDrawing">
    <cdr:from>
      <cdr:x>0.83885</cdr:x>
      <cdr:y>0.01115</cdr:y>
    </cdr:from>
    <cdr:to>
      <cdr:x>0.97974</cdr:x>
      <cdr:y>0.05909</cdr:y>
    </cdr:to>
    <cdr:sp macro="" textlink="">
      <cdr:nvSpPr>
        <cdr:cNvPr id="16" name="TextBox 1"/>
        <cdr:cNvSpPr txBox="1"/>
      </cdr:nvSpPr>
      <cdr:spPr>
        <a:xfrm xmlns:a="http://schemas.openxmlformats.org/drawingml/2006/main">
          <a:off x="7806266" y="67733"/>
          <a:ext cx="1311112" cy="2913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1">
              <a:latin typeface="Arial" pitchFamily="34" charset="0"/>
              <a:cs typeface="Arial" pitchFamily="34" charset="0"/>
            </a:rPr>
            <a:t>Thousands</a:t>
          </a:r>
        </a:p>
      </cdr:txBody>
    </cdr:sp>
  </cdr:relSizeAnchor>
  <cdr:relSizeAnchor xmlns:cdr="http://schemas.openxmlformats.org/drawingml/2006/chartDrawing">
    <cdr:from>
      <cdr:x>0.62649</cdr:x>
      <cdr:y>0.08856</cdr:y>
    </cdr:from>
    <cdr:to>
      <cdr:x>0.62649</cdr:x>
      <cdr:y>0.72335</cdr:y>
    </cdr:to>
    <cdr:sp macro="" textlink="">
      <cdr:nvSpPr>
        <cdr:cNvPr id="10" name="Straight Connector 9"/>
        <cdr:cNvSpPr/>
      </cdr:nvSpPr>
      <cdr:spPr>
        <a:xfrm xmlns:a="http://schemas.openxmlformats.org/drawingml/2006/main" flipH="1" flipV="1">
          <a:off x="5830093" y="538161"/>
          <a:ext cx="1" cy="3857625"/>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rgbClr val="0C0C0C"/>
              </a:solidFill>
              <a:latin typeface="Calibri"/>
            </a:defRPr>
          </a:lvl1pPr>
          <a:lvl2pPr marL="457200" indent="0">
            <a:defRPr sz="1100">
              <a:solidFill>
                <a:srgbClr val="0C0C0C"/>
              </a:solidFill>
              <a:latin typeface="Calibri"/>
            </a:defRPr>
          </a:lvl2pPr>
          <a:lvl3pPr marL="914400" indent="0">
            <a:defRPr sz="1100">
              <a:solidFill>
                <a:srgbClr val="0C0C0C"/>
              </a:solidFill>
              <a:latin typeface="Calibri"/>
            </a:defRPr>
          </a:lvl3pPr>
          <a:lvl4pPr marL="1371600" indent="0">
            <a:defRPr sz="1100">
              <a:solidFill>
                <a:srgbClr val="0C0C0C"/>
              </a:solidFill>
              <a:latin typeface="Calibri"/>
            </a:defRPr>
          </a:lvl4pPr>
          <a:lvl5pPr marL="1828800" indent="0">
            <a:defRPr sz="1100">
              <a:solidFill>
                <a:srgbClr val="0C0C0C"/>
              </a:solidFill>
              <a:latin typeface="Calibri"/>
            </a:defRPr>
          </a:lvl5pPr>
          <a:lvl6pPr marL="2286000" indent="0">
            <a:defRPr sz="1100">
              <a:solidFill>
                <a:srgbClr val="0C0C0C"/>
              </a:solidFill>
              <a:latin typeface="Calibri"/>
            </a:defRPr>
          </a:lvl6pPr>
          <a:lvl7pPr marL="2743200" indent="0">
            <a:defRPr sz="1100">
              <a:solidFill>
                <a:srgbClr val="0C0C0C"/>
              </a:solidFill>
              <a:latin typeface="Calibri"/>
            </a:defRPr>
          </a:lvl7pPr>
          <a:lvl8pPr marL="3200400" indent="0">
            <a:defRPr sz="1100">
              <a:solidFill>
                <a:srgbClr val="0C0C0C"/>
              </a:solidFill>
              <a:latin typeface="Calibri"/>
            </a:defRPr>
          </a:lvl8pPr>
          <a:lvl9pPr marL="3657600" indent="0">
            <a:defRPr sz="1100">
              <a:solidFill>
                <a:srgbClr val="0C0C0C"/>
              </a:solidFill>
              <a:latin typeface="Calibri"/>
            </a:defRPr>
          </a:lvl9pPr>
        </a:lstStyle>
        <a:p xmlns:a="http://schemas.openxmlformats.org/drawingml/2006/main">
          <a:endParaRPr lang="en-US"/>
        </a:p>
      </cdr:txBody>
    </cdr:sp>
  </cdr:relSizeAnchor>
  <cdr:relSizeAnchor xmlns:cdr="http://schemas.openxmlformats.org/drawingml/2006/chartDrawing">
    <cdr:from>
      <cdr:x>0.64535</cdr:x>
      <cdr:y>0.10345</cdr:y>
    </cdr:from>
    <cdr:to>
      <cdr:x>0.77244</cdr:x>
      <cdr:y>0.16063</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005557" y="628645"/>
          <a:ext cx="1182690" cy="347480"/>
        </a:xfrm>
        <a:prstGeom xmlns:a="http://schemas.openxmlformats.org/drawingml/2006/main" prst="rect">
          <a:avLst/>
        </a:prstGeom>
      </cdr:spPr>
    </cdr:pic>
  </cdr:relSizeAnchor>
</c:userShapes>
</file>

<file path=xl/drawings/drawing54.xml><?xml version="1.0" encoding="utf-8"?>
<xdr:wsDr xmlns:xdr="http://schemas.openxmlformats.org/drawingml/2006/spreadsheetDrawing" xmlns:a="http://schemas.openxmlformats.org/drawingml/2006/main">
  <xdr:absoluteAnchor>
    <xdr:pos x="0" y="0"/>
    <xdr:ext cx="9203531" cy="559593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5.xml><?xml version="1.0" encoding="utf-8"?>
<c:userShapes xmlns:c="http://schemas.openxmlformats.org/drawingml/2006/chart">
  <cdr:relSizeAnchor xmlns:cdr="http://schemas.openxmlformats.org/drawingml/2006/chartDrawing">
    <cdr:from>
      <cdr:x>0.01175</cdr:x>
      <cdr:y>0.03126</cdr:y>
    </cdr:from>
    <cdr:to>
      <cdr:x>0.27674</cdr:x>
      <cdr:y>0.09143</cdr:y>
    </cdr:to>
    <cdr:sp macro="" textlink="">
      <cdr:nvSpPr>
        <cdr:cNvPr id="2" name="TextBox 1"/>
        <cdr:cNvSpPr txBox="1"/>
      </cdr:nvSpPr>
      <cdr:spPr>
        <a:xfrm xmlns:a="http://schemas.openxmlformats.org/drawingml/2006/main">
          <a:off x="107949" y="174625"/>
          <a:ext cx="2435226" cy="3360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NZ" sz="1800" b="1">
              <a:latin typeface="Arial" pitchFamily="34" charset="0"/>
              <a:cs typeface="Arial" pitchFamily="34" charset="0"/>
            </a:rPr>
            <a:t>Annual</a:t>
          </a:r>
          <a:r>
            <a:rPr lang="en-NZ" sz="1800" b="1" baseline="0">
              <a:latin typeface="Arial" pitchFamily="34" charset="0"/>
              <a:cs typeface="Arial" pitchFamily="34" charset="0"/>
            </a:rPr>
            <a:t> % growth</a:t>
          </a:r>
          <a:endParaRPr lang="en-NZ" sz="1800" b="1">
            <a:latin typeface="Arial" pitchFamily="34" charset="0"/>
            <a:cs typeface="Arial" pitchFamily="34" charset="0"/>
          </a:endParaRPr>
        </a:p>
      </cdr:txBody>
    </cdr:sp>
  </cdr:relSizeAnchor>
  <cdr:relSizeAnchor xmlns:cdr="http://schemas.openxmlformats.org/drawingml/2006/chartDrawing">
    <cdr:from>
      <cdr:x>0.68451</cdr:x>
      <cdr:y>0.12095</cdr:y>
    </cdr:from>
    <cdr:to>
      <cdr:x>0.68555</cdr:x>
      <cdr:y>0.7671</cdr:y>
    </cdr:to>
    <cdr:sp macro="" textlink="">
      <cdr:nvSpPr>
        <cdr:cNvPr id="3" name="Straight Connector 2"/>
        <cdr:cNvSpPr/>
      </cdr:nvSpPr>
      <cdr:spPr>
        <a:xfrm xmlns:a="http://schemas.openxmlformats.org/drawingml/2006/main" flipV="1">
          <a:off x="6299919" y="676842"/>
          <a:ext cx="9572" cy="3615815"/>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0.7628</cdr:x>
      <cdr:y>0.12069</cdr:y>
    </cdr:from>
    <cdr:to>
      <cdr:x>0.89117</cdr:x>
      <cdr:y>0.18268</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020464" y="675357"/>
          <a:ext cx="1181457" cy="346892"/>
        </a:xfrm>
        <a:prstGeom xmlns:a="http://schemas.openxmlformats.org/drawingml/2006/main" prst="rect">
          <a:avLst/>
        </a:prstGeom>
      </cdr:spPr>
    </cdr:pic>
  </cdr:relSizeAnchor>
</c:userShapes>
</file>

<file path=xl/drawings/drawing56.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7.xml><?xml version="1.0" encoding="utf-8"?>
<c:userShapes xmlns:c="http://schemas.openxmlformats.org/drawingml/2006/chart">
  <cdr:relSizeAnchor xmlns:cdr="http://schemas.openxmlformats.org/drawingml/2006/chartDrawing">
    <cdr:from>
      <cdr:x>0.26863</cdr:x>
      <cdr:y>0.11349</cdr:y>
    </cdr:from>
    <cdr:to>
      <cdr:x>0.40421</cdr:x>
      <cdr:y>0.1781</cdr:y>
    </cdr:to>
    <cdr:sp macro="" textlink="">
      <cdr:nvSpPr>
        <cdr:cNvPr id="5" name="TextBox 4"/>
        <cdr:cNvSpPr txBox="1"/>
      </cdr:nvSpPr>
      <cdr:spPr>
        <a:xfrm xmlns:a="http://schemas.openxmlformats.org/drawingml/2006/main">
          <a:off x="2495217" y="687917"/>
          <a:ext cx="1259417" cy="391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80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6"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8"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0.00869</cdr:x>
      <cdr:y>0.00951</cdr:y>
    </cdr:from>
    <cdr:to>
      <cdr:x>0.16938</cdr:x>
      <cdr:y>0.06513</cdr:y>
    </cdr:to>
    <cdr:sp macro="" textlink="">
      <cdr:nvSpPr>
        <cdr:cNvPr id="9" name="TextBox 1"/>
        <cdr:cNvSpPr txBox="1"/>
      </cdr:nvSpPr>
      <cdr:spPr>
        <a:xfrm xmlns:a="http://schemas.openxmlformats.org/drawingml/2006/main">
          <a:off x="80744" y="57655"/>
          <a:ext cx="1492624" cy="3371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1800" b="1">
              <a:latin typeface="Arial" pitchFamily="34" charset="0"/>
              <a:cs typeface="Arial" pitchFamily="34" charset="0"/>
            </a:rPr>
            <a:t>$billions</a:t>
          </a:r>
        </a:p>
      </cdr:txBody>
    </cdr:sp>
  </cdr:relSizeAnchor>
  <cdr:relSizeAnchor xmlns:cdr="http://schemas.openxmlformats.org/drawingml/2006/chartDrawing">
    <cdr:from>
      <cdr:x>0.68001</cdr:x>
      <cdr:y>0.08241</cdr:y>
    </cdr:from>
    <cdr:to>
      <cdr:x>0.68071</cdr:x>
      <cdr:y>0.83495</cdr:y>
    </cdr:to>
    <cdr:sp macro="" textlink="">
      <cdr:nvSpPr>
        <cdr:cNvPr id="2" name="Straight Connector 3"/>
        <cdr:cNvSpPr/>
      </cdr:nvSpPr>
      <cdr:spPr>
        <a:xfrm xmlns:a="http://schemas.openxmlformats.org/drawingml/2006/main" flipH="1" flipV="1">
          <a:off x="6315148" y="498447"/>
          <a:ext cx="6501" cy="4551644"/>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0.83518</cdr:x>
      <cdr:y>0.08403</cdr:y>
    </cdr:from>
    <cdr:to>
      <cdr:x>0.97076</cdr:x>
      <cdr:y>0.14864</cdr:y>
    </cdr:to>
    <cdr:sp macro="" textlink="">
      <cdr:nvSpPr>
        <cdr:cNvPr id="3" name="TextBox 4"/>
        <cdr:cNvSpPr txBox="1"/>
      </cdr:nvSpPr>
      <cdr:spPr>
        <a:xfrm xmlns:a="http://schemas.openxmlformats.org/drawingml/2006/main">
          <a:off x="7757831" y="509319"/>
          <a:ext cx="1259381" cy="391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Arial" pitchFamily="34" charset="0"/>
              <a:cs typeface="Arial" pitchFamily="34" charset="0"/>
            </a:rPr>
            <a:t>Forecast</a:t>
          </a:r>
        </a:p>
      </cdr:txBody>
    </cdr:sp>
  </cdr:relSizeAnchor>
  <cdr:relSizeAnchor xmlns:cdr="http://schemas.openxmlformats.org/drawingml/2006/chartDrawing">
    <cdr:from>
      <cdr:x>0.75754</cdr:x>
      <cdr:y>0.08868</cdr:y>
    </cdr:from>
    <cdr:to>
      <cdr:x>0.97146</cdr:x>
      <cdr:y>0.21649</cdr:y>
    </cdr:to>
    <cdr:sp macro="" textlink="">
      <cdr:nvSpPr>
        <cdr:cNvPr id="7"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0"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0.00869</cdr:x>
      <cdr:y>0.00951</cdr:y>
    </cdr:from>
    <cdr:to>
      <cdr:x>0.16938</cdr:x>
      <cdr:y>0.06513</cdr:y>
    </cdr:to>
    <cdr:sp macro="" textlink="">
      <cdr:nvSpPr>
        <cdr:cNvPr id="11" name="TextBox 1"/>
        <cdr:cNvSpPr txBox="1"/>
      </cdr:nvSpPr>
      <cdr:spPr>
        <a:xfrm xmlns:a="http://schemas.openxmlformats.org/drawingml/2006/main">
          <a:off x="80744" y="57655"/>
          <a:ext cx="1492624" cy="3371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1800" b="1">
              <a:latin typeface="Arial" pitchFamily="34" charset="0"/>
              <a:cs typeface="Arial" pitchFamily="34" charset="0"/>
            </a:rPr>
            <a:t>$billions</a:t>
          </a:r>
        </a:p>
      </cdr:txBody>
    </cdr:sp>
  </cdr:relSizeAnchor>
</c:userShapes>
</file>

<file path=xl/drawings/drawing58.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9.xml><?xml version="1.0" encoding="utf-8"?>
<c:userShapes xmlns:c="http://schemas.openxmlformats.org/drawingml/2006/chart">
  <cdr:relSizeAnchor xmlns:cdr="http://schemas.openxmlformats.org/drawingml/2006/chartDrawing">
    <cdr:from>
      <cdr:x>0.20955</cdr:x>
      <cdr:y>0.07882</cdr:y>
    </cdr:from>
    <cdr:to>
      <cdr:x>0.20955</cdr:x>
      <cdr:y>0.86977</cdr:y>
    </cdr:to>
    <cdr:sp macro="" textlink="">
      <cdr:nvSpPr>
        <cdr:cNvPr id="4" name="Straight Connector 3"/>
        <cdr:cNvSpPr/>
      </cdr:nvSpPr>
      <cdr:spPr>
        <a:xfrm xmlns:a="http://schemas.openxmlformats.org/drawingml/2006/main" flipV="1">
          <a:off x="1946471" y="477760"/>
          <a:ext cx="0" cy="479423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0.23171</cdr:x>
      <cdr:y>0.09219</cdr:y>
    </cdr:from>
    <cdr:to>
      <cdr:x>0.36729</cdr:x>
      <cdr:y>0.1568</cdr:y>
    </cdr:to>
    <cdr:sp macro="" textlink="">
      <cdr:nvSpPr>
        <cdr:cNvPr id="5" name="TextBox 4"/>
        <cdr:cNvSpPr txBox="1"/>
      </cdr:nvSpPr>
      <cdr:spPr>
        <a:xfrm xmlns:a="http://schemas.openxmlformats.org/drawingml/2006/main">
          <a:off x="2152345" y="558793"/>
          <a:ext cx="1259381" cy="3916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Arial" pitchFamily="34" charset="0"/>
              <a:cs typeface="Arial" pitchFamily="34" charset="0"/>
            </a:rPr>
            <a:t>Forecast</a:t>
          </a:r>
        </a:p>
      </cdr:txBody>
    </cdr:sp>
  </cdr:relSizeAnchor>
  <cdr:relSizeAnchor xmlns:cdr="http://schemas.openxmlformats.org/drawingml/2006/chartDrawing">
    <cdr:from>
      <cdr:x>0.75754</cdr:x>
      <cdr:y>0.08868</cdr:y>
    </cdr:from>
    <cdr:to>
      <cdr:x>0.97146</cdr:x>
      <cdr:y>0.21649</cdr:y>
    </cdr:to>
    <cdr:sp macro="" textlink="">
      <cdr:nvSpPr>
        <cdr:cNvPr id="6"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8"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0.86155</cdr:x>
      <cdr:y>0.00811</cdr:y>
    </cdr:from>
    <cdr:to>
      <cdr:x>1</cdr:x>
      <cdr:y>0.06373</cdr:y>
    </cdr:to>
    <cdr:sp macro="" textlink="">
      <cdr:nvSpPr>
        <cdr:cNvPr id="9" name="TextBox 1"/>
        <cdr:cNvSpPr txBox="1"/>
      </cdr:nvSpPr>
      <cdr:spPr>
        <a:xfrm xmlns:a="http://schemas.openxmlformats.org/drawingml/2006/main">
          <a:off x="8002784" y="49178"/>
          <a:ext cx="1286059" cy="3371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endParaRPr lang="en-NZ" sz="1800" b="1">
            <a:latin typeface="Arial" pitchFamily="34" charset="0"/>
            <a:cs typeface="Arial" pitchFamily="34" charset="0"/>
          </a:endParaRPr>
        </a:p>
      </cdr:txBody>
    </cdr:sp>
  </cdr:relSizeAnchor>
  <cdr:relSizeAnchor xmlns:cdr="http://schemas.openxmlformats.org/drawingml/2006/chartDrawing">
    <cdr:from>
      <cdr:x>0</cdr:x>
      <cdr:y>0</cdr:y>
    </cdr:from>
    <cdr:to>
      <cdr:x>0.16069</cdr:x>
      <cdr:y>0.05562</cdr:y>
    </cdr:to>
    <cdr:sp macro="" textlink="">
      <cdr:nvSpPr>
        <cdr:cNvPr id="7" name="TextBox 1"/>
        <cdr:cNvSpPr txBox="1"/>
      </cdr:nvSpPr>
      <cdr:spPr>
        <a:xfrm xmlns:a="http://schemas.openxmlformats.org/drawingml/2006/main">
          <a:off x="0" y="0"/>
          <a:ext cx="1492624" cy="3371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NZ" sz="1800" b="1">
              <a:latin typeface="Arial" pitchFamily="34" charset="0"/>
              <a:cs typeface="Arial" pitchFamily="34" charset="0"/>
            </a:rPr>
            <a:t>$billions</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0.xml><?xml version="1.0" encoding="utf-8"?>
<xdr:wsDr xmlns:xdr="http://schemas.openxmlformats.org/drawingml/2006/spreadsheetDrawing" xmlns:a="http://schemas.openxmlformats.org/drawingml/2006/main">
  <xdr:absoluteAnchor>
    <xdr:pos x="0" y="0"/>
    <xdr:ext cx="9300882" cy="606238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1.xml><?xml version="1.0" encoding="utf-8"?>
<c:userShapes xmlns:c="http://schemas.openxmlformats.org/drawingml/2006/chart">
  <cdr:relSizeAnchor xmlns:cdr="http://schemas.openxmlformats.org/drawingml/2006/chartDrawing">
    <cdr:from>
      <cdr:x>0.73187</cdr:x>
      <cdr:y>0.11756</cdr:y>
    </cdr:from>
    <cdr:to>
      <cdr:x>0.87442</cdr:x>
      <cdr:y>0.17343</cdr:y>
    </cdr:to>
    <cdr:sp macro="" textlink="">
      <cdr:nvSpPr>
        <cdr:cNvPr id="3" name="TextBox 1"/>
        <cdr:cNvSpPr txBox="1"/>
      </cdr:nvSpPr>
      <cdr:spPr>
        <a:xfrm xmlns:a="http://schemas.openxmlformats.org/drawingml/2006/main">
          <a:off x="6813055" y="731118"/>
          <a:ext cx="133353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0">
              <a:latin typeface="Arial" pitchFamily="34" charset="0"/>
              <a:cs typeface="Arial" pitchFamily="34" charset="0"/>
            </a:rPr>
            <a:t>Forecast</a:t>
          </a:r>
        </a:p>
      </cdr:txBody>
    </cdr:sp>
  </cdr:relSizeAnchor>
  <cdr:relSizeAnchor xmlns:cdr="http://schemas.openxmlformats.org/drawingml/2006/chartDrawing">
    <cdr:from>
      <cdr:x>0.75679</cdr:x>
      <cdr:y>0.08743</cdr:y>
    </cdr:from>
    <cdr:to>
      <cdr:x>0.97021</cdr:x>
      <cdr:y>0.21499</cdr:y>
    </cdr:to>
    <cdr:sp macro="" textlink="">
      <cdr:nvSpPr>
        <cdr:cNvPr id="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0.73187</cdr:x>
      <cdr:y>0.11756</cdr:y>
    </cdr:from>
    <cdr:to>
      <cdr:x>0.87442</cdr:x>
      <cdr:y>0.17343</cdr:y>
    </cdr:to>
    <cdr:sp macro="" textlink="">
      <cdr:nvSpPr>
        <cdr:cNvPr id="4" name="TextBox 1"/>
        <cdr:cNvSpPr txBox="1"/>
      </cdr:nvSpPr>
      <cdr:spPr>
        <a:xfrm xmlns:a="http://schemas.openxmlformats.org/drawingml/2006/main">
          <a:off x="6813055" y="731118"/>
          <a:ext cx="133353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0">
              <a:latin typeface="Arial" pitchFamily="34" charset="0"/>
              <a:cs typeface="Arial" pitchFamily="34" charset="0"/>
            </a:rPr>
            <a:t>Forecast</a:t>
          </a:r>
        </a:p>
      </cdr:txBody>
    </cdr:sp>
  </cdr:relSizeAnchor>
  <cdr:relSizeAnchor xmlns:cdr="http://schemas.openxmlformats.org/drawingml/2006/chartDrawing">
    <cdr:from>
      <cdr:x>0.75679</cdr:x>
      <cdr:y>0.08743</cdr:y>
    </cdr:from>
    <cdr:to>
      <cdr:x>0.97021</cdr:x>
      <cdr:y>0.21499</cdr:y>
    </cdr:to>
    <cdr:sp macro="" textlink="">
      <cdr:nvSpPr>
        <cdr:cNvPr id="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0.65488</cdr:x>
      <cdr:y>0.1125</cdr:y>
    </cdr:from>
    <cdr:to>
      <cdr:x>0.65529</cdr:x>
      <cdr:y>0.7875</cdr:y>
    </cdr:to>
    <cdr:sp macro="" textlink="">
      <cdr:nvSpPr>
        <cdr:cNvPr id="6" name="Straight Connector 6"/>
        <cdr:cNvSpPr/>
      </cdr:nvSpPr>
      <cdr:spPr>
        <a:xfrm xmlns:a="http://schemas.openxmlformats.org/drawingml/2006/main" rot="5400000">
          <a:off x="4036682" y="2741323"/>
          <a:ext cx="4114800" cy="3814"/>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NZ"/>
        </a:p>
      </cdr:txBody>
    </cdr:sp>
  </cdr:relSizeAnchor>
</c:userShapes>
</file>

<file path=xl/drawings/drawing62.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3.xml><?xml version="1.0" encoding="utf-8"?>
<c:userShapes xmlns:c="http://schemas.openxmlformats.org/drawingml/2006/chart">
  <cdr:relSizeAnchor xmlns:cdr="http://schemas.openxmlformats.org/drawingml/2006/chartDrawing">
    <cdr:from>
      <cdr:x>0.7195</cdr:x>
      <cdr:y>0.10454</cdr:y>
    </cdr:from>
    <cdr:to>
      <cdr:x>0.8628</cdr:x>
      <cdr:y>0.16016</cdr:y>
    </cdr:to>
    <cdr:sp macro="" textlink="">
      <cdr:nvSpPr>
        <cdr:cNvPr id="3" name="TextBox 1"/>
        <cdr:cNvSpPr txBox="1"/>
      </cdr:nvSpPr>
      <cdr:spPr>
        <a:xfrm xmlns:a="http://schemas.openxmlformats.org/drawingml/2006/main">
          <a:off x="6677018" y="631611"/>
          <a:ext cx="1329834" cy="3360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0">
              <a:latin typeface="Arial" pitchFamily="34" charset="0"/>
              <a:cs typeface="Arial" pitchFamily="34" charset="0"/>
            </a:rPr>
            <a:t>Forecast</a:t>
          </a:r>
        </a:p>
      </cdr:txBody>
    </cdr:sp>
  </cdr:relSizeAnchor>
  <cdr:relSizeAnchor xmlns:cdr="http://schemas.openxmlformats.org/drawingml/2006/chartDrawing">
    <cdr:from>
      <cdr:x>0.75754</cdr:x>
      <cdr:y>0.08868</cdr:y>
    </cdr:from>
    <cdr:to>
      <cdr:x>0.97146</cdr:x>
      <cdr:y>0.21649</cdr:y>
    </cdr:to>
    <cdr:sp macro="" textlink="">
      <cdr:nvSpPr>
        <cdr:cNvPr id="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0.65127</cdr:x>
      <cdr:y>0.10732</cdr:y>
    </cdr:from>
    <cdr:to>
      <cdr:x>0.65127</cdr:x>
      <cdr:y>0.79397</cdr:y>
    </cdr:to>
    <cdr:sp macro="" textlink="">
      <cdr:nvSpPr>
        <cdr:cNvPr id="7" name="Straight Connector 6"/>
        <cdr:cNvSpPr/>
      </cdr:nvSpPr>
      <cdr:spPr>
        <a:xfrm xmlns:a="http://schemas.openxmlformats.org/drawingml/2006/main" rot="5400000">
          <a:off x="3974334" y="2738575"/>
          <a:ext cx="4172738"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0.01325</cdr:x>
      <cdr:y>0.01475</cdr:y>
    </cdr:from>
    <cdr:to>
      <cdr:x>0.17394</cdr:x>
      <cdr:y>0.07037</cdr:y>
    </cdr:to>
    <cdr:sp macro="" textlink="">
      <cdr:nvSpPr>
        <cdr:cNvPr id="9" name="TextBox 1"/>
        <cdr:cNvSpPr txBox="1"/>
      </cdr:nvSpPr>
      <cdr:spPr>
        <a:xfrm xmlns:a="http://schemas.openxmlformats.org/drawingml/2006/main">
          <a:off x="123282" y="89659"/>
          <a:ext cx="149536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1800" b="1">
              <a:latin typeface="Arial" pitchFamily="34" charset="0"/>
              <a:cs typeface="Arial" pitchFamily="34" charset="0"/>
            </a:rPr>
            <a:t>$billions</a:t>
          </a:r>
        </a:p>
      </cdr:txBody>
    </cdr:sp>
  </cdr:relSizeAnchor>
</c:userShapes>
</file>

<file path=xl/drawings/drawing64.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5.xml><?xml version="1.0" encoding="utf-8"?>
<c:userShapes xmlns:c="http://schemas.openxmlformats.org/drawingml/2006/chart">
  <cdr:relSizeAnchor xmlns:cdr="http://schemas.openxmlformats.org/drawingml/2006/chartDrawing">
    <cdr:from>
      <cdr:x>0.79118</cdr:x>
      <cdr:y>0.08836</cdr:y>
    </cdr:from>
    <cdr:to>
      <cdr:x>0.92916</cdr:x>
      <cdr:y>0.16269</cdr:y>
    </cdr:to>
    <cdr:sp macro="" textlink="">
      <cdr:nvSpPr>
        <cdr:cNvPr id="2" name="TextBox 1"/>
        <cdr:cNvSpPr txBox="1"/>
      </cdr:nvSpPr>
      <cdr:spPr>
        <a:xfrm xmlns:a="http://schemas.openxmlformats.org/drawingml/2006/main">
          <a:off x="7377698" y="526382"/>
          <a:ext cx="1286710" cy="44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0.97647</cdr:x>
      <cdr:y>0</cdr:y>
    </cdr:from>
    <cdr:to>
      <cdr:x>1</cdr:x>
      <cdr:y>0.15147</cdr:y>
    </cdr:to>
    <cdr:sp macro="" textlink="">
      <cdr:nvSpPr>
        <cdr:cNvPr id="3" name="TextBox 2"/>
        <cdr:cNvSpPr txBox="1"/>
      </cdr:nvSpPr>
      <cdr:spPr>
        <a:xfrm xmlns:a="http://schemas.openxmlformats.org/drawingml/2006/main" flipH="1">
          <a:off x="9105557" y="0"/>
          <a:ext cx="219417" cy="902353"/>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en-NZ" sz="1800" b="1">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4"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9"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0.66951</cdr:x>
      <cdr:y>0.10509</cdr:y>
    </cdr:from>
    <cdr:to>
      <cdr:x>0.81281</cdr:x>
      <cdr:y>0.16071</cdr:y>
    </cdr:to>
    <cdr:sp macro="" textlink="">
      <cdr:nvSpPr>
        <cdr:cNvPr id="17" name="TextBox 1"/>
        <cdr:cNvSpPr txBox="1"/>
      </cdr:nvSpPr>
      <cdr:spPr>
        <a:xfrm xmlns:a="http://schemas.openxmlformats.org/drawingml/2006/main">
          <a:off x="6230404" y="638645"/>
          <a:ext cx="133353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1800" b="0">
            <a:latin typeface="Arial" pitchFamily="34" charset="0"/>
            <a:cs typeface="Arial" pitchFamily="34" charset="0"/>
          </a:endParaRPr>
        </a:p>
      </cdr:txBody>
    </cdr:sp>
  </cdr:relSizeAnchor>
  <cdr:relSizeAnchor xmlns:cdr="http://schemas.openxmlformats.org/drawingml/2006/chartDrawing">
    <cdr:from>
      <cdr:x>0.00255</cdr:x>
      <cdr:y>0.02598</cdr:y>
    </cdr:from>
    <cdr:to>
      <cdr:x>0.13462</cdr:x>
      <cdr:y>0.08431</cdr:y>
    </cdr:to>
    <cdr:pic>
      <cdr:nvPicPr>
        <cdr:cNvPr id="11"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3812" y="154781"/>
          <a:ext cx="1231499" cy="347502"/>
        </a:xfrm>
        <a:prstGeom xmlns:a="http://schemas.openxmlformats.org/drawingml/2006/main" prst="rect">
          <a:avLst/>
        </a:prstGeom>
      </cdr:spPr>
    </cdr:pic>
  </cdr:relSizeAnchor>
  <cdr:relSizeAnchor xmlns:cdr="http://schemas.openxmlformats.org/drawingml/2006/chartDrawing">
    <cdr:from>
      <cdr:x>0.20485</cdr:x>
      <cdr:y>0.12428</cdr:y>
    </cdr:from>
    <cdr:to>
      <cdr:x>0.41354</cdr:x>
      <cdr:y>0.20051</cdr:y>
    </cdr:to>
    <cdr:sp macro="" textlink="">
      <cdr:nvSpPr>
        <cdr:cNvPr id="6" name="TextBox 1"/>
        <cdr:cNvSpPr txBox="1"/>
      </cdr:nvSpPr>
      <cdr:spPr>
        <a:xfrm xmlns:a="http://schemas.openxmlformats.org/drawingml/2006/main">
          <a:off x="1905000" y="756987"/>
          <a:ext cx="1940719" cy="464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800" b="0">
            <a:latin typeface="Arial" pitchFamily="34" charset="0"/>
            <a:cs typeface="Arial" pitchFamily="34" charset="0"/>
          </a:endParaRPr>
        </a:p>
      </cdr:txBody>
    </cdr:sp>
  </cdr:relSizeAnchor>
  <cdr:relSizeAnchor xmlns:cdr="http://schemas.openxmlformats.org/drawingml/2006/chartDrawing">
    <cdr:from>
      <cdr:x>0.18565</cdr:x>
      <cdr:y>0.63529</cdr:y>
    </cdr:from>
    <cdr:to>
      <cdr:x>0.39434</cdr:x>
      <cdr:y>0.71152</cdr:y>
    </cdr:to>
    <cdr:sp macro="" textlink="">
      <cdr:nvSpPr>
        <cdr:cNvPr id="7" name="TextBox 1"/>
        <cdr:cNvSpPr txBox="1"/>
      </cdr:nvSpPr>
      <cdr:spPr>
        <a:xfrm xmlns:a="http://schemas.openxmlformats.org/drawingml/2006/main">
          <a:off x="1726407" y="3869531"/>
          <a:ext cx="1940719" cy="4643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NZ" sz="1800" b="0">
            <a:latin typeface="Arial" pitchFamily="34" charset="0"/>
            <a:cs typeface="Arial" pitchFamily="34" charset="0"/>
          </a:endParaRPr>
        </a:p>
      </cdr:txBody>
    </cdr:sp>
  </cdr:relSizeAnchor>
  <cdr:relSizeAnchor xmlns:cdr="http://schemas.openxmlformats.org/drawingml/2006/chartDrawing">
    <cdr:from>
      <cdr:x>0.20485</cdr:x>
      <cdr:y>0.12428</cdr:y>
    </cdr:from>
    <cdr:to>
      <cdr:x>0.41354</cdr:x>
      <cdr:y>0.20051</cdr:y>
    </cdr:to>
    <cdr:sp macro="" textlink="">
      <cdr:nvSpPr>
        <cdr:cNvPr id="16" name="TextBox 1"/>
        <cdr:cNvSpPr txBox="1"/>
      </cdr:nvSpPr>
      <cdr:spPr>
        <a:xfrm xmlns:a="http://schemas.openxmlformats.org/drawingml/2006/main">
          <a:off x="1905000" y="756987"/>
          <a:ext cx="1940719" cy="464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800" b="0">
            <a:latin typeface="Arial" pitchFamily="34" charset="0"/>
            <a:cs typeface="Arial" pitchFamily="34" charset="0"/>
          </a:endParaRPr>
        </a:p>
      </cdr:txBody>
    </cdr:sp>
  </cdr:relSizeAnchor>
</c:userShapes>
</file>

<file path=xl/drawings/drawing66.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7.xml><?xml version="1.0" encoding="utf-8"?>
<c:userShapes xmlns:c="http://schemas.openxmlformats.org/drawingml/2006/chart">
  <cdr:relSizeAnchor xmlns:cdr="http://schemas.openxmlformats.org/drawingml/2006/chartDrawing">
    <cdr:from>
      <cdr:x>0.75754</cdr:x>
      <cdr:y>0.08868</cdr:y>
    </cdr:from>
    <cdr:to>
      <cdr:x>0.97146</cdr:x>
      <cdr:y>0.21649</cdr:y>
    </cdr:to>
    <cdr:sp macro="" textlink="">
      <cdr:nvSpPr>
        <cdr:cNvPr id="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userShapes>
</file>

<file path=xl/drawings/drawing68.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9.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0.78589</cdr:x>
      <cdr:y>0.10512</cdr:y>
    </cdr:from>
    <cdr:to>
      <cdr:x>0.79102</cdr:x>
      <cdr:y>0.79331</cdr:y>
    </cdr:to>
    <cdr:sp macro="" textlink="">
      <cdr:nvSpPr>
        <cdr:cNvPr id="4" name="Straight Connector 3"/>
        <cdr:cNvSpPr/>
      </cdr:nvSpPr>
      <cdr:spPr>
        <a:xfrm xmlns:a="http://schemas.openxmlformats.org/drawingml/2006/main" flipH="1">
          <a:off x="7298490" y="635787"/>
          <a:ext cx="47642" cy="4162431"/>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dr:relSizeAnchor xmlns:cdr="http://schemas.openxmlformats.org/drawingml/2006/chartDrawing">
    <cdr:from>
      <cdr:x>0.00305</cdr:x>
      <cdr:y>0.02131</cdr:y>
    </cdr:from>
    <cdr:to>
      <cdr:x>0.41506</cdr:x>
      <cdr:y>0.09256</cdr:y>
    </cdr:to>
    <cdr:sp macro="" textlink="">
      <cdr:nvSpPr>
        <cdr:cNvPr id="31745" name="Text Box 1"/>
        <cdr:cNvSpPr txBox="1">
          <a:spLocks xmlns:a="http://schemas.openxmlformats.org/drawingml/2006/main" noChangeArrowheads="1"/>
        </cdr:cNvSpPr>
      </cdr:nvSpPr>
      <cdr:spPr bwMode="auto">
        <a:xfrm xmlns:a="http://schemas.openxmlformats.org/drawingml/2006/main">
          <a:off x="28354" y="128883"/>
          <a:ext cx="3826285" cy="4309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Annual total</a:t>
          </a:r>
        </a:p>
        <a:p xmlns:a="http://schemas.openxmlformats.org/drawingml/2006/main">
          <a:pPr algn="l" rtl="0">
            <a:defRPr sz="1000"/>
          </a:pPr>
          <a:endParaRPr lang="en-NZ" sz="1800" b="1" i="0" strike="noStrike">
            <a:solidFill>
              <a:srgbClr val="000000"/>
            </a:solidFill>
            <a:latin typeface="Arial"/>
            <a:cs typeface="Arial"/>
          </a:endParaRPr>
        </a:p>
      </cdr:txBody>
    </cdr:sp>
  </cdr:relSizeAnchor>
  <cdr:relSizeAnchor xmlns:cdr="http://schemas.openxmlformats.org/drawingml/2006/chartDrawing">
    <cdr:from>
      <cdr:x>0.79458</cdr:x>
      <cdr:y>0.59208</cdr:y>
    </cdr:from>
    <cdr:to>
      <cdr:x>0.94403</cdr:x>
      <cdr:y>0.64169</cdr:y>
    </cdr:to>
    <cdr:sp macro="" textlink="">
      <cdr:nvSpPr>
        <cdr:cNvPr id="2" name="TextBox 1"/>
        <cdr:cNvSpPr txBox="1"/>
      </cdr:nvSpPr>
      <cdr:spPr>
        <a:xfrm xmlns:a="http://schemas.openxmlformats.org/drawingml/2006/main">
          <a:off x="7379146" y="3581113"/>
          <a:ext cx="1387924" cy="3000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a:latin typeface="Arial" pitchFamily="34" charset="0"/>
              <a:cs typeface="Arial" pitchFamily="34" charset="0"/>
            </a:rPr>
            <a:t>Forecast</a:t>
          </a:r>
        </a:p>
      </cdr:txBody>
    </cdr:sp>
  </cdr:relSizeAnchor>
</c:userShapes>
</file>

<file path=xl/drawings/drawing70.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1.xml><?xml version="1.0" encoding="utf-8"?>
<c:userShapes xmlns:c="http://schemas.openxmlformats.org/drawingml/2006/chart">
  <cdr:relSizeAnchor xmlns:cdr="http://schemas.openxmlformats.org/drawingml/2006/chartDrawing">
    <cdr:from>
      <cdr:x>0.20485</cdr:x>
      <cdr:y>0.12428</cdr:y>
    </cdr:from>
    <cdr:to>
      <cdr:x>0.41354</cdr:x>
      <cdr:y>0.20051</cdr:y>
    </cdr:to>
    <cdr:sp macro="" textlink="">
      <cdr:nvSpPr>
        <cdr:cNvPr id="2" name="TextBox 1"/>
        <cdr:cNvSpPr txBox="1"/>
      </cdr:nvSpPr>
      <cdr:spPr>
        <a:xfrm xmlns:a="http://schemas.openxmlformats.org/drawingml/2006/main">
          <a:off x="1905000" y="756987"/>
          <a:ext cx="1940719" cy="464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800" b="0">
            <a:latin typeface="Arial" pitchFamily="34" charset="0"/>
            <a:cs typeface="Arial" pitchFamily="34" charset="0"/>
          </a:endParaRPr>
        </a:p>
      </cdr:txBody>
    </cdr:sp>
  </cdr:relSizeAnchor>
  <cdr:relSizeAnchor xmlns:cdr="http://schemas.openxmlformats.org/drawingml/2006/chartDrawing">
    <cdr:from>
      <cdr:x>0.18565</cdr:x>
      <cdr:y>0.63529</cdr:y>
    </cdr:from>
    <cdr:to>
      <cdr:x>0.39434</cdr:x>
      <cdr:y>0.71152</cdr:y>
    </cdr:to>
    <cdr:sp macro="" textlink="">
      <cdr:nvSpPr>
        <cdr:cNvPr id="3" name="TextBox 1"/>
        <cdr:cNvSpPr txBox="1"/>
      </cdr:nvSpPr>
      <cdr:spPr>
        <a:xfrm xmlns:a="http://schemas.openxmlformats.org/drawingml/2006/main">
          <a:off x="1726407" y="3869531"/>
          <a:ext cx="1940719" cy="4643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NZ" sz="1800" b="0">
            <a:latin typeface="Arial" pitchFamily="34" charset="0"/>
            <a:cs typeface="Arial" pitchFamily="34" charset="0"/>
          </a:endParaRPr>
        </a:p>
      </cdr:txBody>
    </cdr:sp>
  </cdr:relSizeAnchor>
  <cdr:relSizeAnchor xmlns:cdr="http://schemas.openxmlformats.org/drawingml/2006/chartDrawing">
    <cdr:from>
      <cdr:x>0.27406</cdr:x>
      <cdr:y>0.09691</cdr:y>
    </cdr:from>
    <cdr:to>
      <cdr:x>0.27527</cdr:x>
      <cdr:y>0.77016</cdr:y>
    </cdr:to>
    <cdr:sp macro="" textlink="">
      <cdr:nvSpPr>
        <cdr:cNvPr id="4" name="Straight Connector 3"/>
        <cdr:cNvSpPr/>
      </cdr:nvSpPr>
      <cdr:spPr>
        <a:xfrm xmlns:a="http://schemas.openxmlformats.org/drawingml/2006/main">
          <a:off x="2548564" y="590299"/>
          <a:ext cx="11284" cy="4100736"/>
        </a:xfrm>
        <a:prstGeom xmlns:a="http://schemas.openxmlformats.org/drawingml/2006/main" prst="line">
          <a:avLst/>
        </a:prstGeom>
        <a:noFill xmlns:a="http://schemas.openxmlformats.org/drawingml/2006/main"/>
        <a:ln xmlns:a="http://schemas.openxmlformats.org/drawingml/2006/main" w="9525" cap="flat" cmpd="sng" algn="ctr">
          <a:solidFill>
            <a:srgbClr val="0C0C0C">
              <a:shade val="95000"/>
              <a:satMod val="105000"/>
            </a:srgb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rgbClr val="0C0C0C"/>
              </a:solidFill>
              <a:latin typeface="Calibri"/>
            </a:defRPr>
          </a:lvl1pPr>
          <a:lvl2pPr marL="457200" indent="0">
            <a:defRPr sz="1100">
              <a:solidFill>
                <a:srgbClr val="0C0C0C"/>
              </a:solidFill>
              <a:latin typeface="Calibri"/>
            </a:defRPr>
          </a:lvl2pPr>
          <a:lvl3pPr marL="914400" indent="0">
            <a:defRPr sz="1100">
              <a:solidFill>
                <a:srgbClr val="0C0C0C"/>
              </a:solidFill>
              <a:latin typeface="Calibri"/>
            </a:defRPr>
          </a:lvl3pPr>
          <a:lvl4pPr marL="1371600" indent="0">
            <a:defRPr sz="1100">
              <a:solidFill>
                <a:srgbClr val="0C0C0C"/>
              </a:solidFill>
              <a:latin typeface="Calibri"/>
            </a:defRPr>
          </a:lvl4pPr>
          <a:lvl5pPr marL="1828800" indent="0">
            <a:defRPr sz="1100">
              <a:solidFill>
                <a:srgbClr val="0C0C0C"/>
              </a:solidFill>
              <a:latin typeface="Calibri"/>
            </a:defRPr>
          </a:lvl5pPr>
          <a:lvl6pPr marL="2286000" indent="0">
            <a:defRPr sz="1100">
              <a:solidFill>
                <a:srgbClr val="0C0C0C"/>
              </a:solidFill>
              <a:latin typeface="Calibri"/>
            </a:defRPr>
          </a:lvl6pPr>
          <a:lvl7pPr marL="2743200" indent="0">
            <a:defRPr sz="1100">
              <a:solidFill>
                <a:srgbClr val="0C0C0C"/>
              </a:solidFill>
              <a:latin typeface="Calibri"/>
            </a:defRPr>
          </a:lvl7pPr>
          <a:lvl8pPr marL="3200400" indent="0">
            <a:defRPr sz="1100">
              <a:solidFill>
                <a:srgbClr val="0C0C0C"/>
              </a:solidFill>
              <a:latin typeface="Calibri"/>
            </a:defRPr>
          </a:lvl8pPr>
          <a:lvl9pPr marL="3657600" indent="0">
            <a:defRPr sz="1100">
              <a:solidFill>
                <a:srgbClr val="0C0C0C"/>
              </a:solidFill>
              <a:latin typeface="Calibri"/>
            </a:defRPr>
          </a:lvl9pPr>
        </a:lstStyle>
        <a:p xmlns:a="http://schemas.openxmlformats.org/drawingml/2006/main">
          <a:endParaRPr lang="en-US"/>
        </a:p>
      </cdr:txBody>
    </cdr:sp>
  </cdr:relSizeAnchor>
  <cdr:relSizeAnchor xmlns:cdr="http://schemas.openxmlformats.org/drawingml/2006/chartDrawing">
    <cdr:from>
      <cdr:x>0.28935</cdr:x>
      <cdr:y>0.10556</cdr:y>
    </cdr:from>
    <cdr:to>
      <cdr:x>0.41654</cdr:x>
      <cdr:y>0.16261</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690813" y="642938"/>
          <a:ext cx="1182727" cy="347502"/>
        </a:xfrm>
        <a:prstGeom xmlns:a="http://schemas.openxmlformats.org/drawingml/2006/main" prst="rect">
          <a:avLst/>
        </a:prstGeom>
      </cdr:spPr>
    </cdr:pic>
  </cdr:relSizeAnchor>
</c:userShapes>
</file>

<file path=xl/drawings/drawing72.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3.xml><?xml version="1.0" encoding="utf-8"?>
<c:userShapes xmlns:c="http://schemas.openxmlformats.org/drawingml/2006/chart">
  <cdr:relSizeAnchor xmlns:cdr="http://schemas.openxmlformats.org/drawingml/2006/chartDrawing">
    <cdr:from>
      <cdr:x>0.75754</cdr:x>
      <cdr:y>0.08868</cdr:y>
    </cdr:from>
    <cdr:to>
      <cdr:x>0.97146</cdr:x>
      <cdr:y>0.21649</cdr:y>
    </cdr:to>
    <cdr:sp macro="" textlink="">
      <cdr:nvSpPr>
        <cdr:cNvPr id="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9"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0.66511</cdr:x>
      <cdr:y>0.05104</cdr:y>
    </cdr:from>
    <cdr:to>
      <cdr:x>0.80841</cdr:x>
      <cdr:y>0.10666</cdr:y>
    </cdr:to>
    <cdr:sp macro="" textlink="">
      <cdr:nvSpPr>
        <cdr:cNvPr id="17" name="TextBox 1"/>
        <cdr:cNvSpPr txBox="1"/>
      </cdr:nvSpPr>
      <cdr:spPr>
        <a:xfrm xmlns:a="http://schemas.openxmlformats.org/drawingml/2006/main">
          <a:off x="6172278" y="308338"/>
          <a:ext cx="1329835" cy="3360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0">
              <a:latin typeface="Arial" pitchFamily="34" charset="0"/>
              <a:cs typeface="Arial" pitchFamily="34" charset="0"/>
            </a:rPr>
            <a:t>Forecast</a:t>
          </a:r>
        </a:p>
      </cdr:txBody>
    </cdr:sp>
  </cdr:relSizeAnchor>
  <cdr:relSizeAnchor xmlns:cdr="http://schemas.openxmlformats.org/drawingml/2006/chartDrawing">
    <cdr:from>
      <cdr:x>0.81561</cdr:x>
      <cdr:y>0.01457</cdr:y>
    </cdr:from>
    <cdr:to>
      <cdr:x>0.9565</cdr:x>
      <cdr:y>0.06251</cdr:y>
    </cdr:to>
    <cdr:sp macro="" textlink="">
      <cdr:nvSpPr>
        <cdr:cNvPr id="20" name="TextBox 19"/>
        <cdr:cNvSpPr txBox="1"/>
      </cdr:nvSpPr>
      <cdr:spPr>
        <a:xfrm xmlns:a="http://schemas.openxmlformats.org/drawingml/2006/main">
          <a:off x="7568873" y="88051"/>
          <a:ext cx="1307469" cy="289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800" b="1">
              <a:latin typeface="Arial" pitchFamily="34" charset="0"/>
              <a:cs typeface="Arial" pitchFamily="34" charset="0"/>
            </a:rPr>
            <a:t>% of GDP</a:t>
          </a:r>
        </a:p>
      </cdr:txBody>
    </cdr:sp>
  </cdr:relSizeAnchor>
  <cdr:relSizeAnchor xmlns:cdr="http://schemas.openxmlformats.org/drawingml/2006/chartDrawing">
    <cdr:from>
      <cdr:x>0.63614</cdr:x>
      <cdr:y>0.11003</cdr:y>
    </cdr:from>
    <cdr:to>
      <cdr:x>0.63708</cdr:x>
      <cdr:y>0.79076</cdr:y>
    </cdr:to>
    <cdr:sp macro="" textlink="">
      <cdr:nvSpPr>
        <cdr:cNvPr id="21" name="Straight Connector 20"/>
        <cdr:cNvSpPr/>
      </cdr:nvSpPr>
      <cdr:spPr>
        <a:xfrm xmlns:a="http://schemas.openxmlformats.org/drawingml/2006/main" flipH="1" flipV="1">
          <a:off x="5919867" y="668647"/>
          <a:ext cx="8748" cy="413676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4.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5.xml><?xml version="1.0" encoding="utf-8"?>
<c:userShapes xmlns:c="http://schemas.openxmlformats.org/drawingml/2006/chart">
  <cdr:relSizeAnchor xmlns:cdr="http://schemas.openxmlformats.org/drawingml/2006/chartDrawing">
    <cdr:from>
      <cdr:x>0.75754</cdr:x>
      <cdr:y>0.08868</cdr:y>
    </cdr:from>
    <cdr:to>
      <cdr:x>0.97146</cdr:x>
      <cdr:y>0.21649</cdr:y>
    </cdr:to>
    <cdr:sp macro="" textlink="">
      <cdr:nvSpPr>
        <cdr:cNvPr id="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9"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1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0.66951</cdr:x>
      <cdr:y>0.10151</cdr:y>
    </cdr:from>
    <cdr:to>
      <cdr:x>0.81281</cdr:x>
      <cdr:y>0.15713</cdr:y>
    </cdr:to>
    <cdr:sp macro="" textlink="">
      <cdr:nvSpPr>
        <cdr:cNvPr id="17" name="TextBox 1"/>
        <cdr:cNvSpPr txBox="1"/>
      </cdr:nvSpPr>
      <cdr:spPr>
        <a:xfrm xmlns:a="http://schemas.openxmlformats.org/drawingml/2006/main">
          <a:off x="6230410" y="616855"/>
          <a:ext cx="133353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0">
              <a:latin typeface="Arial" pitchFamily="34" charset="0"/>
              <a:cs typeface="Arial" pitchFamily="34" charset="0"/>
            </a:rPr>
            <a:t>Forecast</a:t>
          </a:r>
        </a:p>
      </cdr:txBody>
    </cdr:sp>
  </cdr:relSizeAnchor>
  <cdr:relSizeAnchor xmlns:cdr="http://schemas.openxmlformats.org/drawingml/2006/chartDrawing">
    <cdr:from>
      <cdr:x>0.80974</cdr:x>
      <cdr:y>0.03034</cdr:y>
    </cdr:from>
    <cdr:to>
      <cdr:x>0.95063</cdr:x>
      <cdr:y>0.07828</cdr:y>
    </cdr:to>
    <cdr:sp macro="" textlink="">
      <cdr:nvSpPr>
        <cdr:cNvPr id="20" name="TextBox 19"/>
        <cdr:cNvSpPr txBox="1"/>
      </cdr:nvSpPr>
      <cdr:spPr>
        <a:xfrm xmlns:a="http://schemas.openxmlformats.org/drawingml/2006/main">
          <a:off x="7535409" y="184350"/>
          <a:ext cx="1311112" cy="2913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NZ" sz="1800" b="1">
              <a:latin typeface="Arial" pitchFamily="34" charset="0"/>
              <a:cs typeface="Arial" pitchFamily="34" charset="0"/>
            </a:rPr>
            <a:t>% of GDP</a:t>
          </a:r>
        </a:p>
      </cdr:txBody>
    </cdr:sp>
  </cdr:relSizeAnchor>
  <cdr:relSizeAnchor xmlns:cdr="http://schemas.openxmlformats.org/drawingml/2006/chartDrawing">
    <cdr:from>
      <cdr:x>0.6338</cdr:x>
      <cdr:y>0.11003</cdr:y>
    </cdr:from>
    <cdr:to>
      <cdr:x>0.63474</cdr:x>
      <cdr:y>0.79076</cdr:y>
    </cdr:to>
    <cdr:sp macro="" textlink="">
      <cdr:nvSpPr>
        <cdr:cNvPr id="21" name="Straight Connector 20"/>
        <cdr:cNvSpPr/>
      </cdr:nvSpPr>
      <cdr:spPr>
        <a:xfrm xmlns:a="http://schemas.openxmlformats.org/drawingml/2006/main" flipH="1" flipV="1">
          <a:off x="5898091" y="668617"/>
          <a:ext cx="8793" cy="413679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76.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7.xml><?xml version="1.0" encoding="utf-8"?>
<c:userShapes xmlns:c="http://schemas.openxmlformats.org/drawingml/2006/chart">
  <cdr:relSizeAnchor xmlns:cdr="http://schemas.openxmlformats.org/drawingml/2006/chartDrawing">
    <cdr:from>
      <cdr:x>0.67258</cdr:x>
      <cdr:y>0.12031</cdr:y>
    </cdr:from>
    <cdr:to>
      <cdr:x>0.81588</cdr:x>
      <cdr:y>0.17593</cdr:y>
    </cdr:to>
    <cdr:sp macro="" textlink="">
      <cdr:nvSpPr>
        <cdr:cNvPr id="3" name="TextBox 1"/>
        <cdr:cNvSpPr txBox="1"/>
      </cdr:nvSpPr>
      <cdr:spPr>
        <a:xfrm xmlns:a="http://schemas.openxmlformats.org/drawingml/2006/main">
          <a:off x="6258986" y="731118"/>
          <a:ext cx="133353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NZ" sz="1800" b="0">
              <a:latin typeface="Arial" pitchFamily="34" charset="0"/>
              <a:cs typeface="Arial" pitchFamily="34" charset="0"/>
            </a:rPr>
            <a:t>Forecast</a:t>
          </a:r>
        </a:p>
      </cdr:txBody>
    </cdr:sp>
  </cdr:relSizeAnchor>
  <cdr:relSizeAnchor xmlns:cdr="http://schemas.openxmlformats.org/drawingml/2006/chartDrawing">
    <cdr:from>
      <cdr:x>0.75754</cdr:x>
      <cdr:y>0.08868</cdr:y>
    </cdr:from>
    <cdr:to>
      <cdr:x>0.97146</cdr:x>
      <cdr:y>0.21649</cdr:y>
    </cdr:to>
    <cdr:sp macro="" textlink="">
      <cdr:nvSpPr>
        <cdr:cNvPr id="2"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0.64931</cdr:x>
      <cdr:y>0.09275</cdr:y>
    </cdr:from>
    <cdr:to>
      <cdr:x>0.64931</cdr:x>
      <cdr:y>0.80481</cdr:y>
    </cdr:to>
    <cdr:sp macro="" textlink="">
      <cdr:nvSpPr>
        <cdr:cNvPr id="7" name="Straight Connector 6"/>
        <cdr:cNvSpPr/>
      </cdr:nvSpPr>
      <cdr:spPr>
        <a:xfrm xmlns:a="http://schemas.openxmlformats.org/drawingml/2006/main" rot="5400000">
          <a:off x="3878836" y="2727218"/>
          <a:ext cx="4327153"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0.75754</cdr:x>
      <cdr:y>0.08868</cdr:y>
    </cdr:from>
    <cdr:to>
      <cdr:x>0.97146</cdr:x>
      <cdr:y>0.21649</cdr:y>
    </cdr:to>
    <cdr:sp macro="" textlink="">
      <cdr:nvSpPr>
        <cdr:cNvPr id="5"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0.01325</cdr:x>
      <cdr:y>0.01475</cdr:y>
    </cdr:from>
    <cdr:to>
      <cdr:x>0.17394</cdr:x>
      <cdr:y>0.07037</cdr:y>
    </cdr:to>
    <cdr:sp macro="" textlink="">
      <cdr:nvSpPr>
        <cdr:cNvPr id="9" name="TextBox 1"/>
        <cdr:cNvSpPr txBox="1"/>
      </cdr:nvSpPr>
      <cdr:spPr>
        <a:xfrm xmlns:a="http://schemas.openxmlformats.org/drawingml/2006/main">
          <a:off x="123282" y="89659"/>
          <a:ext cx="149536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1800" b="1">
              <a:latin typeface="Arial" pitchFamily="34" charset="0"/>
              <a:cs typeface="Arial" pitchFamily="34" charset="0"/>
            </a:rPr>
            <a:t>$billions</a:t>
          </a:r>
        </a:p>
      </cdr:txBody>
    </cdr:sp>
  </cdr:relSizeAnchor>
  <cdr:relSizeAnchor xmlns:cdr="http://schemas.openxmlformats.org/drawingml/2006/chartDrawing">
    <cdr:from>
      <cdr:x>0.82224</cdr:x>
      <cdr:y>0.01045</cdr:y>
    </cdr:from>
    <cdr:to>
      <cdr:x>0.98293</cdr:x>
      <cdr:y>0.06607</cdr:y>
    </cdr:to>
    <cdr:sp macro="" textlink="">
      <cdr:nvSpPr>
        <cdr:cNvPr id="8" name="TextBox 1"/>
        <cdr:cNvSpPr txBox="1"/>
      </cdr:nvSpPr>
      <cdr:spPr>
        <a:xfrm xmlns:a="http://schemas.openxmlformats.org/drawingml/2006/main">
          <a:off x="7651750" y="63500"/>
          <a:ext cx="1495369" cy="338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1800" b="1">
              <a:latin typeface="Arial" pitchFamily="34" charset="0"/>
              <a:cs typeface="Arial" pitchFamily="34" charset="0"/>
            </a:rPr>
            <a:t>% of</a:t>
          </a:r>
          <a:r>
            <a:rPr lang="en-NZ" sz="1800" b="1" baseline="0">
              <a:latin typeface="Arial" pitchFamily="34" charset="0"/>
              <a:cs typeface="Arial" pitchFamily="34" charset="0"/>
            </a:rPr>
            <a:t> GDP</a:t>
          </a:r>
          <a:endParaRPr lang="en-NZ" sz="1800" b="1">
            <a:latin typeface="Arial" pitchFamily="34" charset="0"/>
            <a:cs typeface="Arial" pitchFamily="34" charset="0"/>
          </a:endParaRPr>
        </a:p>
      </cdr:txBody>
    </cdr:sp>
  </cdr:relSizeAnchor>
</c:userShapes>
</file>

<file path=xl/drawings/drawing78.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9.xml><?xml version="1.0" encoding="utf-8"?>
<c:userShapes xmlns:c="http://schemas.openxmlformats.org/drawingml/2006/chart">
  <cdr:relSizeAnchor xmlns:cdr="http://schemas.openxmlformats.org/drawingml/2006/chartDrawing">
    <cdr:from>
      <cdr:x>0.22192</cdr:x>
      <cdr:y>0.08381</cdr:y>
    </cdr:from>
    <cdr:to>
      <cdr:x>0.22305</cdr:x>
      <cdr:y>0.82238</cdr:y>
    </cdr:to>
    <cdr:sp macro="" textlink="">
      <cdr:nvSpPr>
        <cdr:cNvPr id="4" name="Straight Connector 3"/>
        <cdr:cNvSpPr/>
      </cdr:nvSpPr>
      <cdr:spPr>
        <a:xfrm xmlns:a="http://schemas.openxmlformats.org/drawingml/2006/main" flipH="1" flipV="1">
          <a:off x="2061338" y="508027"/>
          <a:ext cx="10546" cy="4476723"/>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0.26863</cdr:x>
      <cdr:y>0.11349</cdr:y>
    </cdr:from>
    <cdr:to>
      <cdr:x>0.40421</cdr:x>
      <cdr:y>0.1781</cdr:y>
    </cdr:to>
    <cdr:sp macro="" textlink="">
      <cdr:nvSpPr>
        <cdr:cNvPr id="5" name="TextBox 4"/>
        <cdr:cNvSpPr txBox="1"/>
      </cdr:nvSpPr>
      <cdr:spPr>
        <a:xfrm xmlns:a="http://schemas.openxmlformats.org/drawingml/2006/main">
          <a:off x="2495217" y="687917"/>
          <a:ext cx="1259417" cy="391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Arial" pitchFamily="34" charset="0"/>
              <a:cs typeface="Arial" pitchFamily="34" charset="0"/>
            </a:rPr>
            <a:t>Forecast</a:t>
          </a:r>
        </a:p>
      </cdr:txBody>
    </cdr:sp>
  </cdr:relSizeAnchor>
  <cdr:relSizeAnchor xmlns:cdr="http://schemas.openxmlformats.org/drawingml/2006/chartDrawing">
    <cdr:from>
      <cdr:x>0.75754</cdr:x>
      <cdr:y>0.08868</cdr:y>
    </cdr:from>
    <cdr:to>
      <cdr:x>0.97146</cdr:x>
      <cdr:y>0.21649</cdr:y>
    </cdr:to>
    <cdr:sp macro="" textlink="">
      <cdr:nvSpPr>
        <cdr:cNvPr id="6"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0.75754</cdr:x>
      <cdr:y>0.08868</cdr:y>
    </cdr:from>
    <cdr:to>
      <cdr:x>0.97146</cdr:x>
      <cdr:y>0.21649</cdr:y>
    </cdr:to>
    <cdr:sp macro="" textlink="">
      <cdr:nvSpPr>
        <cdr:cNvPr id="8" name="TextBox 1"/>
        <cdr:cNvSpPr txBox="1"/>
      </cdr:nvSpPr>
      <cdr:spPr>
        <a:xfrm xmlns:a="http://schemas.openxmlformats.org/drawingml/2006/main">
          <a:off x="7049656" y="538904"/>
          <a:ext cx="1990724" cy="7766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endParaRPr lang="en-NZ" sz="2000" b="0">
            <a:latin typeface="Arial" pitchFamily="34" charset="0"/>
            <a:cs typeface="Arial" pitchFamily="34" charset="0"/>
          </a:endParaRPr>
        </a:p>
      </cdr:txBody>
    </cdr:sp>
  </cdr:relSizeAnchor>
  <cdr:relSizeAnchor xmlns:cdr="http://schemas.openxmlformats.org/drawingml/2006/chartDrawing">
    <cdr:from>
      <cdr:x>0.00869</cdr:x>
      <cdr:y>0.00951</cdr:y>
    </cdr:from>
    <cdr:to>
      <cdr:x>0.16938</cdr:x>
      <cdr:y>0.06513</cdr:y>
    </cdr:to>
    <cdr:sp macro="" textlink="">
      <cdr:nvSpPr>
        <cdr:cNvPr id="9" name="TextBox 1"/>
        <cdr:cNvSpPr txBox="1"/>
      </cdr:nvSpPr>
      <cdr:spPr>
        <a:xfrm xmlns:a="http://schemas.openxmlformats.org/drawingml/2006/main">
          <a:off x="80744" y="57655"/>
          <a:ext cx="1492624" cy="3371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NZ" sz="1800" b="1">
              <a:latin typeface="Arial" pitchFamily="34" charset="0"/>
              <a:cs typeface="Arial" pitchFamily="34" charset="0"/>
            </a:rPr>
            <a:t>$billions</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0.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1.xml><?xml version="1.0" encoding="utf-8"?>
<c:userShapes xmlns:c="http://schemas.openxmlformats.org/drawingml/2006/chart">
  <cdr:relSizeAnchor xmlns:cdr="http://schemas.openxmlformats.org/drawingml/2006/chartDrawing">
    <cdr:from>
      <cdr:x>0</cdr:x>
      <cdr:y>0.00391</cdr:y>
    </cdr:from>
    <cdr:to>
      <cdr:x>0.11995</cdr:x>
      <cdr:y>0.05326</cdr:y>
    </cdr:to>
    <cdr:sp macro="" textlink="">
      <cdr:nvSpPr>
        <cdr:cNvPr id="2" name="TextBox 1"/>
        <cdr:cNvSpPr txBox="1"/>
      </cdr:nvSpPr>
      <cdr:spPr>
        <a:xfrm xmlns:a="http://schemas.openxmlformats.org/drawingml/2006/main">
          <a:off x="0" y="23650"/>
          <a:ext cx="1112492" cy="298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$billions</a:t>
          </a:r>
        </a:p>
      </cdr:txBody>
    </cdr:sp>
  </cdr:relSizeAnchor>
  <cdr:relSizeAnchor xmlns:cdr="http://schemas.openxmlformats.org/drawingml/2006/chartDrawing">
    <cdr:from>
      <cdr:x>0.21762</cdr:x>
      <cdr:y>0.08206</cdr:y>
    </cdr:from>
    <cdr:to>
      <cdr:x>0.21762</cdr:x>
      <cdr:y>0.84333</cdr:y>
    </cdr:to>
    <cdr:sp macro="" textlink="">
      <cdr:nvSpPr>
        <cdr:cNvPr id="4" name="Straight Connector 3"/>
        <cdr:cNvSpPr/>
      </cdr:nvSpPr>
      <cdr:spPr>
        <a:xfrm xmlns:a="http://schemas.openxmlformats.org/drawingml/2006/main" flipV="1">
          <a:off x="2021420" y="497404"/>
          <a:ext cx="0" cy="4614335"/>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0.27618</cdr:x>
      <cdr:y>0.088</cdr:y>
    </cdr:from>
    <cdr:to>
      <cdr:x>0.43455</cdr:x>
      <cdr:y>0.15959</cdr:y>
    </cdr:to>
    <cdr:sp macro="" textlink="">
      <cdr:nvSpPr>
        <cdr:cNvPr id="5" name="TextBox 4"/>
        <cdr:cNvSpPr txBox="1"/>
      </cdr:nvSpPr>
      <cdr:spPr>
        <a:xfrm xmlns:a="http://schemas.openxmlformats.org/drawingml/2006/main">
          <a:off x="2565434" y="533384"/>
          <a:ext cx="1471074" cy="4339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Arial" pitchFamily="34" charset="0"/>
              <a:cs typeface="Arial" pitchFamily="34" charset="0"/>
            </a:rPr>
            <a:t>Forecast</a:t>
          </a:r>
        </a:p>
      </cdr:txBody>
    </cdr:sp>
  </cdr:relSizeAnchor>
</c:userShapes>
</file>

<file path=xl/drawings/drawing82.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3.xml><?xml version="1.0" encoding="utf-8"?>
<c:userShapes xmlns:c="http://schemas.openxmlformats.org/drawingml/2006/chart">
  <cdr:relSizeAnchor xmlns:cdr="http://schemas.openxmlformats.org/drawingml/2006/chartDrawing">
    <cdr:from>
      <cdr:x>0.00376</cdr:x>
      <cdr:y>0.00572</cdr:y>
    </cdr:from>
    <cdr:to>
      <cdr:x>0.12371</cdr:x>
      <cdr:y>0.05507</cdr:y>
    </cdr:to>
    <cdr:sp macro="" textlink="">
      <cdr:nvSpPr>
        <cdr:cNvPr id="2" name="TextBox 1"/>
        <cdr:cNvSpPr txBox="1"/>
      </cdr:nvSpPr>
      <cdr:spPr>
        <a:xfrm xmlns:a="http://schemas.openxmlformats.org/drawingml/2006/main">
          <a:off x="34855" y="34536"/>
          <a:ext cx="1112492" cy="298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$billions</a:t>
          </a:r>
        </a:p>
      </cdr:txBody>
    </cdr:sp>
  </cdr:relSizeAnchor>
  <cdr:relSizeAnchor xmlns:cdr="http://schemas.openxmlformats.org/drawingml/2006/chartDrawing">
    <cdr:from>
      <cdr:x>0.21762</cdr:x>
      <cdr:y>0.08206</cdr:y>
    </cdr:from>
    <cdr:to>
      <cdr:x>0.21762</cdr:x>
      <cdr:y>0.84333</cdr:y>
    </cdr:to>
    <cdr:sp macro="" textlink="">
      <cdr:nvSpPr>
        <cdr:cNvPr id="4" name="Straight Connector 3"/>
        <cdr:cNvSpPr/>
      </cdr:nvSpPr>
      <cdr:spPr>
        <a:xfrm xmlns:a="http://schemas.openxmlformats.org/drawingml/2006/main" flipV="1">
          <a:off x="2021420" y="497404"/>
          <a:ext cx="0" cy="4614335"/>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0.27618</cdr:x>
      <cdr:y>0.088</cdr:y>
    </cdr:from>
    <cdr:to>
      <cdr:x>0.43455</cdr:x>
      <cdr:y>0.15959</cdr:y>
    </cdr:to>
    <cdr:sp macro="" textlink="">
      <cdr:nvSpPr>
        <cdr:cNvPr id="5" name="TextBox 4"/>
        <cdr:cNvSpPr txBox="1"/>
      </cdr:nvSpPr>
      <cdr:spPr>
        <a:xfrm xmlns:a="http://schemas.openxmlformats.org/drawingml/2006/main">
          <a:off x="2565434" y="533384"/>
          <a:ext cx="1471074" cy="4339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Arial" pitchFamily="34" charset="0"/>
              <a:cs typeface="Arial" pitchFamily="34" charset="0"/>
            </a:rPr>
            <a:t>Forecast</a:t>
          </a:r>
        </a:p>
      </cdr:txBody>
    </cdr:sp>
  </cdr:relSizeAnchor>
</c:userShapes>
</file>

<file path=xl/drawings/drawing84.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5.xml><?xml version="1.0" encoding="utf-8"?>
<c:userShapes xmlns:c="http://schemas.openxmlformats.org/drawingml/2006/chart">
  <cdr:relSizeAnchor xmlns:cdr="http://schemas.openxmlformats.org/drawingml/2006/chartDrawing">
    <cdr:from>
      <cdr:x>0.00728</cdr:x>
      <cdr:y>0.00572</cdr:y>
    </cdr:from>
    <cdr:to>
      <cdr:x>0.12723</cdr:x>
      <cdr:y>0.05507</cdr:y>
    </cdr:to>
    <cdr:sp macro="" textlink="">
      <cdr:nvSpPr>
        <cdr:cNvPr id="2" name="TextBox 1"/>
        <cdr:cNvSpPr txBox="1"/>
      </cdr:nvSpPr>
      <cdr:spPr>
        <a:xfrm xmlns:a="http://schemas.openxmlformats.org/drawingml/2006/main">
          <a:off x="67512" y="34536"/>
          <a:ext cx="1112492" cy="2981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$billions</a:t>
          </a:r>
        </a:p>
      </cdr:txBody>
    </cdr:sp>
  </cdr:relSizeAnchor>
  <cdr:relSizeAnchor xmlns:cdr="http://schemas.openxmlformats.org/drawingml/2006/chartDrawing">
    <cdr:from>
      <cdr:x>0.21762</cdr:x>
      <cdr:y>0.08206</cdr:y>
    </cdr:from>
    <cdr:to>
      <cdr:x>0.21762</cdr:x>
      <cdr:y>0.84333</cdr:y>
    </cdr:to>
    <cdr:sp macro="" textlink="">
      <cdr:nvSpPr>
        <cdr:cNvPr id="4" name="Straight Connector 3"/>
        <cdr:cNvSpPr/>
      </cdr:nvSpPr>
      <cdr:spPr>
        <a:xfrm xmlns:a="http://schemas.openxmlformats.org/drawingml/2006/main" flipV="1">
          <a:off x="2021420" y="497404"/>
          <a:ext cx="0" cy="4614335"/>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0.27618</cdr:x>
      <cdr:y>0.088</cdr:y>
    </cdr:from>
    <cdr:to>
      <cdr:x>0.43455</cdr:x>
      <cdr:y>0.15959</cdr:y>
    </cdr:to>
    <cdr:sp macro="" textlink="">
      <cdr:nvSpPr>
        <cdr:cNvPr id="5" name="TextBox 4"/>
        <cdr:cNvSpPr txBox="1"/>
      </cdr:nvSpPr>
      <cdr:spPr>
        <a:xfrm xmlns:a="http://schemas.openxmlformats.org/drawingml/2006/main">
          <a:off x="2565434" y="533384"/>
          <a:ext cx="1471074" cy="4339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Arial" pitchFamily="34" charset="0"/>
              <a:cs typeface="Arial" pitchFamily="34" charset="0"/>
            </a:rPr>
            <a:t>Forecast</a:t>
          </a:r>
        </a:p>
      </cdr:txBody>
    </cdr:sp>
  </cdr:relSizeAnchor>
</c:userShapes>
</file>

<file path=xl/drawings/drawing86.xml><?xml version="1.0" encoding="utf-8"?>
<xdr:wsDr xmlns:xdr="http://schemas.openxmlformats.org/drawingml/2006/spreadsheetDrawing" xmlns:a="http://schemas.openxmlformats.org/drawingml/2006/main">
  <xdr:absoluteAnchor>
    <xdr:pos x="0" y="0"/>
    <xdr:ext cx="9280071" cy="6041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7.xml><?xml version="1.0" encoding="utf-8"?>
<c:userShapes xmlns:c="http://schemas.openxmlformats.org/drawingml/2006/chart">
  <cdr:relSizeAnchor xmlns:cdr="http://schemas.openxmlformats.org/drawingml/2006/chartDrawing">
    <cdr:from>
      <cdr:x>0</cdr:x>
      <cdr:y>0.01613</cdr:y>
    </cdr:from>
    <cdr:to>
      <cdr:x>0.13094</cdr:x>
      <cdr:y>0.08387</cdr:y>
    </cdr:to>
    <cdr:sp macro="" textlink="">
      <cdr:nvSpPr>
        <cdr:cNvPr id="2" name="TextBox 1"/>
        <cdr:cNvSpPr txBox="1"/>
      </cdr:nvSpPr>
      <cdr:spPr>
        <a:xfrm xmlns:a="http://schemas.openxmlformats.org/drawingml/2006/main">
          <a:off x="0" y="98196"/>
          <a:ext cx="1217629" cy="412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anose="020B0604020202020204" pitchFamily="34" charset="0"/>
              <a:cs typeface="Arial" panose="020B0604020202020204" pitchFamily="34" charset="0"/>
            </a:rPr>
            <a:t>$billions</a:t>
          </a:r>
        </a:p>
      </cdr:txBody>
    </cdr:sp>
  </cdr:relSizeAnchor>
</c:userShapes>
</file>

<file path=xl/drawings/drawing88.xml><?xml version="1.0" encoding="utf-8"?>
<xdr:wsDr xmlns:xdr="http://schemas.openxmlformats.org/drawingml/2006/spreadsheetDrawing" xmlns:a="http://schemas.openxmlformats.org/drawingml/2006/main">
  <xdr:absoluteAnchor>
    <xdr:pos x="0" y="0"/>
    <xdr:ext cx="928116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9.xml><?xml version="1.0" encoding="utf-8"?>
<c:userShapes xmlns:c="http://schemas.openxmlformats.org/drawingml/2006/chart">
  <cdr:relSizeAnchor xmlns:cdr="http://schemas.openxmlformats.org/drawingml/2006/chartDrawing">
    <cdr:from>
      <cdr:x>0.51249</cdr:x>
      <cdr:y>0.09107</cdr:y>
    </cdr:from>
    <cdr:to>
      <cdr:x>0.51262</cdr:x>
      <cdr:y>0.80587</cdr:y>
    </cdr:to>
    <cdr:sp macro="" textlink="">
      <cdr:nvSpPr>
        <cdr:cNvPr id="9" name="Straight Connector 8"/>
        <cdr:cNvSpPr/>
      </cdr:nvSpPr>
      <cdr:spPr>
        <a:xfrm xmlns:a="http://schemas.openxmlformats.org/drawingml/2006/main">
          <a:off x="4756514" y="550293"/>
          <a:ext cx="1207" cy="4319293"/>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NZ"/>
        </a:p>
      </cdr:txBody>
    </cdr:sp>
  </cdr:relSizeAnchor>
  <cdr:relSizeAnchor xmlns:cdr="http://schemas.openxmlformats.org/drawingml/2006/chartDrawing">
    <cdr:from>
      <cdr:x>0.71201</cdr:x>
      <cdr:y>0.13144</cdr:y>
    </cdr:from>
    <cdr:to>
      <cdr:x>0.86067</cdr:x>
      <cdr:y>0.18084</cdr:y>
    </cdr:to>
    <cdr:sp macro="" textlink="">
      <cdr:nvSpPr>
        <cdr:cNvPr id="10" name="TextBox 1"/>
        <cdr:cNvSpPr txBox="1"/>
      </cdr:nvSpPr>
      <cdr:spPr>
        <a:xfrm xmlns:a="http://schemas.openxmlformats.org/drawingml/2006/main">
          <a:off x="6612384" y="795003"/>
          <a:ext cx="1380586" cy="2987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Arial" pitchFamily="34" charset="0"/>
              <a:cs typeface="Arial" pitchFamily="34" charset="0"/>
            </a:rPr>
            <a:t>Forecast</a:t>
          </a:r>
        </a:p>
      </cdr:txBody>
    </cdr:sp>
  </cdr:relSizeAnchor>
</c:userShapes>
</file>

<file path=xl/drawings/drawing9.xml><?xml version="1.0" encoding="utf-8"?>
<c:userShapes xmlns:c="http://schemas.openxmlformats.org/drawingml/2006/chart">
  <cdr:relSizeAnchor xmlns:cdr="http://schemas.openxmlformats.org/drawingml/2006/chartDrawing">
    <cdr:from>
      <cdr:x>0.01624</cdr:x>
      <cdr:y>0.01231</cdr:y>
    </cdr:from>
    <cdr:to>
      <cdr:x>0.42825</cdr:x>
      <cdr:y>0.08356</cdr:y>
    </cdr:to>
    <cdr:sp macro="" textlink="">
      <cdr:nvSpPr>
        <cdr:cNvPr id="31745" name="Text Box 1"/>
        <cdr:cNvSpPr txBox="1">
          <a:spLocks xmlns:a="http://schemas.openxmlformats.org/drawingml/2006/main" noChangeArrowheads="1"/>
        </cdr:cNvSpPr>
      </cdr:nvSpPr>
      <cdr:spPr bwMode="auto">
        <a:xfrm xmlns:a="http://schemas.openxmlformats.org/drawingml/2006/main">
          <a:off x="149581" y="69179"/>
          <a:ext cx="3794890" cy="4004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1" i="0" strike="noStrike" baseline="0">
              <a:solidFill>
                <a:srgbClr val="000000"/>
              </a:solidFill>
              <a:latin typeface="Arial"/>
              <a:cs typeface="Arial"/>
            </a:rPr>
            <a:t>%</a:t>
          </a:r>
          <a:endParaRPr lang="en-NZ" sz="1800" b="1" i="0" strike="noStrike">
            <a:solidFill>
              <a:srgbClr val="000000"/>
            </a:solidFill>
            <a:latin typeface="Arial"/>
            <a:cs typeface="Arial"/>
          </a:endParaRPr>
        </a:p>
      </cdr:txBody>
    </cdr:sp>
  </cdr:relSizeAnchor>
  <cdr:relSizeAnchor xmlns:cdr="http://schemas.openxmlformats.org/drawingml/2006/chartDrawing">
    <cdr:from>
      <cdr:x>0.79219</cdr:x>
      <cdr:y>0.12234</cdr:y>
    </cdr:from>
    <cdr:to>
      <cdr:x>0.92744</cdr:x>
      <cdr:y>0.19909</cdr:y>
    </cdr:to>
    <cdr:sp macro="" textlink="">
      <cdr:nvSpPr>
        <cdr:cNvPr id="31748" name="Text Box 4"/>
        <cdr:cNvSpPr txBox="1">
          <a:spLocks xmlns:a="http://schemas.openxmlformats.org/drawingml/2006/main" noChangeArrowheads="1"/>
        </cdr:cNvSpPr>
      </cdr:nvSpPr>
      <cdr:spPr bwMode="auto">
        <a:xfrm xmlns:a="http://schemas.openxmlformats.org/drawingml/2006/main">
          <a:off x="7281540" y="685192"/>
          <a:ext cx="1243167" cy="4298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45720" tIns="36576" rIns="0" bIns="0" anchor="t" upright="1"/>
        <a:lstStyle xmlns:a="http://schemas.openxmlformats.org/drawingml/2006/main"/>
        <a:p xmlns:a="http://schemas.openxmlformats.org/drawingml/2006/main">
          <a:pPr algn="l" rtl="0">
            <a:defRPr sz="1000"/>
          </a:pPr>
          <a:r>
            <a:rPr lang="en-NZ" sz="1800" b="0" i="0" strike="noStrike">
              <a:solidFill>
                <a:srgbClr val="000000"/>
              </a:solidFill>
              <a:latin typeface="Arial"/>
              <a:cs typeface="Arial"/>
            </a:rPr>
            <a:t>Forecast</a:t>
          </a:r>
        </a:p>
      </cdr:txBody>
    </cdr:sp>
  </cdr:relSizeAnchor>
  <cdr:relSizeAnchor xmlns:cdr="http://schemas.openxmlformats.org/drawingml/2006/chartDrawing">
    <cdr:from>
      <cdr:x>0.77134</cdr:x>
      <cdr:y>0.11132</cdr:y>
    </cdr:from>
    <cdr:to>
      <cdr:x>0.77134</cdr:x>
      <cdr:y>0.79266</cdr:y>
    </cdr:to>
    <cdr:sp macro="" textlink="">
      <cdr:nvSpPr>
        <cdr:cNvPr id="10" name="Straight Connector 9"/>
        <cdr:cNvSpPr/>
      </cdr:nvSpPr>
      <cdr:spPr>
        <a:xfrm xmlns:a="http://schemas.openxmlformats.org/drawingml/2006/main" rot="16200000" flipV="1">
          <a:off x="5102800" y="2733796"/>
          <a:ext cx="412100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90.xml><?xml version="1.0" encoding="utf-8"?>
<xdr:wsDr xmlns:xdr="http://schemas.openxmlformats.org/drawingml/2006/spreadsheetDrawing" xmlns:a="http://schemas.openxmlformats.org/drawingml/2006/main">
  <xdr:absoluteAnchor>
    <xdr:pos x="0" y="0"/>
    <xdr:ext cx="928116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1.xml><?xml version="1.0" encoding="utf-8"?>
<c:userShapes xmlns:c="http://schemas.openxmlformats.org/drawingml/2006/chart">
  <cdr:relSizeAnchor xmlns:cdr="http://schemas.openxmlformats.org/drawingml/2006/chartDrawing">
    <cdr:from>
      <cdr:x>0.48557</cdr:x>
      <cdr:y>0.09759</cdr:y>
    </cdr:from>
    <cdr:to>
      <cdr:x>0.4878</cdr:x>
      <cdr:y>0.86065</cdr:y>
    </cdr:to>
    <cdr:sp macro="" textlink="">
      <cdr:nvSpPr>
        <cdr:cNvPr id="9" name="Straight Connector 8"/>
        <cdr:cNvSpPr/>
      </cdr:nvSpPr>
      <cdr:spPr>
        <a:xfrm xmlns:a="http://schemas.openxmlformats.org/drawingml/2006/main" flipH="1">
          <a:off x="4506642" y="589703"/>
          <a:ext cx="20697" cy="4610912"/>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0.04725</cdr:x>
      <cdr:y>0.01555</cdr:y>
    </cdr:from>
    <cdr:to>
      <cdr:x>0.21713</cdr:x>
      <cdr:y>0.07601</cdr:y>
    </cdr:to>
    <cdr:sp macro="" textlink="">
      <cdr:nvSpPr>
        <cdr:cNvPr id="2" name="TextBox 1"/>
        <cdr:cNvSpPr txBox="1"/>
      </cdr:nvSpPr>
      <cdr:spPr>
        <a:xfrm xmlns:a="http://schemas.openxmlformats.org/drawingml/2006/main">
          <a:off x="438411" y="93945"/>
          <a:ext cx="1576192" cy="365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anose="020B0604020202020204" pitchFamily="34" charset="0"/>
              <a:cs typeface="Arial" panose="020B0604020202020204" pitchFamily="34" charset="0"/>
            </a:rPr>
            <a:t>$billions</a:t>
          </a:r>
        </a:p>
      </cdr:txBody>
    </cdr:sp>
  </cdr:relSizeAnchor>
  <cdr:relSizeAnchor xmlns:cdr="http://schemas.openxmlformats.org/drawingml/2006/chartDrawing">
    <cdr:from>
      <cdr:x>0.58044</cdr:x>
      <cdr:y>0.17313</cdr:y>
    </cdr:from>
    <cdr:to>
      <cdr:x>0.7289</cdr:x>
      <cdr:y>0.22245</cdr:y>
    </cdr:to>
    <cdr:sp macro="" textlink="">
      <cdr:nvSpPr>
        <cdr:cNvPr id="4" name="TextBox 1"/>
        <cdr:cNvSpPr txBox="1"/>
      </cdr:nvSpPr>
      <cdr:spPr>
        <a:xfrm xmlns:a="http://schemas.openxmlformats.org/drawingml/2006/main">
          <a:off x="5387154" y="1046157"/>
          <a:ext cx="1377881" cy="2980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800">
              <a:latin typeface="Arial" pitchFamily="34" charset="0"/>
              <a:cs typeface="Arial" pitchFamily="34" charset="0"/>
            </a:rPr>
            <a:t>Forecast</a:t>
          </a:r>
        </a:p>
      </cdr:txBody>
    </cdr:sp>
  </cdr:relSizeAnchor>
</c:userShapes>
</file>

<file path=xl/drawings/drawing92.xml><?xml version="1.0" encoding="utf-8"?>
<xdr:wsDr xmlns:xdr="http://schemas.openxmlformats.org/drawingml/2006/spreadsheetDrawing" xmlns:a="http://schemas.openxmlformats.org/drawingml/2006/main">
  <xdr:absoluteAnchor>
    <xdr:pos x="0" y="0"/>
    <xdr:ext cx="9267825" cy="6029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3.xml><?xml version="1.0" encoding="utf-8"?>
<c:userShapes xmlns:c="http://schemas.openxmlformats.org/drawingml/2006/chart">
  <cdr:relSizeAnchor xmlns:cdr="http://schemas.openxmlformats.org/drawingml/2006/chartDrawing">
    <cdr:from>
      <cdr:x>0.06673</cdr:x>
      <cdr:y>0</cdr:y>
    </cdr:from>
    <cdr:to>
      <cdr:x>0.15598</cdr:x>
      <cdr:y>0.0503</cdr:y>
    </cdr:to>
    <cdr:sp macro="" textlink="">
      <cdr:nvSpPr>
        <cdr:cNvPr id="2" name="TextBox 1"/>
        <cdr:cNvSpPr txBox="1"/>
      </cdr:nvSpPr>
      <cdr:spPr>
        <a:xfrm xmlns:a="http://schemas.openxmlformats.org/drawingml/2006/main">
          <a:off x="618564" y="0"/>
          <a:ext cx="827303" cy="3039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0.78968</cdr:x>
      <cdr:y>0.08976</cdr:y>
    </cdr:from>
    <cdr:to>
      <cdr:x>0.78974</cdr:x>
      <cdr:y>0.81973</cdr:y>
    </cdr:to>
    <cdr:cxnSp macro="">
      <cdr:nvCxnSpPr>
        <cdr:cNvPr id="3" name="Straight Connector 2"/>
        <cdr:cNvCxnSpPr/>
      </cdr:nvCxnSpPr>
      <cdr:spPr>
        <a:xfrm xmlns:a="http://schemas.openxmlformats.org/drawingml/2006/main" flipH="1">
          <a:off x="7333659" y="542925"/>
          <a:ext cx="591" cy="4415109"/>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0.81248</cdr:x>
      <cdr:y>0.09327</cdr:y>
    </cdr:from>
    <cdr:to>
      <cdr:x>0.94277</cdr:x>
      <cdr:y>0.14358</cdr:y>
    </cdr:to>
    <cdr:sp macro="" textlink="">
      <cdr:nvSpPr>
        <cdr:cNvPr id="8" name="TextBox 1"/>
        <cdr:cNvSpPr txBox="1"/>
      </cdr:nvSpPr>
      <cdr:spPr>
        <a:xfrm xmlns:a="http://schemas.openxmlformats.org/drawingml/2006/main">
          <a:off x="7543800" y="565150"/>
          <a:ext cx="1209675" cy="304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NZ" sz="1800">
              <a:latin typeface="Arial" panose="020B0604020202020204" pitchFamily="34" charset="0"/>
              <a:cs typeface="Arial" panose="020B0604020202020204" pitchFamily="34" charset="0"/>
            </a:rPr>
            <a:t>Forecast</a:t>
          </a:r>
        </a:p>
      </cdr:txBody>
    </cdr:sp>
  </cdr:relSizeAnchor>
</c:userShapes>
</file>

<file path=xl/drawings/drawing94.xml><?xml version="1.0" encoding="utf-8"?>
<xdr:wsDr xmlns:xdr="http://schemas.openxmlformats.org/drawingml/2006/spreadsheetDrawing" xmlns:a="http://schemas.openxmlformats.org/drawingml/2006/main">
  <xdr:absoluteAnchor>
    <xdr:pos x="0" y="0"/>
    <xdr:ext cx="928116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5.xml><?xml version="1.0" encoding="utf-8"?>
<c:userShapes xmlns:c="http://schemas.openxmlformats.org/drawingml/2006/chart">
  <cdr:relSizeAnchor xmlns:cdr="http://schemas.openxmlformats.org/drawingml/2006/chartDrawing">
    <cdr:from>
      <cdr:x>0.01436</cdr:x>
      <cdr:y>0.00253</cdr:y>
    </cdr:from>
    <cdr:to>
      <cdr:x>0.58785</cdr:x>
      <cdr:y>0.06184</cdr:y>
    </cdr:to>
    <cdr:sp macro="" textlink="">
      <cdr:nvSpPr>
        <cdr:cNvPr id="3" name="TextBox 2"/>
        <cdr:cNvSpPr txBox="1"/>
      </cdr:nvSpPr>
      <cdr:spPr>
        <a:xfrm xmlns:a="http://schemas.openxmlformats.org/drawingml/2006/main">
          <a:off x="133277" y="15288"/>
          <a:ext cx="5322643" cy="358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Annual net migration per 1000 population</a:t>
          </a:r>
        </a:p>
      </cdr:txBody>
    </cdr:sp>
  </cdr:relSizeAnchor>
  <cdr:relSizeAnchor xmlns:cdr="http://schemas.openxmlformats.org/drawingml/2006/chartDrawing">
    <cdr:from>
      <cdr:x>0.80182</cdr:x>
      <cdr:y>0.12798</cdr:y>
    </cdr:from>
    <cdr:to>
      <cdr:x>0.95152</cdr:x>
      <cdr:y>0.17809</cdr:y>
    </cdr:to>
    <cdr:sp macro="" textlink="">
      <cdr:nvSpPr>
        <cdr:cNvPr id="11" name="TextBox 1"/>
        <cdr:cNvSpPr txBox="1"/>
      </cdr:nvSpPr>
      <cdr:spPr>
        <a:xfrm xmlns:a="http://schemas.openxmlformats.org/drawingml/2006/main">
          <a:off x="7453353" y="774059"/>
          <a:ext cx="1392567" cy="30157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0.4179</cdr:x>
      <cdr:y>0.30139</cdr:y>
    </cdr:from>
    <cdr:to>
      <cdr:x>0.67981</cdr:x>
      <cdr:y>0.3657</cdr:y>
    </cdr:to>
    <cdr:sp macro="" textlink="">
      <cdr:nvSpPr>
        <cdr:cNvPr id="2" name="TextBox 1"/>
        <cdr:cNvSpPr txBox="1"/>
      </cdr:nvSpPr>
      <cdr:spPr>
        <a:xfrm xmlns:a="http://schemas.openxmlformats.org/drawingml/2006/main">
          <a:off x="3878559" y="1821197"/>
          <a:ext cx="2430829" cy="3886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000">
              <a:latin typeface="Arial" panose="020B0604020202020204" pitchFamily="34" charset="0"/>
              <a:cs typeface="Arial" panose="020B0604020202020204" pitchFamily="34" charset="0"/>
            </a:rPr>
            <a:t>Long-run average</a:t>
          </a:r>
        </a:p>
      </cdr:txBody>
    </cdr:sp>
  </cdr:relSizeAnchor>
  <cdr:relSizeAnchor xmlns:cdr="http://schemas.openxmlformats.org/drawingml/2006/chartDrawing">
    <cdr:from>
      <cdr:x>0.46551</cdr:x>
      <cdr:y>0.35813</cdr:y>
    </cdr:from>
    <cdr:to>
      <cdr:x>0.49671</cdr:x>
      <cdr:y>0.41109</cdr:y>
    </cdr:to>
    <cdr:cxnSp macro="">
      <cdr:nvCxnSpPr>
        <cdr:cNvPr id="7" name="Straight Arrow Connector 6"/>
        <cdr:cNvCxnSpPr/>
      </cdr:nvCxnSpPr>
      <cdr:spPr>
        <a:xfrm xmlns:a="http://schemas.openxmlformats.org/drawingml/2006/main" flipH="1">
          <a:off x="4320504" y="2164087"/>
          <a:ext cx="289573" cy="320019"/>
        </a:xfrm>
        <a:prstGeom xmlns:a="http://schemas.openxmlformats.org/drawingml/2006/main" prst="straightConnector1">
          <a:avLst/>
        </a:prstGeom>
        <a:ln xmlns:a="http://schemas.openxmlformats.org/drawingml/2006/main" w="28575">
          <a:solidFill>
            <a:srgbClr val="99CCFF"/>
          </a:solidFill>
          <a:prstDash val="sys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6.xml><?xml version="1.0" encoding="utf-8"?>
<xdr:wsDr xmlns:xdr="http://schemas.openxmlformats.org/drawingml/2006/spreadsheetDrawing" xmlns:a="http://schemas.openxmlformats.org/drawingml/2006/main">
  <xdr:absoluteAnchor>
    <xdr:pos x="0" y="0"/>
    <xdr:ext cx="928116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7.xml><?xml version="1.0" encoding="utf-8"?>
<c:userShapes xmlns:c="http://schemas.openxmlformats.org/drawingml/2006/chart">
  <cdr:relSizeAnchor xmlns:cdr="http://schemas.openxmlformats.org/drawingml/2006/chartDrawing">
    <cdr:from>
      <cdr:x>0.82028</cdr:x>
      <cdr:y>0.11398</cdr:y>
    </cdr:from>
    <cdr:to>
      <cdr:x>0.97048</cdr:x>
      <cdr:y>0.16359</cdr:y>
    </cdr:to>
    <cdr:sp macro="" textlink="">
      <cdr:nvSpPr>
        <cdr:cNvPr id="2" name="TextBox 1"/>
        <cdr:cNvSpPr txBox="1"/>
      </cdr:nvSpPr>
      <cdr:spPr>
        <a:xfrm xmlns:a="http://schemas.openxmlformats.org/drawingml/2006/main">
          <a:off x="7643346" y="699988"/>
          <a:ext cx="1385602" cy="3000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Arial" pitchFamily="34" charset="0"/>
              <a:cs typeface="Arial" pitchFamily="34" charset="0"/>
            </a:rPr>
            <a:t>Forecast</a:t>
          </a:r>
        </a:p>
      </cdr:txBody>
    </cdr:sp>
  </cdr:relSizeAnchor>
  <cdr:relSizeAnchor xmlns:cdr="http://schemas.openxmlformats.org/drawingml/2006/chartDrawing">
    <cdr:from>
      <cdr:x>0.0143</cdr:x>
      <cdr:y>0.01514</cdr:y>
    </cdr:from>
    <cdr:to>
      <cdr:x>0.34878</cdr:x>
      <cdr:y>0.07495</cdr:y>
    </cdr:to>
    <cdr:sp macro="" textlink="">
      <cdr:nvSpPr>
        <cdr:cNvPr id="3" name="TextBox 2"/>
        <cdr:cNvSpPr txBox="1"/>
      </cdr:nvSpPr>
      <cdr:spPr>
        <a:xfrm xmlns:a="http://schemas.openxmlformats.org/drawingml/2006/main">
          <a:off x="128195" y="92121"/>
          <a:ext cx="3102007" cy="3608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Annual average % change</a:t>
          </a:r>
        </a:p>
      </cdr:txBody>
    </cdr:sp>
  </cdr:relSizeAnchor>
  <cdr:relSizeAnchor xmlns:cdr="http://schemas.openxmlformats.org/drawingml/2006/chartDrawing">
    <cdr:from>
      <cdr:x>0.82028</cdr:x>
      <cdr:y>0.11398</cdr:y>
    </cdr:from>
    <cdr:to>
      <cdr:x>0.97048</cdr:x>
      <cdr:y>0.16359</cdr:y>
    </cdr:to>
    <cdr:sp macro="" textlink="">
      <cdr:nvSpPr>
        <cdr:cNvPr id="5" name="TextBox 1"/>
        <cdr:cNvSpPr txBox="1"/>
      </cdr:nvSpPr>
      <cdr:spPr>
        <a:xfrm xmlns:a="http://schemas.openxmlformats.org/drawingml/2006/main">
          <a:off x="7643346" y="699988"/>
          <a:ext cx="1385602" cy="3000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Arial" pitchFamily="34" charset="0"/>
              <a:cs typeface="Arial" pitchFamily="34" charset="0"/>
            </a:rPr>
            <a:t>Forecast</a:t>
          </a:r>
        </a:p>
      </cdr:txBody>
    </cdr:sp>
  </cdr:relSizeAnchor>
  <cdr:relSizeAnchor xmlns:cdr="http://schemas.openxmlformats.org/drawingml/2006/chartDrawing">
    <cdr:from>
      <cdr:x>0.0143</cdr:x>
      <cdr:y>0.01514</cdr:y>
    </cdr:from>
    <cdr:to>
      <cdr:x>0.34878</cdr:x>
      <cdr:y>0.07495</cdr:y>
    </cdr:to>
    <cdr:sp macro="" textlink="">
      <cdr:nvSpPr>
        <cdr:cNvPr id="6" name="TextBox 2"/>
        <cdr:cNvSpPr txBox="1"/>
      </cdr:nvSpPr>
      <cdr:spPr>
        <a:xfrm xmlns:a="http://schemas.openxmlformats.org/drawingml/2006/main">
          <a:off x="128195" y="92121"/>
          <a:ext cx="3102007" cy="3608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Annual average % change</a:t>
          </a:r>
        </a:p>
      </cdr:txBody>
    </cdr:sp>
  </cdr:relSizeAnchor>
  <cdr:relSizeAnchor xmlns:cdr="http://schemas.openxmlformats.org/drawingml/2006/chartDrawing">
    <cdr:from>
      <cdr:x>0.76885</cdr:x>
      <cdr:y>0.10581</cdr:y>
    </cdr:from>
    <cdr:to>
      <cdr:x>0.7744</cdr:x>
      <cdr:y>0.81932</cdr:y>
    </cdr:to>
    <cdr:sp macro="" textlink="">
      <cdr:nvSpPr>
        <cdr:cNvPr id="7" name="Straight Connector 3"/>
        <cdr:cNvSpPr/>
      </cdr:nvSpPr>
      <cdr:spPr>
        <a:xfrm xmlns:a="http://schemas.openxmlformats.org/drawingml/2006/main" flipH="1">
          <a:off x="7140169" y="639979"/>
          <a:ext cx="51542" cy="431557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98.xml><?xml version="1.0" encoding="utf-8"?>
<xdr:wsDr xmlns:xdr="http://schemas.openxmlformats.org/drawingml/2006/spreadsheetDrawing" xmlns:a="http://schemas.openxmlformats.org/drawingml/2006/main">
  <xdr:absoluteAnchor>
    <xdr:pos x="0" y="0"/>
    <xdr:ext cx="928116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9.xml><?xml version="1.0" encoding="utf-8"?>
<c:userShapes xmlns:c="http://schemas.openxmlformats.org/drawingml/2006/chart">
  <cdr:relSizeAnchor xmlns:cdr="http://schemas.openxmlformats.org/drawingml/2006/chartDrawing">
    <cdr:from>
      <cdr:x>0.53303</cdr:x>
      <cdr:y>0.14165</cdr:y>
    </cdr:from>
    <cdr:to>
      <cdr:x>0.68223</cdr:x>
      <cdr:y>0.19101</cdr:y>
    </cdr:to>
    <cdr:sp macro="" textlink="">
      <cdr:nvSpPr>
        <cdr:cNvPr id="2" name="TextBox 1"/>
        <cdr:cNvSpPr txBox="1"/>
      </cdr:nvSpPr>
      <cdr:spPr>
        <a:xfrm xmlns:a="http://schemas.openxmlformats.org/drawingml/2006/main">
          <a:off x="4940035" y="854034"/>
          <a:ext cx="1382760" cy="2976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Arial" pitchFamily="34" charset="0"/>
              <a:cs typeface="Arial" pitchFamily="34" charset="0"/>
            </a:rPr>
            <a:t>Forecast</a:t>
          </a:r>
        </a:p>
      </cdr:txBody>
    </cdr:sp>
  </cdr:relSizeAnchor>
  <cdr:relSizeAnchor xmlns:cdr="http://schemas.openxmlformats.org/drawingml/2006/chartDrawing">
    <cdr:from>
      <cdr:x>0.0143</cdr:x>
      <cdr:y>0.01514</cdr:y>
    </cdr:from>
    <cdr:to>
      <cdr:x>0.34878</cdr:x>
      <cdr:y>0.07495</cdr:y>
    </cdr:to>
    <cdr:sp macro="" textlink="">
      <cdr:nvSpPr>
        <cdr:cNvPr id="3" name="TextBox 2"/>
        <cdr:cNvSpPr txBox="1"/>
      </cdr:nvSpPr>
      <cdr:spPr>
        <a:xfrm xmlns:a="http://schemas.openxmlformats.org/drawingml/2006/main">
          <a:off x="128195" y="92121"/>
          <a:ext cx="3102007" cy="3608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800" b="1">
              <a:latin typeface="Arial" pitchFamily="34" charset="0"/>
              <a:cs typeface="Arial" pitchFamily="34" charset="0"/>
            </a:rPr>
            <a:t>Annual  % change</a:t>
          </a:r>
        </a:p>
      </cdr:txBody>
    </cdr:sp>
  </cdr:relSizeAnchor>
  <cdr:relSizeAnchor xmlns:cdr="http://schemas.openxmlformats.org/drawingml/2006/chartDrawing">
    <cdr:from>
      <cdr:x>0.50911</cdr:x>
      <cdr:y>0.10501</cdr:y>
    </cdr:from>
    <cdr:to>
      <cdr:x>0.51341</cdr:x>
      <cdr:y>0.81677</cdr:y>
    </cdr:to>
    <cdr:sp macro="" textlink="">
      <cdr:nvSpPr>
        <cdr:cNvPr id="4" name="Straight Connector 3"/>
        <cdr:cNvSpPr/>
      </cdr:nvSpPr>
      <cdr:spPr>
        <a:xfrm xmlns:a="http://schemas.openxmlformats.org/drawingml/2006/main" flipH="1">
          <a:off x="4728017" y="635140"/>
          <a:ext cx="39934" cy="4304991"/>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easury.govt.nz/budget/forecasts/befu2017" TargetMode="External"/><Relationship Id="rId1" Type="http://schemas.openxmlformats.org/officeDocument/2006/relationships/hyperlink" Target="http://www.budget.govt.nz/budget/forecasts/befu2017"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defaultRowHeight="15" x14ac:dyDescent="0.25"/>
  <cols>
    <col min="1" max="1" width="83.28515625" customWidth="1"/>
  </cols>
  <sheetData>
    <row r="1" spans="1:1" ht="18" x14ac:dyDescent="0.25">
      <c r="A1" s="237" t="s">
        <v>284</v>
      </c>
    </row>
    <row r="2" spans="1:1" x14ac:dyDescent="0.25">
      <c r="A2" s="238" t="s">
        <v>285</v>
      </c>
    </row>
    <row r="3" spans="1:1" x14ac:dyDescent="0.25">
      <c r="A3" s="238"/>
    </row>
    <row r="4" spans="1:1" x14ac:dyDescent="0.25">
      <c r="A4" s="238" t="s">
        <v>280</v>
      </c>
    </row>
    <row r="5" spans="1:1" x14ac:dyDescent="0.25">
      <c r="A5" s="239" t="s">
        <v>286</v>
      </c>
    </row>
    <row r="6" spans="1:1" x14ac:dyDescent="0.25">
      <c r="A6" s="239" t="s">
        <v>287</v>
      </c>
    </row>
    <row r="7" spans="1:1" x14ac:dyDescent="0.25">
      <c r="A7" s="238"/>
    </row>
    <row r="8" spans="1:1" ht="39" x14ac:dyDescent="0.25">
      <c r="A8" s="240" t="s">
        <v>288</v>
      </c>
    </row>
    <row r="10" spans="1:1" x14ac:dyDescent="0.25">
      <c r="A10" s="241"/>
    </row>
    <row r="12" spans="1:1" x14ac:dyDescent="0.25">
      <c r="A12" s="242" t="s">
        <v>281</v>
      </c>
    </row>
    <row r="13" spans="1:1" x14ac:dyDescent="0.25">
      <c r="A13" s="241"/>
    </row>
    <row r="14" spans="1:1" x14ac:dyDescent="0.25">
      <c r="A14" s="241"/>
    </row>
    <row r="15" spans="1:1" ht="39" x14ac:dyDescent="0.25">
      <c r="A15" s="243" t="s">
        <v>282</v>
      </c>
    </row>
    <row r="16" spans="1:1" ht="64.5" x14ac:dyDescent="0.25">
      <c r="A16" s="243" t="s">
        <v>283</v>
      </c>
    </row>
  </sheetData>
  <hyperlinks>
    <hyperlink ref="A6" r:id="rId1"/>
    <hyperlink ref="A5"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04"/>
  <sheetViews>
    <sheetView zoomScaleNormal="100" workbookViewId="0">
      <selection activeCell="J31" sqref="J31"/>
    </sheetView>
  </sheetViews>
  <sheetFormatPr defaultColWidth="9.140625" defaultRowHeight="16.5" x14ac:dyDescent="0.3"/>
  <cols>
    <col min="1" max="1" width="9.140625" style="184"/>
    <col min="2" max="2" width="21.140625" style="184" bestFit="1" customWidth="1"/>
    <col min="3" max="3" width="14.5703125" style="184" customWidth="1"/>
    <col min="4" max="4" width="13.5703125" style="184" bestFit="1" customWidth="1"/>
    <col min="5" max="5" width="10.42578125" style="184" bestFit="1" customWidth="1"/>
    <col min="6" max="6" width="11.42578125" style="184" bestFit="1" customWidth="1"/>
    <col min="7" max="8" width="12" style="184" customWidth="1"/>
    <col min="9" max="16384" width="9.140625" style="184"/>
  </cols>
  <sheetData>
    <row r="1" spans="1:5" x14ac:dyDescent="0.3">
      <c r="A1" s="244" t="s">
        <v>356</v>
      </c>
      <c r="B1" s="245"/>
      <c r="C1" s="245"/>
      <c r="D1" s="245"/>
      <c r="E1" s="245"/>
    </row>
    <row r="2" spans="1:5" x14ac:dyDescent="0.3">
      <c r="A2" s="291" t="s">
        <v>349</v>
      </c>
      <c r="B2" s="245"/>
      <c r="C2" s="245"/>
      <c r="D2" s="245"/>
      <c r="E2" s="245"/>
    </row>
    <row r="3" spans="1:5" x14ac:dyDescent="0.3">
      <c r="A3" s="248"/>
      <c r="B3" s="249"/>
      <c r="C3" s="249"/>
      <c r="D3" s="249"/>
    </row>
    <row r="4" spans="1:5" x14ac:dyDescent="0.3">
      <c r="A4" s="248"/>
      <c r="C4" s="249"/>
      <c r="D4" s="249"/>
    </row>
    <row r="5" spans="1:5" x14ac:dyDescent="0.3">
      <c r="B5" s="283" t="s">
        <v>357</v>
      </c>
      <c r="C5" s="283" t="s">
        <v>358</v>
      </c>
      <c r="D5" s="283" t="s">
        <v>359</v>
      </c>
      <c r="E5" s="184" t="s">
        <v>360</v>
      </c>
    </row>
    <row r="6" spans="1:5" x14ac:dyDescent="0.3">
      <c r="A6" s="282">
        <v>39814</v>
      </c>
      <c r="B6" s="283">
        <v>174.85804371244501</v>
      </c>
      <c r="C6" s="283">
        <v>81.260933905907805</v>
      </c>
      <c r="D6" s="283">
        <v>576.39789811289904</v>
      </c>
      <c r="E6" s="283">
        <v>248.293930799008</v>
      </c>
    </row>
    <row r="7" spans="1:5" x14ac:dyDescent="0.3">
      <c r="A7" s="282">
        <v>39845</v>
      </c>
      <c r="B7" s="283">
        <v>169.29403286298401</v>
      </c>
      <c r="C7" s="283">
        <v>144.23575453868901</v>
      </c>
      <c r="D7" s="283">
        <v>571.39077700075597</v>
      </c>
      <c r="E7" s="283">
        <v>227.16946049042701</v>
      </c>
    </row>
    <row r="8" spans="1:5" x14ac:dyDescent="0.3">
      <c r="A8" s="282">
        <v>39873</v>
      </c>
      <c r="B8" s="283">
        <v>162.83282534796899</v>
      </c>
      <c r="C8" s="283">
        <v>141.63916324293999</v>
      </c>
      <c r="D8" s="283">
        <v>508.51933311007298</v>
      </c>
      <c r="E8" s="283">
        <v>247.298745786111</v>
      </c>
    </row>
    <row r="9" spans="1:5" x14ac:dyDescent="0.3">
      <c r="A9" s="282">
        <v>39904</v>
      </c>
      <c r="B9" s="283">
        <v>161.14510459637799</v>
      </c>
      <c r="C9" s="283">
        <v>134.00870788529599</v>
      </c>
      <c r="D9" s="283">
        <v>513.10486523114105</v>
      </c>
      <c r="E9" s="283">
        <v>280.441028545579</v>
      </c>
    </row>
    <row r="10" spans="1:5" x14ac:dyDescent="0.3">
      <c r="A10" s="282">
        <v>39934</v>
      </c>
      <c r="B10" s="283">
        <v>166.16322275235601</v>
      </c>
      <c r="C10" s="283">
        <v>76.792912666679001</v>
      </c>
      <c r="D10" s="283">
        <v>516.55615765757204</v>
      </c>
      <c r="E10" s="283">
        <v>360.60977699696798</v>
      </c>
    </row>
    <row r="11" spans="1:5" x14ac:dyDescent="0.3">
      <c r="A11" s="282">
        <v>39965</v>
      </c>
      <c r="B11" s="283">
        <v>169.54110890164199</v>
      </c>
      <c r="C11" s="283">
        <v>88.231201556841597</v>
      </c>
      <c r="D11" s="283">
        <v>554.82643602289602</v>
      </c>
      <c r="E11" s="283">
        <v>320.21387035414699</v>
      </c>
    </row>
    <row r="12" spans="1:5" x14ac:dyDescent="0.3">
      <c r="A12" s="282">
        <v>39995</v>
      </c>
      <c r="B12" s="283">
        <v>193.61360418209301</v>
      </c>
      <c r="C12" s="283">
        <v>86.799102018238102</v>
      </c>
      <c r="D12" s="283">
        <v>582.35908211457695</v>
      </c>
      <c r="E12" s="283">
        <v>298.01445852939702</v>
      </c>
    </row>
    <row r="13" spans="1:5" x14ac:dyDescent="0.3">
      <c r="A13" s="282">
        <v>40026</v>
      </c>
      <c r="B13" s="283">
        <v>210.57589451422001</v>
      </c>
      <c r="C13" s="283">
        <v>93.897267205494401</v>
      </c>
      <c r="D13" s="283">
        <v>611.97674718570499</v>
      </c>
      <c r="E13" s="283">
        <v>212.00842991937401</v>
      </c>
    </row>
    <row r="14" spans="1:5" x14ac:dyDescent="0.3">
      <c r="A14" s="282">
        <v>40057</v>
      </c>
      <c r="B14" s="283">
        <v>228.71615832439201</v>
      </c>
      <c r="C14" s="283">
        <v>89.523702935997093</v>
      </c>
      <c r="D14" s="283">
        <v>608.80439879615699</v>
      </c>
      <c r="E14" s="283">
        <v>293.70648926134402</v>
      </c>
    </row>
    <row r="15" spans="1:5" x14ac:dyDescent="0.3">
      <c r="A15" s="282">
        <v>40087</v>
      </c>
      <c r="B15" s="283">
        <v>230.049195512842</v>
      </c>
      <c r="C15" s="283">
        <v>98.521355454816998</v>
      </c>
      <c r="D15" s="283">
        <v>660.19715406784599</v>
      </c>
      <c r="E15" s="283">
        <v>307.01800930284702</v>
      </c>
    </row>
    <row r="16" spans="1:5" x14ac:dyDescent="0.3">
      <c r="A16" s="282">
        <v>40118</v>
      </c>
      <c r="B16" s="283">
        <v>243.04499765149001</v>
      </c>
      <c r="C16" s="283">
        <v>105.529634865646</v>
      </c>
      <c r="D16" s="283">
        <v>676.76222345994495</v>
      </c>
      <c r="E16" s="283">
        <v>334.12696285918298</v>
      </c>
    </row>
    <row r="17" spans="1:5" x14ac:dyDescent="0.3">
      <c r="A17" s="282">
        <v>40148</v>
      </c>
      <c r="B17" s="283">
        <v>245.64993322951199</v>
      </c>
      <c r="C17" s="283">
        <v>124.372798470996</v>
      </c>
      <c r="D17" s="283">
        <v>714.14319373662499</v>
      </c>
      <c r="E17" s="283">
        <v>300.96139973312501</v>
      </c>
    </row>
    <row r="18" spans="1:5" x14ac:dyDescent="0.3">
      <c r="A18" s="282">
        <v>40179</v>
      </c>
      <c r="B18" s="283">
        <v>249.86391752458201</v>
      </c>
      <c r="C18" s="283">
        <v>121.649137533307</v>
      </c>
      <c r="D18" s="283">
        <v>682.79384424029001</v>
      </c>
      <c r="E18" s="283">
        <v>301.52546044536501</v>
      </c>
    </row>
    <row r="19" spans="1:5" x14ac:dyDescent="0.3">
      <c r="A19" s="282">
        <v>40210</v>
      </c>
      <c r="B19" s="283">
        <v>251.533373455527</v>
      </c>
      <c r="C19" s="283">
        <v>123.967372056352</v>
      </c>
      <c r="D19" s="283">
        <v>714.12859167155295</v>
      </c>
      <c r="E19" s="283">
        <v>311.72761307117298</v>
      </c>
    </row>
    <row r="20" spans="1:5" x14ac:dyDescent="0.3">
      <c r="A20" s="282">
        <v>40238</v>
      </c>
      <c r="B20" s="283">
        <v>263.60940415540102</v>
      </c>
      <c r="C20" s="283">
        <v>120.197863469848</v>
      </c>
      <c r="D20" s="283">
        <v>712.82291136195101</v>
      </c>
      <c r="E20" s="283">
        <v>308.48363511023598</v>
      </c>
    </row>
    <row r="21" spans="1:5" x14ac:dyDescent="0.3">
      <c r="A21" s="282">
        <v>40269</v>
      </c>
      <c r="B21" s="283">
        <v>276.29940450990802</v>
      </c>
      <c r="C21" s="283">
        <v>129.36236668051799</v>
      </c>
      <c r="D21" s="283">
        <v>743.67136117767802</v>
      </c>
      <c r="E21" s="283">
        <v>315.10459867374499</v>
      </c>
    </row>
    <row r="22" spans="1:5" x14ac:dyDescent="0.3">
      <c r="A22" s="282">
        <v>40299</v>
      </c>
      <c r="B22" s="283">
        <v>262.74138064644802</v>
      </c>
      <c r="C22" s="283">
        <v>135.52862767006201</v>
      </c>
      <c r="D22" s="283">
        <v>700.32114468034604</v>
      </c>
      <c r="E22" s="283">
        <v>324.61456796655398</v>
      </c>
    </row>
    <row r="23" spans="1:5" x14ac:dyDescent="0.3">
      <c r="A23" s="282">
        <v>40330</v>
      </c>
      <c r="B23" s="283">
        <v>252.534243980246</v>
      </c>
      <c r="C23" s="283">
        <v>137.37064577272599</v>
      </c>
      <c r="D23" s="283">
        <v>681.63711127420504</v>
      </c>
      <c r="E23" s="283">
        <v>322.34982698778799</v>
      </c>
    </row>
    <row r="24" spans="1:5" x14ac:dyDescent="0.3">
      <c r="A24" s="282">
        <v>40360</v>
      </c>
      <c r="B24" s="283">
        <v>244.35865569890299</v>
      </c>
      <c r="C24" s="283">
        <v>129.068677183581</v>
      </c>
      <c r="D24" s="283">
        <v>673.49531677584798</v>
      </c>
      <c r="E24" s="283">
        <v>319.22533077919297</v>
      </c>
    </row>
    <row r="25" spans="1:5" x14ac:dyDescent="0.3">
      <c r="A25" s="282">
        <v>40391</v>
      </c>
      <c r="B25" s="283">
        <v>229.332527018604</v>
      </c>
      <c r="C25" s="283">
        <v>114.926796158866</v>
      </c>
      <c r="D25" s="283">
        <v>660.42361149398801</v>
      </c>
      <c r="E25" s="283">
        <v>305.17320668640099</v>
      </c>
    </row>
    <row r="26" spans="1:5" x14ac:dyDescent="0.3">
      <c r="A26" s="282">
        <v>40422</v>
      </c>
      <c r="B26" s="283">
        <v>203.85269087569401</v>
      </c>
      <c r="C26" s="283">
        <v>106.91902177591901</v>
      </c>
      <c r="D26" s="283">
        <v>638.42821907457801</v>
      </c>
      <c r="E26" s="283">
        <v>305.822084739422</v>
      </c>
    </row>
    <row r="27" spans="1:5" x14ac:dyDescent="0.3">
      <c r="A27" s="282">
        <v>40452</v>
      </c>
      <c r="B27" s="283">
        <v>190.96533815555</v>
      </c>
      <c r="C27" s="283">
        <v>106.88837719316101</v>
      </c>
      <c r="D27" s="283">
        <v>563.69513779597401</v>
      </c>
      <c r="E27" s="283">
        <v>297.841206964945</v>
      </c>
    </row>
    <row r="28" spans="1:5" x14ac:dyDescent="0.3">
      <c r="A28" s="282">
        <v>40483</v>
      </c>
      <c r="B28" s="283">
        <v>220.36765500307899</v>
      </c>
      <c r="C28" s="283">
        <v>110.18626058378</v>
      </c>
      <c r="D28" s="283">
        <v>567.88336278255497</v>
      </c>
      <c r="E28" s="283">
        <v>298.42962215303498</v>
      </c>
    </row>
    <row r="29" spans="1:5" x14ac:dyDescent="0.3">
      <c r="A29" s="282">
        <v>40513</v>
      </c>
      <c r="B29" s="283">
        <v>220.93458943209399</v>
      </c>
      <c r="C29" s="283">
        <v>113.334383409305</v>
      </c>
      <c r="D29" s="283">
        <v>555.44252889643894</v>
      </c>
      <c r="E29" s="283">
        <v>261.11744034195198</v>
      </c>
    </row>
    <row r="30" spans="1:5" x14ac:dyDescent="0.3">
      <c r="A30" s="282">
        <v>40544</v>
      </c>
      <c r="B30" s="283">
        <v>211.74315277537499</v>
      </c>
      <c r="C30" s="283">
        <v>105.867445779935</v>
      </c>
      <c r="D30" s="283">
        <v>552.66284611860101</v>
      </c>
      <c r="E30" s="283">
        <v>273.830722475973</v>
      </c>
    </row>
    <row r="31" spans="1:5" x14ac:dyDescent="0.3">
      <c r="A31" s="282">
        <v>40575</v>
      </c>
      <c r="B31" s="283">
        <v>174.23753209189601</v>
      </c>
      <c r="C31" s="283">
        <v>99.0486365153902</v>
      </c>
      <c r="D31" s="283">
        <v>512.30619935493303</v>
      </c>
      <c r="E31" s="283">
        <v>275.915310874174</v>
      </c>
    </row>
    <row r="32" spans="1:5" x14ac:dyDescent="0.3">
      <c r="A32" s="282">
        <v>40603</v>
      </c>
      <c r="B32" s="283">
        <v>163.90412410702001</v>
      </c>
      <c r="C32" s="283">
        <v>97.066330629206206</v>
      </c>
      <c r="D32" s="283">
        <v>493.85554412344499</v>
      </c>
      <c r="E32" s="283">
        <v>307.44490357378402</v>
      </c>
    </row>
    <row r="33" spans="1:5" x14ac:dyDescent="0.3">
      <c r="A33" s="282">
        <v>40634</v>
      </c>
      <c r="B33" s="283">
        <v>170.07227318492599</v>
      </c>
      <c r="C33" s="283">
        <v>95.114755829543199</v>
      </c>
      <c r="D33" s="283">
        <v>468.04785410426399</v>
      </c>
      <c r="E33" s="283">
        <v>287.15898519948598</v>
      </c>
    </row>
    <row r="34" spans="1:5" x14ac:dyDescent="0.3">
      <c r="A34" s="282">
        <v>40664</v>
      </c>
      <c r="B34" s="283">
        <v>196.84551817009799</v>
      </c>
      <c r="C34" s="283">
        <v>94.711477829239399</v>
      </c>
      <c r="D34" s="283">
        <v>485.59042898859798</v>
      </c>
      <c r="E34" s="283">
        <v>268.96915742465001</v>
      </c>
    </row>
    <row r="35" spans="1:5" x14ac:dyDescent="0.3">
      <c r="A35" s="282">
        <v>40695</v>
      </c>
      <c r="B35" s="283">
        <v>196.173895286337</v>
      </c>
      <c r="C35" s="283">
        <v>75.578406588797804</v>
      </c>
      <c r="D35" s="283">
        <v>497.32858124446102</v>
      </c>
      <c r="E35" s="283">
        <v>258.26834497960698</v>
      </c>
    </row>
    <row r="36" spans="1:5" x14ac:dyDescent="0.3">
      <c r="A36" s="282">
        <v>40725</v>
      </c>
      <c r="B36" s="283">
        <v>180.02731484162501</v>
      </c>
      <c r="C36" s="283">
        <v>88.167274134249993</v>
      </c>
      <c r="D36" s="283">
        <v>525.73712082314205</v>
      </c>
      <c r="E36" s="283">
        <v>277.22305415262599</v>
      </c>
    </row>
    <row r="37" spans="1:5" x14ac:dyDescent="0.3">
      <c r="A37" s="282">
        <v>40756</v>
      </c>
      <c r="B37" s="283">
        <v>203.31957255448299</v>
      </c>
      <c r="C37" s="283">
        <v>85.703595363092603</v>
      </c>
      <c r="D37" s="283">
        <v>581.38270495847405</v>
      </c>
      <c r="E37" s="283">
        <v>313.24595100810001</v>
      </c>
    </row>
    <row r="38" spans="1:5" x14ac:dyDescent="0.3">
      <c r="A38" s="282">
        <v>40787</v>
      </c>
      <c r="B38" s="283">
        <v>221.51245160755701</v>
      </c>
      <c r="C38" s="283">
        <v>87.943603609492996</v>
      </c>
      <c r="D38" s="283">
        <v>601.17655618787001</v>
      </c>
      <c r="E38" s="283">
        <v>331.07849242540198</v>
      </c>
    </row>
    <row r="39" spans="1:5" x14ac:dyDescent="0.3">
      <c r="A39" s="282">
        <v>40817</v>
      </c>
      <c r="B39" s="283">
        <v>240.03648400475299</v>
      </c>
      <c r="C39" s="283">
        <v>80.412006581796206</v>
      </c>
      <c r="D39" s="283">
        <v>602.02373469431802</v>
      </c>
      <c r="E39" s="283">
        <v>363.56906322411299</v>
      </c>
    </row>
    <row r="40" spans="1:5" x14ac:dyDescent="0.3">
      <c r="A40" s="282">
        <v>40848</v>
      </c>
      <c r="B40" s="283">
        <v>210.035025662138</v>
      </c>
      <c r="C40" s="283">
        <v>77.152903644557398</v>
      </c>
      <c r="D40" s="283">
        <v>552.99797258968294</v>
      </c>
      <c r="E40" s="283">
        <v>358.27397567194299</v>
      </c>
    </row>
    <row r="41" spans="1:5" x14ac:dyDescent="0.3">
      <c r="A41" s="282">
        <v>40878</v>
      </c>
      <c r="B41" s="283">
        <v>214.41111848393101</v>
      </c>
      <c r="C41" s="283">
        <v>113.82270415937001</v>
      </c>
      <c r="D41" s="283">
        <v>518.373900414378</v>
      </c>
      <c r="E41" s="283">
        <v>353.40630452654602</v>
      </c>
    </row>
    <row r="42" spans="1:5" x14ac:dyDescent="0.3">
      <c r="A42" s="282">
        <v>40909</v>
      </c>
      <c r="B42" s="283">
        <v>294.43725185697201</v>
      </c>
      <c r="C42" s="283">
        <v>109.366974749542</v>
      </c>
      <c r="D42" s="283">
        <v>527.93290514949695</v>
      </c>
      <c r="E42" s="283">
        <v>314.71057399009101</v>
      </c>
    </row>
    <row r="43" spans="1:5" x14ac:dyDescent="0.3">
      <c r="A43" s="282">
        <v>40940</v>
      </c>
      <c r="B43" s="283">
        <v>314.279465314726</v>
      </c>
      <c r="C43" s="283">
        <v>121.61917152136201</v>
      </c>
      <c r="D43" s="283">
        <v>534.30837805008298</v>
      </c>
      <c r="E43" s="283">
        <v>311.57147617693602</v>
      </c>
    </row>
    <row r="44" spans="1:5" x14ac:dyDescent="0.3">
      <c r="A44" s="282">
        <v>40969</v>
      </c>
      <c r="B44" s="283">
        <v>329.97681435020701</v>
      </c>
      <c r="C44" s="283">
        <v>108.49710004543201</v>
      </c>
      <c r="D44" s="283">
        <v>576.28900437111895</v>
      </c>
      <c r="E44" s="283">
        <v>379.01481231944399</v>
      </c>
    </row>
    <row r="45" spans="1:5" x14ac:dyDescent="0.3">
      <c r="A45" s="282">
        <v>41000</v>
      </c>
      <c r="B45" s="283">
        <v>276.89895208118497</v>
      </c>
      <c r="C45" s="283">
        <v>111.62943887877699</v>
      </c>
      <c r="D45" s="283">
        <v>577.93043037801499</v>
      </c>
      <c r="E45" s="283">
        <v>399.03427181266301</v>
      </c>
    </row>
    <row r="46" spans="1:5" x14ac:dyDescent="0.3">
      <c r="A46" s="282">
        <v>41030</v>
      </c>
      <c r="B46" s="283">
        <v>294.13219854547498</v>
      </c>
      <c r="C46" s="283">
        <v>100.03125947517999</v>
      </c>
      <c r="D46" s="283">
        <v>568.57396304783504</v>
      </c>
      <c r="E46" s="283">
        <v>416.955205365403</v>
      </c>
    </row>
    <row r="47" spans="1:5" x14ac:dyDescent="0.3">
      <c r="A47" s="282">
        <v>41061</v>
      </c>
      <c r="B47" s="283">
        <v>317.13702162462602</v>
      </c>
      <c r="C47" s="283">
        <v>101.471455705834</v>
      </c>
      <c r="D47" s="283">
        <v>558.05156641997405</v>
      </c>
      <c r="E47" s="283">
        <v>336.12754795685498</v>
      </c>
    </row>
    <row r="48" spans="1:5" x14ac:dyDescent="0.3">
      <c r="A48" s="282">
        <v>41091</v>
      </c>
      <c r="B48" s="283">
        <v>335.22705910114001</v>
      </c>
      <c r="C48" s="283">
        <v>106.922867541011</v>
      </c>
      <c r="D48" s="283">
        <v>562.072784192516</v>
      </c>
      <c r="E48" s="283">
        <v>336.91474301808398</v>
      </c>
    </row>
    <row r="49" spans="1:5" x14ac:dyDescent="0.3">
      <c r="A49" s="282">
        <v>41122</v>
      </c>
      <c r="B49" s="283">
        <v>355.17298353070203</v>
      </c>
      <c r="C49" s="283">
        <v>114.135803034506</v>
      </c>
      <c r="D49" s="283">
        <v>585.98732114202005</v>
      </c>
      <c r="E49" s="283">
        <v>327.519466958522</v>
      </c>
    </row>
    <row r="50" spans="1:5" x14ac:dyDescent="0.3">
      <c r="A50" s="282">
        <v>41153</v>
      </c>
      <c r="B50" s="283">
        <v>367.25602860768998</v>
      </c>
      <c r="C50" s="283">
        <v>105.253734545203</v>
      </c>
      <c r="D50" s="283">
        <v>557.33002803823604</v>
      </c>
      <c r="E50" s="283">
        <v>401.36461032064898</v>
      </c>
    </row>
    <row r="51" spans="1:5" x14ac:dyDescent="0.3">
      <c r="A51" s="282">
        <v>41183</v>
      </c>
      <c r="B51" s="283">
        <v>361.73788225362301</v>
      </c>
      <c r="C51" s="283">
        <v>98.183240073201702</v>
      </c>
      <c r="D51" s="283">
        <v>624.03752953337403</v>
      </c>
      <c r="E51" s="283">
        <v>428.68369777875</v>
      </c>
    </row>
    <row r="52" spans="1:5" x14ac:dyDescent="0.3">
      <c r="A52" s="282">
        <v>41214</v>
      </c>
      <c r="B52" s="283">
        <v>356.35193697626403</v>
      </c>
      <c r="C52" s="283">
        <v>95.213051565976698</v>
      </c>
      <c r="D52" s="283">
        <v>629.33469544740899</v>
      </c>
      <c r="E52" s="283">
        <v>421.34951283611201</v>
      </c>
    </row>
    <row r="53" spans="1:5" x14ac:dyDescent="0.3">
      <c r="A53" s="282">
        <v>41244</v>
      </c>
      <c r="B53" s="283">
        <v>333.11091759069399</v>
      </c>
      <c r="C53" s="283">
        <v>93.486216306325403</v>
      </c>
      <c r="D53" s="283">
        <v>663.342304035898</v>
      </c>
      <c r="E53" s="283">
        <v>407.56914718223101</v>
      </c>
    </row>
    <row r="54" spans="1:5" x14ac:dyDescent="0.3">
      <c r="A54" s="282">
        <v>41275</v>
      </c>
      <c r="B54" s="283">
        <v>369.19988305506399</v>
      </c>
      <c r="C54" s="283">
        <v>105.0780747725</v>
      </c>
      <c r="D54" s="283">
        <v>607.06513140433799</v>
      </c>
      <c r="E54" s="283">
        <v>425.05732993128299</v>
      </c>
    </row>
    <row r="55" spans="1:5" x14ac:dyDescent="0.3">
      <c r="A55" s="282">
        <v>41306</v>
      </c>
      <c r="B55" s="283">
        <v>386.57845920450302</v>
      </c>
      <c r="C55" s="283">
        <v>105.35165451894299</v>
      </c>
      <c r="D55" s="283">
        <v>606.79694872738605</v>
      </c>
      <c r="E55" s="283">
        <v>482.149925901637</v>
      </c>
    </row>
    <row r="56" spans="1:5" x14ac:dyDescent="0.3">
      <c r="A56" s="282">
        <v>41334</v>
      </c>
      <c r="B56" s="283">
        <v>429.86089466267202</v>
      </c>
      <c r="C56" s="283">
        <v>99.105986171080801</v>
      </c>
      <c r="D56" s="283">
        <v>584.82741887027203</v>
      </c>
      <c r="E56" s="283">
        <v>464.73262268128201</v>
      </c>
    </row>
    <row r="57" spans="1:5" x14ac:dyDescent="0.3">
      <c r="A57" s="282">
        <v>41365</v>
      </c>
      <c r="B57" s="283">
        <v>423.24428476170601</v>
      </c>
      <c r="C57" s="283">
        <v>146.75932023013101</v>
      </c>
      <c r="D57" s="283">
        <v>636.38961340648495</v>
      </c>
      <c r="E57" s="283">
        <v>444.03600700393099</v>
      </c>
    </row>
    <row r="58" spans="1:5" x14ac:dyDescent="0.3">
      <c r="A58" s="282">
        <v>41395</v>
      </c>
      <c r="B58" s="283">
        <v>435.00114709603201</v>
      </c>
      <c r="C58" s="283">
        <v>151.25869622891099</v>
      </c>
      <c r="D58" s="283">
        <v>654.79419949356202</v>
      </c>
      <c r="E58" s="283">
        <v>500.22607578400499</v>
      </c>
    </row>
    <row r="59" spans="1:5" x14ac:dyDescent="0.3">
      <c r="A59" s="282">
        <v>41426</v>
      </c>
      <c r="B59" s="283">
        <v>429.45291321182498</v>
      </c>
      <c r="C59" s="283">
        <v>155.60572048741099</v>
      </c>
      <c r="D59" s="283">
        <v>673.18691684703902</v>
      </c>
      <c r="E59" s="283">
        <v>540.34225342725199</v>
      </c>
    </row>
    <row r="60" spans="1:5" x14ac:dyDescent="0.3">
      <c r="A60" s="282">
        <v>41456</v>
      </c>
      <c r="B60" s="283">
        <v>447.86605558063502</v>
      </c>
      <c r="C60" s="283">
        <v>120.734504755402</v>
      </c>
      <c r="D60" s="283">
        <v>635.53823284314296</v>
      </c>
      <c r="E60" s="283">
        <v>553.75880984714195</v>
      </c>
    </row>
    <row r="61" spans="1:5" x14ac:dyDescent="0.3">
      <c r="A61" s="282">
        <v>41487</v>
      </c>
      <c r="B61" s="283">
        <v>446.41579737281302</v>
      </c>
      <c r="C61" s="283">
        <v>121.706630223321</v>
      </c>
      <c r="D61" s="283">
        <v>621.30942988027095</v>
      </c>
      <c r="E61" s="283">
        <v>487.60362361868403</v>
      </c>
    </row>
    <row r="62" spans="1:5" x14ac:dyDescent="0.3">
      <c r="A62" s="282">
        <v>41518</v>
      </c>
      <c r="B62" s="283">
        <v>497.88655518274498</v>
      </c>
      <c r="C62" s="283">
        <v>117.06547554215</v>
      </c>
      <c r="D62" s="283">
        <v>632.69883787911897</v>
      </c>
      <c r="E62" s="283">
        <v>490.90918082995302</v>
      </c>
    </row>
    <row r="63" spans="1:5" x14ac:dyDescent="0.3">
      <c r="A63" s="282">
        <v>41548</v>
      </c>
      <c r="B63" s="283">
        <v>528.97469317346304</v>
      </c>
      <c r="C63" s="283">
        <v>122.493706007192</v>
      </c>
      <c r="D63" s="283">
        <v>634.23716903974696</v>
      </c>
      <c r="E63" s="283">
        <v>494.28473374938801</v>
      </c>
    </row>
    <row r="64" spans="1:5" x14ac:dyDescent="0.3">
      <c r="A64" s="282">
        <v>41579</v>
      </c>
      <c r="B64" s="283">
        <v>542.87158800751604</v>
      </c>
      <c r="C64" s="283">
        <v>149.413172583761</v>
      </c>
      <c r="D64" s="283">
        <v>636.18556789991203</v>
      </c>
      <c r="E64" s="283">
        <v>533.84597992025101</v>
      </c>
    </row>
    <row r="65" spans="1:5" x14ac:dyDescent="0.3">
      <c r="A65" s="282">
        <v>41609</v>
      </c>
      <c r="B65" s="283">
        <v>552.71017182950197</v>
      </c>
      <c r="C65" s="283">
        <v>153.62429453752199</v>
      </c>
      <c r="D65" s="283">
        <v>658.46948360078704</v>
      </c>
      <c r="E65" s="283">
        <v>601.29673049465703</v>
      </c>
    </row>
    <row r="66" spans="1:5" x14ac:dyDescent="0.3">
      <c r="A66" s="282">
        <v>41640</v>
      </c>
      <c r="B66" s="283">
        <v>563.11267784917595</v>
      </c>
      <c r="C66" s="283">
        <v>149.93919156001999</v>
      </c>
      <c r="D66" s="283">
        <v>680.29403116379399</v>
      </c>
      <c r="E66" s="283">
        <v>637.656058651742</v>
      </c>
    </row>
    <row r="67" spans="1:5" x14ac:dyDescent="0.3">
      <c r="A67" s="282">
        <v>41671</v>
      </c>
      <c r="B67" s="283">
        <v>585.87887612130999</v>
      </c>
      <c r="C67" s="283">
        <v>130.18773247365101</v>
      </c>
      <c r="D67" s="283">
        <v>698.41407101663299</v>
      </c>
      <c r="E67" s="283">
        <v>607.17690575140705</v>
      </c>
    </row>
    <row r="68" spans="1:5" x14ac:dyDescent="0.3">
      <c r="A68" s="282">
        <v>41699</v>
      </c>
      <c r="B68" s="283">
        <v>582.74473899490897</v>
      </c>
      <c r="C68" s="283">
        <v>131.06258387728801</v>
      </c>
      <c r="D68" s="283">
        <v>706.84926553043897</v>
      </c>
      <c r="E68" s="283">
        <v>552.801136998174</v>
      </c>
    </row>
    <row r="69" spans="1:5" x14ac:dyDescent="0.3">
      <c r="A69" s="282">
        <v>41730</v>
      </c>
      <c r="B69" s="283">
        <v>583.99123568960397</v>
      </c>
      <c r="C69" s="286">
        <v>131.24809115278299</v>
      </c>
      <c r="D69" s="286">
        <v>719.660487991119</v>
      </c>
      <c r="E69" s="286">
        <v>590.28708972993195</v>
      </c>
    </row>
    <row r="70" spans="1:5" x14ac:dyDescent="0.3">
      <c r="A70" s="282">
        <v>41760</v>
      </c>
      <c r="B70" s="283">
        <v>582.74172434304899</v>
      </c>
      <c r="C70" s="286">
        <v>130.04714043792001</v>
      </c>
      <c r="D70" s="286">
        <v>723.37977025114606</v>
      </c>
      <c r="E70" s="286">
        <v>642.49232391941996</v>
      </c>
    </row>
    <row r="71" spans="1:5" x14ac:dyDescent="0.3">
      <c r="A71" s="282">
        <v>41791</v>
      </c>
      <c r="B71" s="283">
        <v>618.22285482144798</v>
      </c>
      <c r="C71" s="286">
        <v>137.70032052409701</v>
      </c>
      <c r="D71" s="286">
        <v>718.50853347059399</v>
      </c>
      <c r="E71" s="286">
        <v>659.66257454310198</v>
      </c>
    </row>
    <row r="72" spans="1:5" x14ac:dyDescent="0.3">
      <c r="A72" s="282">
        <v>41821</v>
      </c>
      <c r="B72" s="283">
        <v>606.46207713481601</v>
      </c>
      <c r="C72" s="286">
        <v>120.957692221701</v>
      </c>
      <c r="D72" s="286">
        <v>694.63852755191601</v>
      </c>
      <c r="E72" s="286">
        <v>657.83058621724194</v>
      </c>
    </row>
    <row r="73" spans="1:5" x14ac:dyDescent="0.3">
      <c r="A73" s="282">
        <v>41852</v>
      </c>
      <c r="B73" s="283">
        <v>592.80898690918798</v>
      </c>
      <c r="C73" s="286">
        <v>116.711309197755</v>
      </c>
      <c r="D73" s="286">
        <v>684.53750522342705</v>
      </c>
      <c r="E73" s="286">
        <v>656.06212045011603</v>
      </c>
    </row>
    <row r="74" spans="1:5" x14ac:dyDescent="0.3">
      <c r="A74" s="282">
        <v>41883</v>
      </c>
      <c r="B74" s="283">
        <v>546.028543405243</v>
      </c>
      <c r="C74" s="286">
        <v>130.00117087986101</v>
      </c>
      <c r="D74" s="286">
        <v>662.49764134469694</v>
      </c>
      <c r="E74" s="286">
        <v>645.21115007507399</v>
      </c>
    </row>
    <row r="75" spans="1:5" x14ac:dyDescent="0.3">
      <c r="A75" s="282">
        <v>41913</v>
      </c>
      <c r="B75" s="283">
        <v>586.15839104249301</v>
      </c>
      <c r="C75" s="286">
        <v>128.747990437656</v>
      </c>
      <c r="D75" s="286">
        <v>678.487736105311</v>
      </c>
      <c r="E75" s="286">
        <v>611.048283256785</v>
      </c>
    </row>
    <row r="76" spans="1:5" x14ac:dyDescent="0.3">
      <c r="A76" s="282">
        <v>41944</v>
      </c>
      <c r="B76" s="283">
        <v>631.03677486044796</v>
      </c>
      <c r="C76" s="283">
        <v>122.212064957454</v>
      </c>
      <c r="D76" s="283">
        <v>639.14449735887695</v>
      </c>
      <c r="E76" s="283">
        <v>636.53774104516003</v>
      </c>
    </row>
    <row r="77" spans="1:5" x14ac:dyDescent="0.3">
      <c r="A77" s="282">
        <v>41974</v>
      </c>
      <c r="B77" s="283">
        <v>687.25121150649295</v>
      </c>
      <c r="C77" s="283">
        <v>121.89677907839</v>
      </c>
      <c r="D77" s="283">
        <v>662.67700936222695</v>
      </c>
      <c r="E77" s="283">
        <v>657.83972579181295</v>
      </c>
    </row>
    <row r="78" spans="1:5" x14ac:dyDescent="0.3">
      <c r="A78" s="282">
        <v>42005</v>
      </c>
      <c r="B78" s="283">
        <v>639.70182248209005</v>
      </c>
      <c r="C78" s="283">
        <v>134.71656966490099</v>
      </c>
      <c r="D78" s="286">
        <v>686.52103771754901</v>
      </c>
      <c r="E78" s="286">
        <v>683.917166370887</v>
      </c>
    </row>
    <row r="79" spans="1:5" x14ac:dyDescent="0.3">
      <c r="A79" s="282">
        <v>42036</v>
      </c>
      <c r="B79" s="283">
        <v>606.55759137842904</v>
      </c>
      <c r="C79" s="283">
        <v>142.21577809589999</v>
      </c>
      <c r="D79" s="286">
        <v>712.36503667940895</v>
      </c>
      <c r="E79" s="286">
        <v>633.19539629348003</v>
      </c>
    </row>
    <row r="80" spans="1:5" x14ac:dyDescent="0.3">
      <c r="A80" s="282">
        <v>42064</v>
      </c>
      <c r="B80" s="283">
        <v>555.65065883239299</v>
      </c>
      <c r="C80" s="283">
        <v>151.93851899184099</v>
      </c>
      <c r="D80" s="286">
        <v>716.75071401857804</v>
      </c>
      <c r="E80" s="286">
        <v>673.15479927628098</v>
      </c>
    </row>
    <row r="81" spans="1:5" x14ac:dyDescent="0.3">
      <c r="A81" s="282">
        <v>42095</v>
      </c>
      <c r="B81" s="283">
        <v>532.43905013440599</v>
      </c>
      <c r="C81" s="283">
        <v>145.966441358065</v>
      </c>
      <c r="D81" s="286">
        <v>689.52165408817405</v>
      </c>
      <c r="E81" s="286">
        <v>755.75256078934501</v>
      </c>
    </row>
    <row r="82" spans="1:5" x14ac:dyDescent="0.3">
      <c r="A82" s="282">
        <v>42125</v>
      </c>
      <c r="B82" s="283">
        <v>517.62793361627303</v>
      </c>
      <c r="C82" s="283">
        <v>158.755237198028</v>
      </c>
      <c r="D82" s="283">
        <v>724.62136772982797</v>
      </c>
      <c r="E82" s="283">
        <v>797.78529900666194</v>
      </c>
    </row>
    <row r="83" spans="1:5" x14ac:dyDescent="0.3">
      <c r="A83" s="282">
        <v>42156</v>
      </c>
      <c r="B83" s="283">
        <v>527.67342011090204</v>
      </c>
      <c r="C83" s="283">
        <v>126.616933035266</v>
      </c>
      <c r="D83" s="283">
        <v>735.62206356780996</v>
      </c>
      <c r="E83" s="283">
        <v>783.14714085517699</v>
      </c>
    </row>
    <row r="84" spans="1:5" x14ac:dyDescent="0.3">
      <c r="A84" s="282">
        <v>42186</v>
      </c>
      <c r="B84" s="283">
        <v>569.89974223701904</v>
      </c>
      <c r="C84" s="283">
        <v>117.530606609995</v>
      </c>
      <c r="D84" s="283">
        <v>799.75257192324705</v>
      </c>
      <c r="E84" s="283">
        <v>774.05955739342596</v>
      </c>
    </row>
    <row r="85" spans="1:5" x14ac:dyDescent="0.3">
      <c r="A85" s="282">
        <v>42217</v>
      </c>
      <c r="B85" s="283">
        <v>589.59120587586006</v>
      </c>
      <c r="C85" s="283">
        <v>113.27641040979201</v>
      </c>
      <c r="D85" s="283">
        <v>809.47821726799998</v>
      </c>
      <c r="E85" s="283">
        <v>773.34669064841</v>
      </c>
    </row>
    <row r="86" spans="1:5" x14ac:dyDescent="0.3">
      <c r="A86" s="282">
        <v>42248</v>
      </c>
      <c r="B86" s="283">
        <v>560.09170064576995</v>
      </c>
      <c r="C86" s="283">
        <v>115.19737710267501</v>
      </c>
      <c r="D86" s="283">
        <v>860.84656690636996</v>
      </c>
      <c r="E86" s="283">
        <v>767.68795048312097</v>
      </c>
    </row>
    <row r="87" spans="1:5" x14ac:dyDescent="0.3">
      <c r="A87" s="282">
        <v>42278</v>
      </c>
      <c r="B87" s="283">
        <v>524.01247703475497</v>
      </c>
      <c r="C87" s="283">
        <v>122.71923368492401</v>
      </c>
      <c r="D87" s="283">
        <v>848.742769316406</v>
      </c>
      <c r="E87" s="283">
        <v>742.38663249900605</v>
      </c>
    </row>
    <row r="88" spans="1:5" x14ac:dyDescent="0.3">
      <c r="A88" s="282">
        <v>42309</v>
      </c>
      <c r="B88" s="283">
        <v>505.191687422754</v>
      </c>
      <c r="C88" s="283">
        <v>174.93646678468201</v>
      </c>
      <c r="D88" s="283">
        <v>880.74425498411404</v>
      </c>
      <c r="E88" s="283">
        <v>749.01393304909197</v>
      </c>
    </row>
    <row r="89" spans="1:5" x14ac:dyDescent="0.3">
      <c r="A89" s="282">
        <v>42339</v>
      </c>
      <c r="B89" s="283">
        <v>514.78772200026697</v>
      </c>
      <c r="C89" s="283">
        <v>175.699686618968</v>
      </c>
      <c r="D89" s="283">
        <v>901.30075403688602</v>
      </c>
      <c r="E89" s="283">
        <v>832.62961660509495</v>
      </c>
    </row>
    <row r="90" spans="1:5" x14ac:dyDescent="0.3">
      <c r="A90" s="282">
        <v>42370</v>
      </c>
      <c r="B90" s="283">
        <v>465.17075715764599</v>
      </c>
      <c r="C90" s="283">
        <v>173.52160292436301</v>
      </c>
      <c r="D90" s="283">
        <v>946.08228117781596</v>
      </c>
      <c r="E90" s="283">
        <v>801.49046140836504</v>
      </c>
    </row>
    <row r="91" spans="1:5" x14ac:dyDescent="0.3">
      <c r="A91" s="282">
        <v>42401</v>
      </c>
      <c r="B91" s="283">
        <v>484.78745197624698</v>
      </c>
      <c r="C91" s="283">
        <v>117.192166923854</v>
      </c>
      <c r="D91" s="283">
        <v>986.86584241719299</v>
      </c>
      <c r="E91" s="283">
        <v>852.44872256577798</v>
      </c>
    </row>
    <row r="92" spans="1:5" x14ac:dyDescent="0.3">
      <c r="A92" s="282">
        <v>42430</v>
      </c>
      <c r="B92" s="283">
        <v>471.41518421500399</v>
      </c>
      <c r="C92" s="283">
        <v>116.68260114272501</v>
      </c>
      <c r="D92" s="283">
        <v>963.67809667766801</v>
      </c>
      <c r="E92" s="283">
        <v>801.20221936939197</v>
      </c>
    </row>
    <row r="93" spans="1:5" x14ac:dyDescent="0.3">
      <c r="A93" s="282">
        <v>42461</v>
      </c>
      <c r="B93" s="283">
        <v>600.19997237152495</v>
      </c>
      <c r="C93" s="283">
        <v>123.689899758246</v>
      </c>
      <c r="D93" s="283">
        <v>946.92717349368695</v>
      </c>
      <c r="E93" s="283">
        <v>794.26785795938497</v>
      </c>
    </row>
    <row r="94" spans="1:5" x14ac:dyDescent="0.3">
      <c r="A94" s="282">
        <v>42491</v>
      </c>
      <c r="B94" s="283">
        <v>602.36826436854597</v>
      </c>
      <c r="C94" s="283">
        <v>127.599336710497</v>
      </c>
      <c r="D94" s="283">
        <v>928.40270968375501</v>
      </c>
      <c r="E94" s="283">
        <v>767.38441838172298</v>
      </c>
    </row>
    <row r="95" spans="1:5" x14ac:dyDescent="0.3">
      <c r="A95" s="282">
        <v>42522</v>
      </c>
      <c r="B95" s="283">
        <v>605.93183282285895</v>
      </c>
      <c r="C95" s="283">
        <v>196.85239351003401</v>
      </c>
      <c r="D95" s="283">
        <v>1016.58421624397</v>
      </c>
      <c r="E95" s="283">
        <v>812.16619560730805</v>
      </c>
    </row>
    <row r="96" spans="1:5" x14ac:dyDescent="0.3">
      <c r="A96" s="282">
        <v>42552</v>
      </c>
      <c r="B96" s="283">
        <v>529.53848920860105</v>
      </c>
      <c r="C96" s="283">
        <v>191.91226472081999</v>
      </c>
      <c r="D96" s="283">
        <v>1032.01156121842</v>
      </c>
      <c r="E96" s="283">
        <v>862.05385907290702</v>
      </c>
    </row>
    <row r="97" spans="1:5" x14ac:dyDescent="0.3">
      <c r="A97" s="282">
        <v>42583</v>
      </c>
      <c r="B97" s="283">
        <v>517.47373421096097</v>
      </c>
      <c r="C97" s="283">
        <v>196.016593291367</v>
      </c>
      <c r="D97" s="283">
        <v>1084.2022213258199</v>
      </c>
      <c r="E97" s="283">
        <v>904.93741748133903</v>
      </c>
    </row>
    <row r="98" spans="1:5" x14ac:dyDescent="0.3">
      <c r="A98" s="282">
        <v>42614</v>
      </c>
      <c r="B98" s="283">
        <v>497.97017820418199</v>
      </c>
      <c r="C98" s="283">
        <v>169.65047539438601</v>
      </c>
      <c r="D98" s="283">
        <v>1031.4860398227599</v>
      </c>
      <c r="E98" s="283">
        <v>894.02140467813501</v>
      </c>
    </row>
    <row r="99" spans="1:5" x14ac:dyDescent="0.3">
      <c r="A99" s="282">
        <v>42644</v>
      </c>
      <c r="B99" s="283">
        <v>460.984968593009</v>
      </c>
      <c r="C99" s="283">
        <v>225.56844678928101</v>
      </c>
      <c r="D99" s="283">
        <v>1038.06999320759</v>
      </c>
      <c r="E99" s="283">
        <v>881.76867997603495</v>
      </c>
    </row>
    <row r="100" spans="1:5" x14ac:dyDescent="0.3">
      <c r="A100" s="282">
        <v>42675</v>
      </c>
      <c r="B100" s="283">
        <v>416.55870203987502</v>
      </c>
      <c r="C100" s="283">
        <v>214.43482563114799</v>
      </c>
      <c r="D100" s="283">
        <v>1043.4408057461101</v>
      </c>
      <c r="E100" s="283">
        <v>867.87002434349301</v>
      </c>
    </row>
    <row r="101" spans="1:5" x14ac:dyDescent="0.3">
      <c r="A101" s="282">
        <v>42705</v>
      </c>
      <c r="B101" s="283">
        <v>395.26195728448198</v>
      </c>
      <c r="C101" s="283">
        <v>176.12925606047199</v>
      </c>
      <c r="D101" s="283">
        <v>1035.6132773433601</v>
      </c>
      <c r="E101" s="283">
        <v>812.995906878254</v>
      </c>
    </row>
    <row r="102" spans="1:5" x14ac:dyDescent="0.3">
      <c r="A102" s="282">
        <v>42736</v>
      </c>
      <c r="B102" s="283">
        <v>404.99611144075999</v>
      </c>
      <c r="C102" s="283">
        <v>122.268605600698</v>
      </c>
      <c r="D102" s="283">
        <v>1021.7146071216901</v>
      </c>
      <c r="E102" s="283">
        <v>790.31168346300797</v>
      </c>
    </row>
    <row r="103" spans="1:5" x14ac:dyDescent="0.3">
      <c r="A103" s="282">
        <v>42767</v>
      </c>
      <c r="B103" s="283">
        <v>400.14421321230401</v>
      </c>
      <c r="C103" s="283">
        <v>133.37310623322301</v>
      </c>
      <c r="D103" s="283">
        <v>1041.0448802589799</v>
      </c>
      <c r="E103" s="283">
        <v>796.15427168275005</v>
      </c>
    </row>
    <row r="104" spans="1:5" x14ac:dyDescent="0.3">
      <c r="A104" s="282">
        <v>42795</v>
      </c>
      <c r="B104" s="283">
        <v>428.12970944141398</v>
      </c>
      <c r="C104" s="283">
        <v>146.83459310861301</v>
      </c>
      <c r="D104" s="283">
        <v>1107.9023930001999</v>
      </c>
      <c r="E104" s="283">
        <v>867.33016571244104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91"/>
  <sheetViews>
    <sheetView zoomScaleNormal="100" workbookViewId="0">
      <selection activeCell="J31" sqref="J31"/>
    </sheetView>
  </sheetViews>
  <sheetFormatPr defaultColWidth="9.140625" defaultRowHeight="16.5" x14ac:dyDescent="0.3"/>
  <cols>
    <col min="1" max="1" width="9.140625" style="184"/>
    <col min="2" max="2" width="21.140625" style="184" bestFit="1" customWidth="1"/>
    <col min="3" max="3" width="14.5703125" style="184" customWidth="1"/>
    <col min="4" max="4" width="13.42578125" style="184" bestFit="1" customWidth="1"/>
    <col min="5" max="5" width="9.140625" style="184"/>
    <col min="6" max="6" width="9.7109375" style="184" bestFit="1" customWidth="1"/>
    <col min="7" max="7" width="12" style="184" bestFit="1" customWidth="1"/>
    <col min="8" max="12" width="12" style="184" customWidth="1"/>
    <col min="13" max="16384" width="9.140625" style="184"/>
  </cols>
  <sheetData>
    <row r="1" spans="1:9" x14ac:dyDescent="0.3">
      <c r="A1" s="244" t="s">
        <v>361</v>
      </c>
      <c r="B1" s="245"/>
      <c r="C1" s="245"/>
      <c r="D1" s="249"/>
    </row>
    <row r="2" spans="1:9" x14ac:dyDescent="0.3">
      <c r="A2" s="247" t="s">
        <v>349</v>
      </c>
      <c r="B2" s="245"/>
      <c r="C2" s="245"/>
      <c r="D2" s="249"/>
    </row>
    <row r="3" spans="1:9" x14ac:dyDescent="0.3">
      <c r="A3" s="248"/>
      <c r="B3" s="249"/>
      <c r="C3" s="249"/>
      <c r="D3" s="249"/>
    </row>
    <row r="4" spans="1:9" x14ac:dyDescent="0.3">
      <c r="A4" s="248"/>
      <c r="B4" s="249"/>
      <c r="C4" s="249"/>
      <c r="D4" s="249"/>
    </row>
    <row r="5" spans="1:9" x14ac:dyDescent="0.3">
      <c r="B5" s="184" t="s">
        <v>135</v>
      </c>
      <c r="C5" s="184" t="s">
        <v>134</v>
      </c>
    </row>
    <row r="6" spans="1:9" x14ac:dyDescent="0.3">
      <c r="A6" s="282">
        <v>36678</v>
      </c>
      <c r="B6" s="284">
        <v>12.7180797866429</v>
      </c>
      <c r="C6" s="284">
        <v>12.8169483985765</v>
      </c>
      <c r="D6" s="284"/>
      <c r="F6" s="281"/>
      <c r="G6" s="281"/>
      <c r="H6" s="281"/>
      <c r="I6" s="281"/>
    </row>
    <row r="7" spans="1:9" x14ac:dyDescent="0.3">
      <c r="A7" s="282">
        <v>36770</v>
      </c>
      <c r="B7" s="284">
        <v>12.758228054004199</v>
      </c>
      <c r="C7" s="284">
        <v>12.8832691159711</v>
      </c>
      <c r="D7" s="284"/>
      <c r="F7" s="296"/>
      <c r="G7" s="281"/>
      <c r="H7" s="281"/>
    </row>
    <row r="8" spans="1:9" x14ac:dyDescent="0.3">
      <c r="A8" s="282">
        <v>36861</v>
      </c>
      <c r="B8" s="284">
        <v>4.9928381420094103</v>
      </c>
      <c r="C8" s="284">
        <v>5.0673081844704901</v>
      </c>
      <c r="D8" s="284"/>
      <c r="F8" s="296"/>
      <c r="G8" s="281"/>
      <c r="H8" s="281"/>
    </row>
    <row r="9" spans="1:9" x14ac:dyDescent="0.3">
      <c r="A9" s="282">
        <v>36951</v>
      </c>
      <c r="B9" s="284">
        <v>2.0247186495176699</v>
      </c>
      <c r="C9" s="284">
        <v>2.03004874126928</v>
      </c>
      <c r="D9" s="284"/>
      <c r="F9" s="296"/>
      <c r="G9" s="281"/>
      <c r="H9" s="281"/>
    </row>
    <row r="10" spans="1:9" x14ac:dyDescent="0.3">
      <c r="A10" s="282">
        <v>37043</v>
      </c>
      <c r="B10" s="284">
        <v>2.78996401636515</v>
      </c>
      <c r="C10" s="284">
        <v>2.7749026566119501</v>
      </c>
      <c r="D10" s="284"/>
      <c r="F10" s="296"/>
      <c r="G10" s="281"/>
      <c r="H10" s="281"/>
    </row>
    <row r="11" spans="1:9" x14ac:dyDescent="0.3">
      <c r="A11" s="282">
        <v>37135</v>
      </c>
      <c r="B11" s="284">
        <v>1.4666281977303299</v>
      </c>
      <c r="C11" s="284">
        <v>1.43262343156578</v>
      </c>
      <c r="D11" s="284"/>
      <c r="F11" s="296"/>
      <c r="G11" s="281"/>
      <c r="H11" s="281"/>
    </row>
    <row r="12" spans="1:9" x14ac:dyDescent="0.3">
      <c r="A12" s="282">
        <v>37226</v>
      </c>
      <c r="B12" s="284">
        <v>3.9758331709218502</v>
      </c>
      <c r="C12" s="284">
        <v>3.95089394456082</v>
      </c>
      <c r="D12" s="284"/>
      <c r="F12" s="296"/>
      <c r="G12" s="281"/>
      <c r="H12" s="281"/>
    </row>
    <row r="13" spans="1:9" x14ac:dyDescent="0.3">
      <c r="A13" s="282">
        <v>37316</v>
      </c>
      <c r="B13" s="284">
        <v>11.3212192839907</v>
      </c>
      <c r="C13" s="284">
        <v>11.322334400393901</v>
      </c>
      <c r="D13" s="284"/>
      <c r="F13" s="296"/>
      <c r="G13" s="281"/>
      <c r="H13" s="281"/>
    </row>
    <row r="14" spans="1:9" x14ac:dyDescent="0.3">
      <c r="A14" s="282">
        <v>37408</v>
      </c>
      <c r="B14" s="284">
        <v>8.7805111974296093</v>
      </c>
      <c r="C14" s="284">
        <v>8.7713408785728006</v>
      </c>
      <c r="D14" s="284"/>
      <c r="F14" s="296"/>
      <c r="G14" s="281"/>
      <c r="H14" s="281"/>
    </row>
    <row r="15" spans="1:9" x14ac:dyDescent="0.3">
      <c r="A15" s="282">
        <v>37500</v>
      </c>
      <c r="B15" s="284">
        <v>8.6346618643666098</v>
      </c>
      <c r="C15" s="284">
        <v>8.6307407934025306</v>
      </c>
      <c r="D15" s="284"/>
      <c r="F15" s="296"/>
      <c r="G15" s="281"/>
      <c r="H15" s="281"/>
    </row>
    <row r="16" spans="1:9" x14ac:dyDescent="0.3">
      <c r="A16" s="282">
        <v>37591</v>
      </c>
      <c r="B16" s="284">
        <v>9.1096532333645595</v>
      </c>
      <c r="C16" s="284">
        <v>9.1058206017433605</v>
      </c>
      <c r="D16" s="284"/>
      <c r="F16" s="296"/>
      <c r="G16" s="281"/>
      <c r="H16" s="281"/>
    </row>
    <row r="17" spans="1:8" x14ac:dyDescent="0.3">
      <c r="A17" s="282">
        <v>37681</v>
      </c>
      <c r="B17" s="284">
        <v>1.7738653454834901</v>
      </c>
      <c r="C17" s="284">
        <v>1.76959830118563</v>
      </c>
      <c r="D17" s="284"/>
      <c r="F17" s="296"/>
      <c r="G17" s="281"/>
      <c r="H17" s="281"/>
    </row>
    <row r="18" spans="1:8" x14ac:dyDescent="0.3">
      <c r="A18" s="282">
        <v>37773</v>
      </c>
      <c r="B18" s="284">
        <v>3.9807794039851698</v>
      </c>
      <c r="C18" s="284">
        <v>3.9901238922446001</v>
      </c>
      <c r="D18" s="284"/>
      <c r="F18" s="296"/>
      <c r="G18" s="281"/>
      <c r="H18" s="281"/>
    </row>
    <row r="19" spans="1:8" x14ac:dyDescent="0.3">
      <c r="A19" s="282">
        <v>37865</v>
      </c>
      <c r="B19" s="284">
        <v>5.01679535837369</v>
      </c>
      <c r="C19" s="284">
        <v>5.0305410122163998</v>
      </c>
      <c r="D19" s="284"/>
      <c r="F19" s="296"/>
      <c r="G19" s="281"/>
      <c r="H19" s="281"/>
    </row>
    <row r="20" spans="1:8" x14ac:dyDescent="0.3">
      <c r="A20" s="282">
        <v>37956</v>
      </c>
      <c r="B20" s="284">
        <v>6.1759147912729704</v>
      </c>
      <c r="C20" s="284">
        <v>6.1895966668098401</v>
      </c>
      <c r="D20" s="284"/>
      <c r="F20" s="296"/>
      <c r="G20" s="281"/>
      <c r="H20" s="281"/>
    </row>
    <row r="21" spans="1:8" x14ac:dyDescent="0.3">
      <c r="A21" s="282">
        <v>38047</v>
      </c>
      <c r="B21" s="284">
        <v>14.260877124353399</v>
      </c>
      <c r="C21" s="284">
        <v>14.2670839853938</v>
      </c>
      <c r="D21" s="284"/>
      <c r="F21" s="296"/>
      <c r="G21" s="281"/>
      <c r="H21" s="281"/>
    </row>
    <row r="22" spans="1:8" x14ac:dyDescent="0.3">
      <c r="A22" s="282">
        <v>38139</v>
      </c>
      <c r="B22" s="284">
        <v>15.949463687624499</v>
      </c>
      <c r="C22" s="284">
        <v>15.9374205036886</v>
      </c>
      <c r="D22" s="284"/>
      <c r="F22" s="296"/>
      <c r="G22" s="281"/>
      <c r="H22" s="281"/>
    </row>
    <row r="23" spans="1:8" x14ac:dyDescent="0.3">
      <c r="A23" s="282">
        <v>38231</v>
      </c>
      <c r="B23" s="284">
        <v>18.821916670128299</v>
      </c>
      <c r="C23" s="284">
        <v>18.801146512690501</v>
      </c>
      <c r="D23" s="284"/>
      <c r="F23" s="296"/>
      <c r="G23" s="281"/>
      <c r="H23" s="281"/>
    </row>
    <row r="24" spans="1:8" x14ac:dyDescent="0.3">
      <c r="A24" s="282">
        <v>38322</v>
      </c>
      <c r="B24" s="284">
        <v>18.570504004530299</v>
      </c>
      <c r="C24" s="284">
        <v>18.550279103632299</v>
      </c>
      <c r="D24" s="284"/>
      <c r="F24" s="296"/>
      <c r="G24" s="281"/>
      <c r="H24" s="281"/>
    </row>
    <row r="25" spans="1:8" x14ac:dyDescent="0.3">
      <c r="A25" s="282">
        <v>38412</v>
      </c>
      <c r="B25" s="284">
        <v>10.6930919050517</v>
      </c>
      <c r="C25" s="284">
        <v>10.686296888077299</v>
      </c>
      <c r="D25" s="284"/>
      <c r="F25" s="296"/>
      <c r="G25" s="281"/>
      <c r="H25" s="281"/>
    </row>
    <row r="26" spans="1:8" x14ac:dyDescent="0.3">
      <c r="A26" s="282">
        <v>38504</v>
      </c>
      <c r="B26" s="284">
        <v>9.0277523858276201</v>
      </c>
      <c r="C26" s="284">
        <v>9.03638690802706</v>
      </c>
      <c r="D26" s="284"/>
      <c r="F26" s="296"/>
      <c r="G26" s="281"/>
      <c r="H26" s="281"/>
    </row>
    <row r="27" spans="1:8" x14ac:dyDescent="0.3">
      <c r="A27" s="282">
        <v>38596</v>
      </c>
      <c r="B27" s="284">
        <v>6.7892602433225999</v>
      </c>
      <c r="C27" s="284">
        <v>6.8009370957026398</v>
      </c>
      <c r="D27" s="284"/>
      <c r="F27" s="296"/>
      <c r="G27" s="281"/>
      <c r="H27" s="281"/>
    </row>
    <row r="28" spans="1:8" x14ac:dyDescent="0.3">
      <c r="A28" s="282">
        <v>38687</v>
      </c>
      <c r="B28" s="284">
        <v>6.9832497526694599</v>
      </c>
      <c r="C28" s="284">
        <v>6.9878531458987299</v>
      </c>
      <c r="D28" s="284"/>
      <c r="F28" s="296"/>
      <c r="G28" s="281"/>
      <c r="H28" s="281"/>
    </row>
    <row r="29" spans="1:8" x14ac:dyDescent="0.3">
      <c r="A29" s="282">
        <v>38777</v>
      </c>
      <c r="B29" s="284">
        <v>10.340561531323999</v>
      </c>
      <c r="C29" s="284">
        <v>10.345420175287799</v>
      </c>
      <c r="D29" s="284"/>
      <c r="F29" s="296"/>
      <c r="G29" s="281"/>
      <c r="H29" s="281"/>
    </row>
    <row r="30" spans="1:8" x14ac:dyDescent="0.3">
      <c r="A30" s="282">
        <v>38869</v>
      </c>
      <c r="B30" s="284">
        <v>6.1674156549734898</v>
      </c>
      <c r="C30" s="284">
        <v>6.1644754494231098</v>
      </c>
      <c r="D30" s="284"/>
      <c r="F30" s="296"/>
      <c r="G30" s="281"/>
      <c r="H30" s="281"/>
    </row>
    <row r="31" spans="1:8" x14ac:dyDescent="0.3">
      <c r="A31" s="282">
        <v>38961</v>
      </c>
      <c r="B31" s="284">
        <v>2.7237608852222799</v>
      </c>
      <c r="C31" s="284">
        <v>2.7206652697747402</v>
      </c>
      <c r="D31" s="284"/>
      <c r="F31" s="296"/>
      <c r="G31" s="281"/>
      <c r="H31" s="281"/>
    </row>
    <row r="32" spans="1:8" x14ac:dyDescent="0.3">
      <c r="A32" s="282">
        <v>39052</v>
      </c>
      <c r="B32" s="284">
        <v>-0.77806122448980097</v>
      </c>
      <c r="C32" s="284">
        <v>-0.77816047965301105</v>
      </c>
      <c r="D32" s="284"/>
      <c r="F32" s="296"/>
      <c r="G32" s="281"/>
      <c r="H32" s="281"/>
    </row>
    <row r="33" spans="1:8" x14ac:dyDescent="0.3">
      <c r="A33" s="282">
        <v>39142</v>
      </c>
      <c r="B33" s="284">
        <v>-1.8718076491839799</v>
      </c>
      <c r="C33" s="284">
        <v>-1.86575299797537</v>
      </c>
      <c r="D33" s="284"/>
      <c r="F33" s="296"/>
      <c r="G33" s="281"/>
      <c r="H33" s="281"/>
    </row>
    <row r="34" spans="1:8" x14ac:dyDescent="0.3">
      <c r="A34" s="282">
        <v>39234</v>
      </c>
      <c r="B34" s="284">
        <v>1.9016331301134199</v>
      </c>
      <c r="C34" s="284">
        <v>1.9049725153219299</v>
      </c>
      <c r="D34" s="284"/>
      <c r="F34" s="296"/>
      <c r="G34" s="281"/>
      <c r="H34" s="281"/>
    </row>
    <row r="35" spans="1:8" x14ac:dyDescent="0.3">
      <c r="A35" s="282">
        <v>39326</v>
      </c>
      <c r="B35" s="284">
        <v>5.0704315125247001</v>
      </c>
      <c r="C35" s="284">
        <v>5.0804780876493902</v>
      </c>
      <c r="D35" s="284"/>
      <c r="F35" s="296"/>
      <c r="G35" s="281"/>
      <c r="H35" s="281"/>
    </row>
    <row r="36" spans="1:8" x14ac:dyDescent="0.3">
      <c r="A36" s="282">
        <v>39417</v>
      </c>
      <c r="B36" s="284">
        <v>9.3392466898058704</v>
      </c>
      <c r="C36" s="284">
        <v>9.3372332219079297</v>
      </c>
      <c r="D36" s="284"/>
      <c r="F36" s="296"/>
      <c r="G36" s="281"/>
      <c r="H36" s="281"/>
    </row>
    <row r="37" spans="1:8" x14ac:dyDescent="0.3">
      <c r="A37" s="282">
        <v>39508</v>
      </c>
      <c r="B37" s="284">
        <v>9.9882565779033197</v>
      </c>
      <c r="C37" s="284">
        <v>9.99174760363106</v>
      </c>
      <c r="D37" s="284"/>
      <c r="F37" s="296"/>
      <c r="G37" s="281"/>
      <c r="H37" s="281"/>
    </row>
    <row r="38" spans="1:8" x14ac:dyDescent="0.3">
      <c r="A38" s="282">
        <v>39600</v>
      </c>
      <c r="B38" s="284">
        <v>10.3908986639387</v>
      </c>
      <c r="C38" s="284">
        <v>10.388442818612999</v>
      </c>
      <c r="D38" s="284"/>
      <c r="F38" s="296"/>
      <c r="G38" s="281"/>
      <c r="H38" s="281"/>
    </row>
    <row r="39" spans="1:8" x14ac:dyDescent="0.3">
      <c r="A39" s="282">
        <v>39692</v>
      </c>
      <c r="B39" s="284">
        <v>7.7163395917376896</v>
      </c>
      <c r="C39" s="284">
        <v>7.7224058964481701</v>
      </c>
      <c r="D39" s="284"/>
      <c r="F39" s="296"/>
      <c r="G39" s="281"/>
      <c r="H39" s="281"/>
    </row>
    <row r="40" spans="1:8" x14ac:dyDescent="0.3">
      <c r="A40" s="282">
        <v>39783</v>
      </c>
      <c r="B40" s="284">
        <v>2.6247722062194998</v>
      </c>
      <c r="C40" s="284">
        <v>2.6310374224652402</v>
      </c>
      <c r="D40" s="284"/>
      <c r="F40" s="296"/>
      <c r="G40" s="281"/>
      <c r="H40" s="281"/>
    </row>
    <row r="41" spans="1:8" x14ac:dyDescent="0.3">
      <c r="A41" s="282">
        <v>39873</v>
      </c>
      <c r="B41" s="284">
        <v>-2.3489351878571001</v>
      </c>
      <c r="C41" s="284">
        <v>-2.34027817856524</v>
      </c>
      <c r="D41" s="284"/>
      <c r="F41" s="296"/>
      <c r="G41" s="281"/>
      <c r="H41" s="281"/>
    </row>
    <row r="42" spans="1:8" x14ac:dyDescent="0.3">
      <c r="A42" s="282">
        <v>39965</v>
      </c>
      <c r="B42" s="284">
        <v>-8.7304484569374594</v>
      </c>
      <c r="C42" s="284">
        <v>-8.7199505729049598</v>
      </c>
      <c r="D42" s="284"/>
      <c r="F42" s="296"/>
      <c r="G42" s="281"/>
      <c r="H42" s="281"/>
    </row>
    <row r="43" spans="1:8" x14ac:dyDescent="0.3">
      <c r="A43" s="282">
        <v>40057</v>
      </c>
      <c r="B43" s="284">
        <v>-11.2240587953707</v>
      </c>
      <c r="C43" s="284">
        <v>-11.2177952977615</v>
      </c>
      <c r="D43" s="284"/>
      <c r="F43" s="296"/>
      <c r="G43" s="281"/>
      <c r="H43" s="281"/>
    </row>
    <row r="44" spans="1:8" x14ac:dyDescent="0.3">
      <c r="A44" s="282">
        <v>40148</v>
      </c>
      <c r="B44" s="284">
        <v>-12.4616926822282</v>
      </c>
      <c r="C44" s="284">
        <v>-12.445577451879</v>
      </c>
      <c r="D44" s="284"/>
      <c r="F44" s="296"/>
      <c r="G44" s="281"/>
      <c r="H44" s="281"/>
    </row>
    <row r="45" spans="1:8" x14ac:dyDescent="0.3">
      <c r="A45" s="282">
        <v>40238</v>
      </c>
      <c r="B45" s="284">
        <v>-10.4846335697399</v>
      </c>
      <c r="C45" s="284">
        <v>-10.477794521762201</v>
      </c>
      <c r="D45" s="284"/>
      <c r="F45" s="296"/>
      <c r="G45" s="281"/>
      <c r="H45" s="281"/>
    </row>
    <row r="46" spans="1:8" x14ac:dyDescent="0.3">
      <c r="A46" s="282">
        <v>40330</v>
      </c>
      <c r="B46" s="284">
        <v>-7.9902775213832999</v>
      </c>
      <c r="C46" s="284">
        <v>-8.0084915238593393</v>
      </c>
      <c r="D46" s="284"/>
      <c r="F46" s="296"/>
      <c r="G46" s="281"/>
      <c r="H46" s="281"/>
    </row>
    <row r="47" spans="1:8" x14ac:dyDescent="0.3">
      <c r="A47" s="282">
        <v>40422</v>
      </c>
      <c r="B47" s="284">
        <v>-4.9862023027880999</v>
      </c>
      <c r="C47" s="284">
        <v>-5.0426564333512998</v>
      </c>
      <c r="D47" s="284"/>
      <c r="F47" s="296"/>
      <c r="G47" s="281"/>
      <c r="H47" s="281"/>
    </row>
    <row r="48" spans="1:8" x14ac:dyDescent="0.3">
      <c r="A48" s="282">
        <v>40513</v>
      </c>
      <c r="B48" s="284">
        <v>0.58238450464596003</v>
      </c>
      <c r="C48" s="284">
        <v>0.523440311446976</v>
      </c>
      <c r="D48" s="284"/>
      <c r="F48" s="296"/>
      <c r="G48" s="281"/>
      <c r="H48" s="281"/>
    </row>
    <row r="49" spans="1:8" x14ac:dyDescent="0.3">
      <c r="A49" s="282">
        <v>40603</v>
      </c>
      <c r="B49" s="284">
        <v>4.3014657335270101</v>
      </c>
      <c r="C49" s="284">
        <v>4.2875532230914004</v>
      </c>
      <c r="D49" s="284"/>
      <c r="F49" s="296"/>
      <c r="G49" s="281"/>
      <c r="H49" s="281"/>
    </row>
    <row r="50" spans="1:8" x14ac:dyDescent="0.3">
      <c r="A50" s="282">
        <v>40695</v>
      </c>
      <c r="B50" s="284">
        <v>8.0555091121885898</v>
      </c>
      <c r="C50" s="284">
        <v>8.2040133779264206</v>
      </c>
      <c r="D50" s="284"/>
      <c r="F50" s="296"/>
      <c r="G50" s="281"/>
      <c r="H50" s="281"/>
    </row>
    <row r="51" spans="1:8" x14ac:dyDescent="0.3">
      <c r="A51" s="282">
        <v>40787</v>
      </c>
      <c r="B51" s="284">
        <v>9.9148723084626997</v>
      </c>
      <c r="C51" s="284">
        <v>10.1967202164256</v>
      </c>
      <c r="D51" s="284"/>
      <c r="F51" s="296"/>
      <c r="G51" s="281"/>
      <c r="H51" s="281"/>
    </row>
    <row r="52" spans="1:8" x14ac:dyDescent="0.3">
      <c r="A52" s="282">
        <v>40878</v>
      </c>
      <c r="B52" s="284">
        <v>8.1191854791490705</v>
      </c>
      <c r="C52" s="284">
        <v>8.4095420965274794</v>
      </c>
      <c r="D52" s="284"/>
      <c r="F52" s="296"/>
      <c r="G52" s="281"/>
      <c r="H52" s="281"/>
    </row>
    <row r="53" spans="1:8" x14ac:dyDescent="0.3">
      <c r="A53" s="282">
        <v>40969</v>
      </c>
      <c r="B53" s="284">
        <v>6.84285488210159</v>
      </c>
      <c r="C53" s="284">
        <v>6.8489682238257901</v>
      </c>
      <c r="D53" s="284"/>
      <c r="F53" s="296"/>
      <c r="G53" s="281"/>
      <c r="H53" s="281"/>
    </row>
    <row r="54" spans="1:8" x14ac:dyDescent="0.3">
      <c r="A54" s="282">
        <v>41061</v>
      </c>
      <c r="B54" s="284">
        <v>6.4987312000990203</v>
      </c>
      <c r="C54" s="284">
        <v>5.8850802089450696</v>
      </c>
      <c r="D54" s="284"/>
      <c r="F54" s="296"/>
      <c r="G54" s="281"/>
      <c r="H54" s="281"/>
    </row>
    <row r="55" spans="1:8" x14ac:dyDescent="0.3">
      <c r="A55" s="282">
        <v>41153</v>
      </c>
      <c r="B55" s="284">
        <v>5.6218678815489698</v>
      </c>
      <c r="C55" s="284">
        <v>4.3583681881554197</v>
      </c>
      <c r="D55" s="284"/>
      <c r="F55" s="296"/>
      <c r="G55" s="281"/>
      <c r="H55" s="281"/>
    </row>
    <row r="56" spans="1:8" x14ac:dyDescent="0.3">
      <c r="A56" s="282">
        <v>41244</v>
      </c>
      <c r="B56" s="284">
        <v>5.2199289969312197</v>
      </c>
      <c r="C56" s="284">
        <v>3.5513794242142098</v>
      </c>
      <c r="D56" s="284"/>
      <c r="F56" s="296"/>
      <c r="G56" s="281"/>
      <c r="H56" s="281"/>
    </row>
    <row r="57" spans="1:8" x14ac:dyDescent="0.3">
      <c r="A57" s="282">
        <v>41334</v>
      </c>
      <c r="B57" s="284">
        <v>3.0364072636786399</v>
      </c>
      <c r="C57" s="284">
        <v>1.59063981042653</v>
      </c>
      <c r="D57" s="284"/>
      <c r="F57" s="296"/>
      <c r="G57" s="281"/>
      <c r="H57" s="281"/>
    </row>
    <row r="58" spans="1:8" x14ac:dyDescent="0.3">
      <c r="A58" s="282">
        <v>41426</v>
      </c>
      <c r="B58" s="284">
        <v>1.3017957807868801</v>
      </c>
      <c r="C58" s="284">
        <v>0.99833610648918303</v>
      </c>
      <c r="D58" s="284"/>
      <c r="F58" s="296"/>
      <c r="G58" s="281"/>
      <c r="H58" s="281"/>
    </row>
    <row r="59" spans="1:8" x14ac:dyDescent="0.3">
      <c r="A59" s="282">
        <v>41518</v>
      </c>
      <c r="B59" s="284">
        <v>1.8978605935127499</v>
      </c>
      <c r="C59" s="284">
        <v>3.0494888475836399</v>
      </c>
      <c r="D59" s="284"/>
      <c r="F59" s="296"/>
      <c r="G59" s="281"/>
      <c r="H59" s="281"/>
    </row>
    <row r="60" spans="1:8" x14ac:dyDescent="0.3">
      <c r="A60" s="282">
        <v>41609</v>
      </c>
      <c r="B60" s="284">
        <v>2.8965201727046499</v>
      </c>
      <c r="C60" s="284">
        <v>5.2067026149475302</v>
      </c>
      <c r="D60" s="284"/>
      <c r="F60" s="296"/>
      <c r="G60" s="281"/>
      <c r="H60" s="281"/>
    </row>
    <row r="61" spans="1:8" x14ac:dyDescent="0.3">
      <c r="A61" s="282">
        <v>41699</v>
      </c>
      <c r="B61" s="284">
        <v>5.4712207463630502</v>
      </c>
      <c r="C61" s="284">
        <v>8.0735924424876799</v>
      </c>
      <c r="D61" s="284"/>
      <c r="F61" s="296"/>
      <c r="G61" s="281"/>
      <c r="H61" s="281"/>
    </row>
    <row r="62" spans="1:8" x14ac:dyDescent="0.3">
      <c r="A62" s="282">
        <v>41791</v>
      </c>
      <c r="B62" s="284">
        <v>7.53255693878722</v>
      </c>
      <c r="C62" s="284">
        <v>8.8239544495505697</v>
      </c>
      <c r="D62" s="284"/>
      <c r="F62" s="296"/>
      <c r="G62" s="281"/>
      <c r="H62" s="281"/>
    </row>
    <row r="63" spans="1:8" x14ac:dyDescent="0.3">
      <c r="A63" s="282">
        <v>41883</v>
      </c>
      <c r="B63" s="284">
        <v>8.7086578620611803</v>
      </c>
      <c r="C63" s="284">
        <v>8.0096950566484306</v>
      </c>
      <c r="D63" s="284"/>
      <c r="F63" s="296"/>
      <c r="G63" s="281"/>
      <c r="H63" s="281"/>
    </row>
    <row r="64" spans="1:8" x14ac:dyDescent="0.3">
      <c r="A64" s="282">
        <v>41974</v>
      </c>
      <c r="B64" s="284">
        <v>9.6982159728783408</v>
      </c>
      <c r="C64" s="284">
        <v>7.5227335354091904</v>
      </c>
      <c r="D64" s="284"/>
      <c r="F64" s="296"/>
      <c r="G64" s="281"/>
      <c r="H64" s="281"/>
    </row>
    <row r="65" spans="1:8" x14ac:dyDescent="0.3">
      <c r="A65" s="282">
        <v>42064</v>
      </c>
      <c r="B65" s="284">
        <v>8.9764208804688597</v>
      </c>
      <c r="C65" s="284">
        <v>6.0567636108563203</v>
      </c>
      <c r="D65" s="284"/>
      <c r="F65" s="296"/>
      <c r="G65" s="281"/>
      <c r="H65" s="281"/>
    </row>
    <row r="66" spans="1:8" x14ac:dyDescent="0.3">
      <c r="A66" s="282">
        <v>42156</v>
      </c>
      <c r="B66" s="284">
        <v>7.4983994878361004</v>
      </c>
      <c r="C66" s="284">
        <v>5.2400934877297303</v>
      </c>
      <c r="D66" s="284"/>
      <c r="F66" s="296"/>
      <c r="G66" s="281"/>
      <c r="H66" s="281"/>
    </row>
    <row r="67" spans="1:8" x14ac:dyDescent="0.3">
      <c r="A67" s="282">
        <v>42248</v>
      </c>
      <c r="B67" s="284">
        <v>4.9997404080784902</v>
      </c>
      <c r="C67" s="284">
        <v>4.1905855338690996</v>
      </c>
      <c r="D67" s="284"/>
      <c r="F67" s="296"/>
      <c r="G67" s="281"/>
      <c r="H67" s="281"/>
    </row>
    <row r="68" spans="1:8" x14ac:dyDescent="0.3">
      <c r="A68" s="282">
        <v>42339</v>
      </c>
      <c r="B68" s="284">
        <v>2.01388185226467</v>
      </c>
      <c r="C68" s="284">
        <v>2.2014351614556502</v>
      </c>
      <c r="D68" s="284"/>
      <c r="F68" s="296"/>
      <c r="G68" s="281"/>
      <c r="H68" s="281"/>
    </row>
    <row r="69" spans="1:8" x14ac:dyDescent="0.3">
      <c r="A69" s="282">
        <v>42430</v>
      </c>
      <c r="B69" s="293">
        <v>1.36324978738307</v>
      </c>
      <c r="C69" s="293">
        <v>2.53364198315992</v>
      </c>
      <c r="D69" s="284"/>
      <c r="E69" s="250"/>
      <c r="F69" s="298"/>
      <c r="G69" s="281"/>
      <c r="H69" s="281"/>
    </row>
    <row r="70" spans="1:8" x14ac:dyDescent="0.3">
      <c r="A70" s="282">
        <v>42522</v>
      </c>
      <c r="B70" s="293">
        <v>1.35239087818557</v>
      </c>
      <c r="C70" s="293">
        <v>2.66498422712933</v>
      </c>
      <c r="E70" s="250"/>
      <c r="F70" s="298"/>
      <c r="G70" s="281"/>
      <c r="H70" s="281"/>
    </row>
    <row r="71" spans="1:8" x14ac:dyDescent="0.3">
      <c r="A71" s="282">
        <v>42614</v>
      </c>
      <c r="B71" s="293">
        <v>2.6106618991330302</v>
      </c>
      <c r="C71" s="293">
        <v>2.2789882294014401</v>
      </c>
      <c r="D71" s="284"/>
      <c r="E71" s="250"/>
      <c r="F71" s="298"/>
      <c r="G71" s="281"/>
      <c r="H71" s="281"/>
    </row>
    <row r="72" spans="1:8" x14ac:dyDescent="0.3">
      <c r="A72" s="282">
        <v>42705</v>
      </c>
      <c r="B72" s="293">
        <v>5.3826098826845898</v>
      </c>
      <c r="C72" s="293">
        <v>3.82406780511046</v>
      </c>
      <c r="D72" s="284"/>
      <c r="E72" s="250"/>
      <c r="F72" s="298"/>
      <c r="G72" s="281"/>
      <c r="H72" s="281"/>
    </row>
    <row r="73" spans="1:8" x14ac:dyDescent="0.3">
      <c r="A73" s="282">
        <v>42795</v>
      </c>
      <c r="B73" s="293">
        <v>7.0032964633810897</v>
      </c>
      <c r="C73" s="293">
        <v>5.0424738218290903</v>
      </c>
      <c r="D73" s="284"/>
      <c r="E73" s="250"/>
      <c r="F73" s="298"/>
      <c r="G73" s="281"/>
      <c r="H73" s="281"/>
    </row>
    <row r="74" spans="1:8" x14ac:dyDescent="0.3">
      <c r="A74" s="282">
        <v>42887</v>
      </c>
      <c r="B74" s="293">
        <v>8.5071560715304901</v>
      </c>
      <c r="C74" s="293">
        <v>6.3781749305466198</v>
      </c>
      <c r="D74" s="284"/>
      <c r="E74" s="250"/>
      <c r="F74" s="298"/>
      <c r="G74" s="281"/>
      <c r="H74" s="281"/>
    </row>
    <row r="75" spans="1:8" x14ac:dyDescent="0.3">
      <c r="A75" s="282">
        <v>42979</v>
      </c>
      <c r="B75" s="293">
        <v>8.1395985665067005</v>
      </c>
      <c r="C75" s="293">
        <v>8.1002138675212194</v>
      </c>
      <c r="D75" s="284"/>
      <c r="E75" s="250"/>
      <c r="F75" s="298"/>
      <c r="G75" s="281"/>
      <c r="H75" s="281"/>
    </row>
    <row r="76" spans="1:8" x14ac:dyDescent="0.3">
      <c r="A76" s="282">
        <v>43070</v>
      </c>
      <c r="B76" s="284">
        <v>7.6421249013720303</v>
      </c>
      <c r="C76" s="284">
        <v>8.8928565923477905</v>
      </c>
      <c r="D76" s="284"/>
      <c r="F76" s="296"/>
      <c r="G76" s="281"/>
      <c r="H76" s="281"/>
    </row>
    <row r="77" spans="1:8" x14ac:dyDescent="0.3">
      <c r="A77" s="282">
        <v>43160</v>
      </c>
      <c r="B77" s="284">
        <v>7.1715321585301197</v>
      </c>
      <c r="C77" s="284">
        <v>7.80815986300769</v>
      </c>
      <c r="D77" s="284"/>
      <c r="F77" s="296"/>
      <c r="G77" s="281"/>
      <c r="H77" s="281"/>
    </row>
    <row r="78" spans="1:8" x14ac:dyDescent="0.3">
      <c r="A78" s="282">
        <v>43252</v>
      </c>
      <c r="B78" s="293">
        <v>6.4202753258251803</v>
      </c>
      <c r="C78" s="293">
        <v>6.7718726552074404</v>
      </c>
      <c r="D78" s="284"/>
      <c r="F78" s="298"/>
      <c r="G78" s="281"/>
      <c r="H78" s="281"/>
    </row>
    <row r="79" spans="1:8" x14ac:dyDescent="0.3">
      <c r="A79" s="282">
        <v>43344</v>
      </c>
      <c r="B79" s="293">
        <v>6.4750895535599504</v>
      </c>
      <c r="C79" s="293">
        <v>6.0578212880831401</v>
      </c>
      <c r="D79" s="284"/>
      <c r="F79" s="298"/>
      <c r="G79" s="281"/>
      <c r="H79" s="281"/>
    </row>
    <row r="80" spans="1:8" x14ac:dyDescent="0.3">
      <c r="A80" s="282">
        <v>43435</v>
      </c>
      <c r="B80" s="293">
        <v>5.9476539519726899</v>
      </c>
      <c r="C80" s="293">
        <v>5.3471892496134803</v>
      </c>
      <c r="D80" s="284"/>
      <c r="F80" s="298"/>
      <c r="G80" s="281"/>
      <c r="H80" s="281"/>
    </row>
    <row r="81" spans="1:8" x14ac:dyDescent="0.3">
      <c r="A81" s="282">
        <v>43525</v>
      </c>
      <c r="B81" s="293">
        <v>5.4248805534855498</v>
      </c>
      <c r="C81" s="293">
        <v>5.5538288412868502</v>
      </c>
      <c r="D81" s="284"/>
      <c r="F81" s="298"/>
      <c r="G81" s="281"/>
      <c r="H81" s="281"/>
    </row>
    <row r="82" spans="1:8" x14ac:dyDescent="0.3">
      <c r="A82" s="282">
        <v>43617</v>
      </c>
      <c r="B82" s="284">
        <v>5.0724468214058396</v>
      </c>
      <c r="C82" s="284">
        <v>5.8698773008803498</v>
      </c>
      <c r="D82" s="284"/>
      <c r="F82" s="296"/>
      <c r="G82" s="281"/>
      <c r="H82" s="281"/>
    </row>
    <row r="83" spans="1:8" x14ac:dyDescent="0.3">
      <c r="A83" s="282">
        <v>43709</v>
      </c>
      <c r="B83" s="284">
        <v>4.7840918650098301</v>
      </c>
      <c r="C83" s="284">
        <v>6.1199603387616097</v>
      </c>
      <c r="D83" s="284"/>
      <c r="F83" s="296"/>
      <c r="G83" s="281"/>
      <c r="H83" s="281"/>
    </row>
    <row r="84" spans="1:8" x14ac:dyDescent="0.3">
      <c r="A84" s="282">
        <v>43800</v>
      </c>
      <c r="B84" s="284">
        <v>4.4103885791316904</v>
      </c>
      <c r="C84" s="284">
        <v>6.1145467554551898</v>
      </c>
      <c r="D84" s="284"/>
      <c r="F84" s="296"/>
      <c r="G84" s="281"/>
      <c r="H84" s="281"/>
    </row>
    <row r="85" spans="1:8" x14ac:dyDescent="0.3">
      <c r="A85" s="282">
        <v>43891</v>
      </c>
      <c r="B85" s="284">
        <v>3.9804485523262798</v>
      </c>
      <c r="C85" s="284">
        <v>6.0011991165466103</v>
      </c>
      <c r="D85" s="284"/>
      <c r="F85" s="296"/>
      <c r="G85" s="281"/>
      <c r="H85" s="281"/>
    </row>
    <row r="86" spans="1:8" x14ac:dyDescent="0.3">
      <c r="A86" s="282">
        <v>43983</v>
      </c>
      <c r="B86" s="284">
        <v>3.5263346536737101</v>
      </c>
      <c r="C86" s="284">
        <v>5.7134644655022901</v>
      </c>
      <c r="D86" s="284"/>
      <c r="F86" s="296"/>
      <c r="G86" s="281"/>
      <c r="H86" s="281"/>
    </row>
    <row r="87" spans="1:8" x14ac:dyDescent="0.3">
      <c r="A87" s="282">
        <v>44075</v>
      </c>
      <c r="B87" s="284">
        <v>3.0961912441871799</v>
      </c>
      <c r="C87" s="284">
        <v>5.3168464224495997</v>
      </c>
      <c r="F87" s="296"/>
      <c r="G87" s="281"/>
      <c r="H87" s="281"/>
    </row>
    <row r="88" spans="1:8" x14ac:dyDescent="0.3">
      <c r="A88" s="282">
        <v>44166</v>
      </c>
      <c r="B88" s="284">
        <v>2.7243634553996801</v>
      </c>
      <c r="C88" s="284">
        <v>4.9977135396073598</v>
      </c>
      <c r="F88" s="296"/>
      <c r="G88" s="281"/>
      <c r="H88" s="281"/>
    </row>
    <row r="89" spans="1:8" x14ac:dyDescent="0.3">
      <c r="A89" s="282">
        <v>44256</v>
      </c>
      <c r="B89" s="284">
        <v>2.4462734303374001</v>
      </c>
      <c r="C89" s="284">
        <v>4.7220743424017702</v>
      </c>
      <c r="F89" s="296"/>
      <c r="G89" s="281"/>
      <c r="H89" s="281"/>
    </row>
    <row r="90" spans="1:8" x14ac:dyDescent="0.3">
      <c r="A90" s="282">
        <v>44348</v>
      </c>
      <c r="B90" s="284">
        <v>2.2869842411125498</v>
      </c>
      <c r="C90" s="284">
        <v>4.4553029078919097</v>
      </c>
      <c r="F90" s="296"/>
      <c r="G90" s="281"/>
      <c r="H90" s="281"/>
    </row>
    <row r="91" spans="1:8" x14ac:dyDescent="0.3">
      <c r="B91" s="289"/>
      <c r="C91" s="289"/>
      <c r="F91" s="296"/>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24"/>
  <sheetViews>
    <sheetView zoomScaleNormal="100" workbookViewId="0">
      <selection activeCell="J31" sqref="J31"/>
    </sheetView>
  </sheetViews>
  <sheetFormatPr defaultColWidth="9.140625" defaultRowHeight="16.5" x14ac:dyDescent="0.3"/>
  <cols>
    <col min="1" max="1" width="9.140625" style="184"/>
    <col min="2" max="3" width="17" style="184" customWidth="1"/>
    <col min="4" max="4" width="23.7109375" style="184" bestFit="1" customWidth="1"/>
    <col min="5" max="5" width="9.42578125" style="184" bestFit="1" customWidth="1"/>
    <col min="6" max="6" width="9.7109375" style="299" bestFit="1" customWidth="1"/>
    <col min="7" max="7" width="9.7109375" style="299" customWidth="1"/>
    <col min="8" max="8" width="12" style="184" bestFit="1" customWidth="1"/>
    <col min="9" max="9" width="9.42578125" style="184" bestFit="1" customWidth="1"/>
    <col min="10" max="12" width="9.140625" style="184"/>
    <col min="13" max="13" width="9.7109375" style="184" bestFit="1" customWidth="1"/>
    <col min="14" max="14" width="12" style="184" bestFit="1" customWidth="1"/>
    <col min="15" max="16384" width="9.140625" style="184"/>
  </cols>
  <sheetData>
    <row r="1" spans="1:11" x14ac:dyDescent="0.3">
      <c r="A1" s="244" t="s">
        <v>362</v>
      </c>
      <c r="B1" s="245"/>
      <c r="C1" s="245"/>
      <c r="D1" s="281"/>
    </row>
    <row r="2" spans="1:11" x14ac:dyDescent="0.3">
      <c r="A2" s="291" t="s">
        <v>349</v>
      </c>
      <c r="B2" s="245"/>
      <c r="C2" s="245"/>
      <c r="D2" s="281"/>
    </row>
    <row r="3" spans="1:11" x14ac:dyDescent="0.3">
      <c r="E3" s="281"/>
      <c r="F3" s="281"/>
      <c r="G3" s="281"/>
      <c r="I3" s="281"/>
      <c r="J3" s="281"/>
      <c r="K3" s="281"/>
    </row>
    <row r="4" spans="1:11" x14ac:dyDescent="0.3">
      <c r="E4" s="296"/>
      <c r="F4" s="184"/>
      <c r="G4" s="184"/>
      <c r="I4" s="296"/>
    </row>
    <row r="5" spans="1:11" x14ac:dyDescent="0.3">
      <c r="B5" s="184" t="s">
        <v>135</v>
      </c>
      <c r="C5" s="184" t="s">
        <v>134</v>
      </c>
      <c r="E5" s="296"/>
      <c r="F5" s="184"/>
      <c r="G5" s="184"/>
      <c r="I5" s="296"/>
    </row>
    <row r="6" spans="1:11" x14ac:dyDescent="0.3">
      <c r="A6" s="282">
        <v>36678</v>
      </c>
      <c r="B6" s="284">
        <v>0.766068759342308</v>
      </c>
      <c r="C6" s="284">
        <v>1.40637960938088</v>
      </c>
      <c r="D6" s="284"/>
      <c r="E6" s="296"/>
      <c r="F6" s="184"/>
      <c r="G6" s="184"/>
      <c r="I6" s="296"/>
    </row>
    <row r="7" spans="1:11" x14ac:dyDescent="0.3">
      <c r="A7" s="282">
        <v>36770</v>
      </c>
      <c r="B7" s="284">
        <v>0.80422965224513598</v>
      </c>
      <c r="C7" s="284">
        <v>1.4758346163956599</v>
      </c>
      <c r="D7" s="284"/>
      <c r="E7" s="296"/>
      <c r="F7" s="184"/>
      <c r="G7" s="184"/>
      <c r="I7" s="296"/>
    </row>
    <row r="8" spans="1:11" x14ac:dyDescent="0.3">
      <c r="A8" s="282">
        <v>36861</v>
      </c>
      <c r="B8" s="284">
        <v>-7.3749032043957094E-2</v>
      </c>
      <c r="C8" s="284">
        <v>0.52774370981529795</v>
      </c>
      <c r="D8" s="284"/>
      <c r="E8" s="296"/>
      <c r="F8" s="184"/>
      <c r="G8" s="184"/>
      <c r="I8" s="296"/>
    </row>
    <row r="9" spans="1:11" x14ac:dyDescent="0.3">
      <c r="A9" s="282">
        <v>36951</v>
      </c>
      <c r="B9" s="284">
        <v>1.0245598461310701</v>
      </c>
      <c r="C9" s="284">
        <v>1.33938537093534</v>
      </c>
      <c r="D9" s="284"/>
      <c r="E9" s="296"/>
      <c r="F9" s="184"/>
      <c r="G9" s="184"/>
      <c r="I9" s="296"/>
    </row>
    <row r="10" spans="1:11" x14ac:dyDescent="0.3">
      <c r="A10" s="282">
        <v>37043</v>
      </c>
      <c r="B10" s="284">
        <v>2.6293343222696102</v>
      </c>
      <c r="C10" s="284">
        <v>2.7774679308421701</v>
      </c>
      <c r="D10" s="284"/>
      <c r="E10" s="296"/>
      <c r="F10" s="184"/>
      <c r="G10" s="184"/>
      <c r="I10" s="296"/>
    </row>
    <row r="11" spans="1:11" x14ac:dyDescent="0.3">
      <c r="A11" s="282">
        <v>37135</v>
      </c>
      <c r="B11" s="284">
        <v>3.3685454679766398</v>
      </c>
      <c r="C11" s="284">
        <v>3.43053808008289</v>
      </c>
      <c r="D11" s="284"/>
      <c r="E11" s="296"/>
      <c r="F11" s="184"/>
      <c r="G11" s="184"/>
      <c r="I11" s="296"/>
    </row>
    <row r="12" spans="1:11" x14ac:dyDescent="0.3">
      <c r="A12" s="282">
        <v>37226</v>
      </c>
      <c r="B12" s="284">
        <v>4.20679729879331</v>
      </c>
      <c r="C12" s="284">
        <v>4.2478465007948598</v>
      </c>
      <c r="D12" s="284"/>
      <c r="E12" s="296"/>
      <c r="F12" s="184"/>
      <c r="G12" s="184"/>
      <c r="I12" s="296"/>
    </row>
    <row r="13" spans="1:11" x14ac:dyDescent="0.3">
      <c r="A13" s="282">
        <v>37316</v>
      </c>
      <c r="B13" s="284">
        <v>3.8736132976970601</v>
      </c>
      <c r="C13" s="284">
        <v>4.0678463910712903</v>
      </c>
      <c r="D13" s="284"/>
      <c r="E13" s="296"/>
      <c r="F13" s="184"/>
      <c r="G13" s="184"/>
      <c r="I13" s="296"/>
    </row>
    <row r="14" spans="1:11" x14ac:dyDescent="0.3">
      <c r="A14" s="282">
        <v>37408</v>
      </c>
      <c r="B14" s="284">
        <v>3.0208860302088598</v>
      </c>
      <c r="C14" s="284">
        <v>2.9520295202951998</v>
      </c>
      <c r="D14" s="284"/>
      <c r="E14" s="296"/>
      <c r="F14" s="184"/>
      <c r="G14" s="184"/>
      <c r="I14" s="296"/>
    </row>
    <row r="15" spans="1:11" x14ac:dyDescent="0.3">
      <c r="A15" s="282">
        <v>37500</v>
      </c>
      <c r="B15" s="284">
        <v>2.2761380690345199</v>
      </c>
      <c r="C15" s="284">
        <v>2.3149307667537302</v>
      </c>
      <c r="D15" s="284"/>
      <c r="E15" s="296"/>
      <c r="F15" s="184"/>
      <c r="G15" s="184"/>
      <c r="I15" s="296"/>
    </row>
    <row r="16" spans="1:11" x14ac:dyDescent="0.3">
      <c r="A16" s="282">
        <v>37591</v>
      </c>
      <c r="B16" s="284">
        <v>1.7245653174687401</v>
      </c>
      <c r="C16" s="284">
        <v>1.87247322505141</v>
      </c>
      <c r="D16" s="284"/>
      <c r="E16" s="296"/>
      <c r="F16" s="184"/>
      <c r="G16" s="184"/>
      <c r="I16" s="296"/>
    </row>
    <row r="17" spans="1:9" x14ac:dyDescent="0.3">
      <c r="A17" s="282">
        <v>37681</v>
      </c>
      <c r="B17" s="284">
        <v>1.66014592365444</v>
      </c>
      <c r="C17" s="284">
        <v>1.6757214421788</v>
      </c>
      <c r="D17" s="284"/>
      <c r="E17" s="296"/>
      <c r="F17" s="184"/>
      <c r="G17" s="184"/>
      <c r="I17" s="296"/>
    </row>
    <row r="18" spans="1:9" x14ac:dyDescent="0.3">
      <c r="A18" s="282">
        <v>37773</v>
      </c>
      <c r="B18" s="284">
        <v>1.6485443703963401</v>
      </c>
      <c r="C18" s="284">
        <v>1.7780588938084201</v>
      </c>
      <c r="D18" s="284"/>
      <c r="E18" s="296"/>
      <c r="F18" s="184"/>
      <c r="G18" s="184"/>
      <c r="I18" s="296"/>
    </row>
    <row r="19" spans="1:9" x14ac:dyDescent="0.3">
      <c r="A19" s="282">
        <v>37865</v>
      </c>
      <c r="B19" s="284">
        <v>2.3093316563602602</v>
      </c>
      <c r="C19" s="284">
        <v>2.37795495873549</v>
      </c>
      <c r="D19" s="284"/>
      <c r="E19" s="296"/>
      <c r="F19" s="184"/>
      <c r="G19" s="184"/>
      <c r="I19" s="296"/>
    </row>
    <row r="20" spans="1:9" x14ac:dyDescent="0.3">
      <c r="A20" s="282">
        <v>37956</v>
      </c>
      <c r="B20" s="284">
        <v>3.4950915546891199</v>
      </c>
      <c r="C20" s="284">
        <v>3.4185058831720201</v>
      </c>
      <c r="D20" s="284"/>
      <c r="E20" s="296"/>
      <c r="F20" s="184"/>
      <c r="G20" s="184"/>
      <c r="I20" s="296"/>
    </row>
    <row r="21" spans="1:9" x14ac:dyDescent="0.3">
      <c r="A21" s="282">
        <v>38047</v>
      </c>
      <c r="B21" s="284">
        <v>4.7326815061368803</v>
      </c>
      <c r="C21" s="284">
        <v>4.7222511363241999</v>
      </c>
      <c r="D21" s="284"/>
      <c r="E21" s="296"/>
      <c r="F21" s="184"/>
      <c r="G21" s="184"/>
      <c r="I21" s="296"/>
    </row>
    <row r="22" spans="1:9" x14ac:dyDescent="0.3">
      <c r="A22" s="282">
        <v>38139</v>
      </c>
      <c r="B22" s="284">
        <v>5.6176673567977797</v>
      </c>
      <c r="C22" s="284">
        <v>5.62077061179395</v>
      </c>
      <c r="D22" s="284"/>
      <c r="E22" s="296"/>
      <c r="F22" s="184"/>
      <c r="G22" s="184"/>
      <c r="I22" s="296"/>
    </row>
    <row r="23" spans="1:9" x14ac:dyDescent="0.3">
      <c r="A23" s="282">
        <v>38231</v>
      </c>
      <c r="B23" s="284">
        <v>5.5047124709739004</v>
      </c>
      <c r="C23" s="284">
        <v>5.3934963792867796</v>
      </c>
      <c r="D23" s="284"/>
      <c r="E23" s="296"/>
      <c r="F23" s="184"/>
      <c r="G23" s="184"/>
      <c r="I23" s="296"/>
    </row>
    <row r="24" spans="1:9" x14ac:dyDescent="0.3">
      <c r="A24" s="282">
        <v>38322</v>
      </c>
      <c r="B24" s="284">
        <v>4.9579549276824704</v>
      </c>
      <c r="C24" s="284">
        <v>4.9346977245186396</v>
      </c>
      <c r="D24" s="284"/>
      <c r="E24" s="296"/>
      <c r="F24" s="184"/>
      <c r="G24" s="184"/>
      <c r="I24" s="296"/>
    </row>
    <row r="25" spans="1:9" x14ac:dyDescent="0.3">
      <c r="A25" s="282">
        <v>38412</v>
      </c>
      <c r="B25" s="284">
        <v>4.7704174529082701</v>
      </c>
      <c r="C25" s="284">
        <v>4.7578026638393798</v>
      </c>
      <c r="D25" s="284"/>
      <c r="E25" s="296"/>
      <c r="F25" s="184"/>
      <c r="G25" s="184"/>
      <c r="I25" s="296"/>
    </row>
    <row r="26" spans="1:9" x14ac:dyDescent="0.3">
      <c r="A26" s="282">
        <v>38504</v>
      </c>
      <c r="B26" s="284">
        <v>5.3286722425509501</v>
      </c>
      <c r="C26" s="284">
        <v>5.35760983263597</v>
      </c>
      <c r="D26" s="284"/>
      <c r="E26" s="296"/>
      <c r="F26" s="184"/>
      <c r="G26" s="184"/>
      <c r="I26" s="296"/>
    </row>
    <row r="27" spans="1:9" x14ac:dyDescent="0.3">
      <c r="A27" s="282">
        <v>38596</v>
      </c>
      <c r="B27" s="284">
        <v>6.2856033143448897</v>
      </c>
      <c r="C27" s="284">
        <v>6.4138713336574202</v>
      </c>
      <c r="D27" s="284"/>
      <c r="E27" s="296"/>
      <c r="F27" s="184"/>
      <c r="G27" s="184"/>
      <c r="I27" s="296"/>
    </row>
    <row r="28" spans="1:9" x14ac:dyDescent="0.3">
      <c r="A28" s="282">
        <v>38687</v>
      </c>
      <c r="B28" s="284">
        <v>7.1080630688373301</v>
      </c>
      <c r="C28" s="284">
        <v>7.0860332328222198</v>
      </c>
      <c r="D28" s="284"/>
      <c r="E28" s="296"/>
      <c r="F28" s="184"/>
      <c r="G28" s="184"/>
      <c r="I28" s="296"/>
    </row>
    <row r="29" spans="1:9" x14ac:dyDescent="0.3">
      <c r="A29" s="282">
        <v>38777</v>
      </c>
      <c r="B29" s="284">
        <v>7.1410515672396304</v>
      </c>
      <c r="C29" s="284">
        <v>7.1225251439053601</v>
      </c>
      <c r="D29" s="284"/>
      <c r="E29" s="296"/>
      <c r="F29" s="184"/>
      <c r="G29" s="184"/>
      <c r="I29" s="296"/>
    </row>
    <row r="30" spans="1:9" x14ac:dyDescent="0.3">
      <c r="A30" s="282">
        <v>38869</v>
      </c>
      <c r="B30" s="284">
        <v>6.3804708582772403</v>
      </c>
      <c r="C30" s="284">
        <v>6.0904098538673903</v>
      </c>
      <c r="D30" s="284"/>
      <c r="E30" s="296"/>
      <c r="F30" s="184"/>
      <c r="G30" s="184"/>
      <c r="I30" s="296"/>
    </row>
    <row r="31" spans="1:9" x14ac:dyDescent="0.3">
      <c r="A31" s="282">
        <v>38961</v>
      </c>
      <c r="B31" s="284">
        <v>5.5697667336622203</v>
      </c>
      <c r="C31" s="284">
        <v>5.3450691356520599</v>
      </c>
      <c r="D31" s="284"/>
      <c r="E31" s="296"/>
      <c r="F31" s="184"/>
      <c r="G31" s="184"/>
      <c r="I31" s="296"/>
    </row>
    <row r="32" spans="1:9" x14ac:dyDescent="0.3">
      <c r="A32" s="282">
        <v>39052</v>
      </c>
      <c r="B32" s="284">
        <v>4.6137274848901901</v>
      </c>
      <c r="C32" s="284">
        <v>4.6131264416020104</v>
      </c>
      <c r="D32" s="284"/>
      <c r="E32" s="296"/>
      <c r="F32" s="184"/>
      <c r="G32" s="184"/>
      <c r="I32" s="296"/>
    </row>
    <row r="33" spans="1:9" x14ac:dyDescent="0.3">
      <c r="A33" s="282">
        <v>39142</v>
      </c>
      <c r="B33" s="284">
        <v>3.8751916951751801</v>
      </c>
      <c r="C33" s="284">
        <v>3.9090640684971998</v>
      </c>
      <c r="D33" s="284"/>
      <c r="E33" s="296"/>
      <c r="F33" s="184"/>
      <c r="G33" s="184"/>
      <c r="I33" s="296"/>
    </row>
    <row r="34" spans="1:9" x14ac:dyDescent="0.3">
      <c r="A34" s="282">
        <v>39234</v>
      </c>
      <c r="B34" s="284">
        <v>3.73221366923255</v>
      </c>
      <c r="C34" s="284">
        <v>4.2141896239106202</v>
      </c>
      <c r="D34" s="284"/>
      <c r="E34" s="296"/>
      <c r="F34" s="184"/>
      <c r="G34" s="184"/>
      <c r="I34" s="296"/>
    </row>
    <row r="35" spans="1:9" x14ac:dyDescent="0.3">
      <c r="A35" s="282">
        <v>39326</v>
      </c>
      <c r="B35" s="284">
        <v>3.8855395621195798</v>
      </c>
      <c r="C35" s="284">
        <v>4.2181040215097196</v>
      </c>
      <c r="D35" s="284"/>
      <c r="E35" s="296"/>
      <c r="F35" s="184"/>
      <c r="G35" s="184"/>
      <c r="I35" s="296"/>
    </row>
    <row r="36" spans="1:9" x14ac:dyDescent="0.3">
      <c r="A36" s="282">
        <v>39417</v>
      </c>
      <c r="B36" s="284">
        <v>4.1700034321015798</v>
      </c>
      <c r="C36" s="284">
        <v>4.2808464335824601</v>
      </c>
      <c r="D36" s="284"/>
      <c r="E36" s="296"/>
      <c r="F36" s="184"/>
      <c r="G36" s="184"/>
      <c r="I36" s="296"/>
    </row>
    <row r="37" spans="1:9" x14ac:dyDescent="0.3">
      <c r="A37" s="282">
        <v>39508</v>
      </c>
      <c r="B37" s="284">
        <v>4.7612287774686202</v>
      </c>
      <c r="C37" s="284">
        <v>4.7650167642211603</v>
      </c>
      <c r="D37" s="284"/>
      <c r="E37" s="296"/>
      <c r="F37" s="184"/>
      <c r="G37" s="184"/>
      <c r="I37" s="296"/>
    </row>
    <row r="38" spans="1:9" x14ac:dyDescent="0.3">
      <c r="A38" s="282">
        <v>39600</v>
      </c>
      <c r="B38" s="284">
        <v>4.8572071059141004</v>
      </c>
      <c r="C38" s="284">
        <v>4.3384313175249103</v>
      </c>
      <c r="D38" s="284"/>
      <c r="E38" s="296"/>
      <c r="F38" s="184"/>
      <c r="G38" s="184"/>
      <c r="I38" s="296"/>
    </row>
    <row r="39" spans="1:9" x14ac:dyDescent="0.3">
      <c r="A39" s="282">
        <v>39692</v>
      </c>
      <c r="B39" s="284">
        <v>4.4593769089798299</v>
      </c>
      <c r="C39" s="284">
        <v>3.9974478473146799</v>
      </c>
      <c r="D39" s="284"/>
      <c r="E39" s="296"/>
      <c r="F39" s="184"/>
      <c r="G39" s="184"/>
      <c r="I39" s="296"/>
    </row>
    <row r="40" spans="1:9" x14ac:dyDescent="0.3">
      <c r="A40" s="282">
        <v>39783</v>
      </c>
      <c r="B40" s="284">
        <v>4.4533523694470301</v>
      </c>
      <c r="C40" s="284">
        <v>4.3247844472513499</v>
      </c>
      <c r="D40" s="284"/>
      <c r="E40" s="296"/>
      <c r="F40" s="184"/>
      <c r="G40" s="184"/>
      <c r="I40" s="296"/>
    </row>
    <row r="41" spans="1:9" x14ac:dyDescent="0.3">
      <c r="A41" s="282">
        <v>39873</v>
      </c>
      <c r="B41" s="284">
        <v>3.9242255887693398</v>
      </c>
      <c r="C41" s="284">
        <v>3.9977217867700898</v>
      </c>
      <c r="D41" s="284"/>
      <c r="E41" s="296"/>
      <c r="F41" s="184"/>
      <c r="G41" s="184"/>
      <c r="I41" s="296"/>
    </row>
    <row r="42" spans="1:9" x14ac:dyDescent="0.3">
      <c r="A42" s="282">
        <v>39965</v>
      </c>
      <c r="B42" s="284">
        <v>2.89513188934162</v>
      </c>
      <c r="C42" s="284">
        <v>3.3188994378849399</v>
      </c>
      <c r="D42" s="284"/>
      <c r="E42" s="296"/>
      <c r="F42" s="184"/>
      <c r="G42" s="184"/>
      <c r="I42" s="296"/>
    </row>
    <row r="43" spans="1:9" x14ac:dyDescent="0.3">
      <c r="A43" s="282">
        <v>40057</v>
      </c>
      <c r="B43" s="284">
        <v>2.1531100478468801</v>
      </c>
      <c r="C43" s="284">
        <v>2.7154632025394099</v>
      </c>
      <c r="D43" s="284"/>
      <c r="E43" s="296"/>
      <c r="F43" s="184"/>
      <c r="G43" s="184"/>
      <c r="I43" s="296"/>
    </row>
    <row r="44" spans="1:9" x14ac:dyDescent="0.3">
      <c r="A44" s="282">
        <v>40148</v>
      </c>
      <c r="B44" s="284">
        <v>0.63610556198085899</v>
      </c>
      <c r="C44" s="284">
        <v>0.950175032242772</v>
      </c>
      <c r="D44" s="284"/>
      <c r="E44" s="296"/>
      <c r="F44" s="184"/>
      <c r="G44" s="184"/>
      <c r="I44" s="296"/>
    </row>
    <row r="45" spans="1:9" x14ac:dyDescent="0.3">
      <c r="A45" s="282">
        <v>40238</v>
      </c>
      <c r="B45" s="284">
        <v>-0.47722116462825998</v>
      </c>
      <c r="C45" s="284">
        <v>-0.474638153605422</v>
      </c>
      <c r="D45" s="284"/>
      <c r="E45" s="296"/>
      <c r="F45" s="184"/>
      <c r="G45" s="184"/>
      <c r="I45" s="296"/>
    </row>
    <row r="46" spans="1:9" x14ac:dyDescent="0.3">
      <c r="A46" s="282">
        <v>40330</v>
      </c>
      <c r="B46" s="284">
        <v>-0.40381408920383499</v>
      </c>
      <c r="C46" s="284">
        <v>-0.38526617206819902</v>
      </c>
      <c r="D46" s="284"/>
      <c r="E46" s="296"/>
      <c r="F46" s="184"/>
      <c r="G46" s="184"/>
      <c r="I46" s="296"/>
    </row>
    <row r="47" spans="1:9" x14ac:dyDescent="0.3">
      <c r="A47" s="282">
        <v>40422</v>
      </c>
      <c r="B47" s="284">
        <v>-0.24720270621909601</v>
      </c>
      <c r="C47" s="284">
        <v>-0.360973329524505</v>
      </c>
      <c r="D47" s="284"/>
      <c r="E47" s="296"/>
      <c r="F47" s="184"/>
      <c r="G47" s="184"/>
      <c r="I47" s="296"/>
    </row>
    <row r="48" spans="1:9" x14ac:dyDescent="0.3">
      <c r="A48" s="282">
        <v>40513</v>
      </c>
      <c r="B48" s="284">
        <v>0.78357624196834197</v>
      </c>
      <c r="C48" s="284">
        <v>0.42759555717786202</v>
      </c>
      <c r="D48" s="284"/>
      <c r="E48" s="296"/>
      <c r="F48" s="184"/>
      <c r="G48" s="184"/>
      <c r="I48" s="296"/>
    </row>
    <row r="49" spans="1:9" x14ac:dyDescent="0.3">
      <c r="A49" s="282">
        <v>40603</v>
      </c>
      <c r="B49" s="284">
        <v>1.9390001048108001</v>
      </c>
      <c r="C49" s="284">
        <v>1.9180882006131601</v>
      </c>
      <c r="D49" s="284"/>
      <c r="E49" s="296"/>
      <c r="F49" s="184"/>
      <c r="G49" s="184"/>
      <c r="I49" s="296"/>
    </row>
    <row r="50" spans="1:9" x14ac:dyDescent="0.3">
      <c r="A50" s="282">
        <v>40695</v>
      </c>
      <c r="B50" s="284">
        <v>2.7204478275654602</v>
      </c>
      <c r="C50" s="284">
        <v>2.5374343429064301</v>
      </c>
      <c r="D50" s="284"/>
      <c r="E50" s="296"/>
      <c r="F50" s="184"/>
      <c r="G50" s="184"/>
      <c r="I50" s="296"/>
    </row>
    <row r="51" spans="1:9" x14ac:dyDescent="0.3">
      <c r="A51" s="282">
        <v>40787</v>
      </c>
      <c r="B51" s="284">
        <v>3.0076953175948802</v>
      </c>
      <c r="C51" s="284">
        <v>2.6636780650541998</v>
      </c>
      <c r="D51" s="284"/>
      <c r="E51" s="296"/>
      <c r="F51" s="184"/>
      <c r="G51" s="184"/>
      <c r="I51" s="296"/>
    </row>
    <row r="52" spans="1:9" x14ac:dyDescent="0.3">
      <c r="A52" s="282">
        <v>40878</v>
      </c>
      <c r="B52" s="284">
        <v>2.6615871041310202</v>
      </c>
      <c r="C52" s="284">
        <v>2.8220572200010299</v>
      </c>
      <c r="D52" s="284"/>
      <c r="E52" s="296"/>
      <c r="F52" s="184"/>
      <c r="G52" s="184"/>
      <c r="I52" s="296"/>
    </row>
    <row r="53" spans="1:9" x14ac:dyDescent="0.3">
      <c r="A53" s="282">
        <v>40969</v>
      </c>
      <c r="B53" s="284">
        <v>1.7324696689286301</v>
      </c>
      <c r="C53" s="284">
        <v>1.72772849980718</v>
      </c>
      <c r="D53" s="284"/>
      <c r="E53" s="296"/>
      <c r="F53" s="184"/>
      <c r="G53" s="184"/>
      <c r="I53" s="296"/>
    </row>
    <row r="54" spans="1:9" x14ac:dyDescent="0.3">
      <c r="A54" s="282">
        <v>41061</v>
      </c>
      <c r="B54" s="284">
        <v>0.58570373577122503</v>
      </c>
      <c r="C54" s="284">
        <v>0.66007441765636399</v>
      </c>
      <c r="D54" s="284"/>
      <c r="E54" s="296"/>
      <c r="F54" s="184"/>
      <c r="G54" s="184"/>
      <c r="I54" s="296"/>
    </row>
    <row r="55" spans="1:9" x14ac:dyDescent="0.3">
      <c r="A55" s="282">
        <v>41153</v>
      </c>
      <c r="B55" s="284">
        <v>-0.106361426256074</v>
      </c>
      <c r="C55" s="284">
        <v>0.17517136329017099</v>
      </c>
      <c r="D55" s="284"/>
      <c r="E55" s="296"/>
      <c r="F55" s="184"/>
      <c r="G55" s="184"/>
      <c r="I55" s="296"/>
    </row>
    <row r="56" spans="1:9" x14ac:dyDescent="0.3">
      <c r="A56" s="282">
        <v>41244</v>
      </c>
      <c r="B56" s="284">
        <v>-0.41148107944362</v>
      </c>
      <c r="C56" s="284">
        <v>-0.47468753945208902</v>
      </c>
      <c r="D56" s="284"/>
      <c r="E56" s="296"/>
      <c r="F56" s="184"/>
      <c r="G56" s="184"/>
      <c r="I56" s="296"/>
    </row>
    <row r="57" spans="1:9" x14ac:dyDescent="0.3">
      <c r="A57" s="282">
        <v>41334</v>
      </c>
      <c r="B57" s="284">
        <v>-0.113699530041944</v>
      </c>
      <c r="C57" s="284">
        <v>-0.18702454065256899</v>
      </c>
      <c r="D57" s="284"/>
      <c r="E57" s="296"/>
      <c r="F57" s="184"/>
      <c r="G57" s="184"/>
      <c r="I57" s="296"/>
    </row>
    <row r="58" spans="1:9" x14ac:dyDescent="0.3">
      <c r="A58" s="282">
        <v>41426</v>
      </c>
      <c r="B58" s="284">
        <v>0.32659054659611703</v>
      </c>
      <c r="C58" s="284">
        <v>1.26591893055083E-2</v>
      </c>
      <c r="D58" s="284"/>
      <c r="E58" s="296"/>
      <c r="F58" s="184"/>
      <c r="G58" s="184"/>
      <c r="I58" s="296"/>
    </row>
    <row r="59" spans="1:9" x14ac:dyDescent="0.3">
      <c r="A59" s="282">
        <v>41518</v>
      </c>
      <c r="B59" s="284">
        <v>1.04446585205091</v>
      </c>
      <c r="C59" s="284">
        <v>0.62596619275703203</v>
      </c>
      <c r="D59" s="284"/>
      <c r="E59" s="296"/>
      <c r="F59" s="184"/>
      <c r="G59" s="184"/>
      <c r="I59" s="296"/>
    </row>
    <row r="60" spans="1:9" x14ac:dyDescent="0.3">
      <c r="A60" s="282">
        <v>41609</v>
      </c>
      <c r="B60" s="284">
        <v>1.6577946768060901</v>
      </c>
      <c r="C60" s="284">
        <v>1.4054849430448799</v>
      </c>
      <c r="D60" s="284"/>
      <c r="E60" s="296"/>
      <c r="F60" s="184"/>
      <c r="G60" s="184"/>
      <c r="I60" s="296"/>
    </row>
    <row r="61" spans="1:9" x14ac:dyDescent="0.3">
      <c r="A61" s="282">
        <v>41699</v>
      </c>
      <c r="B61" s="284">
        <v>2.2765790605317102</v>
      </c>
      <c r="C61" s="284">
        <v>2.00035449320132</v>
      </c>
      <c r="D61" s="284"/>
      <c r="E61" s="296"/>
      <c r="F61" s="184"/>
      <c r="G61" s="184"/>
      <c r="I61" s="296"/>
    </row>
    <row r="62" spans="1:9" x14ac:dyDescent="0.3">
      <c r="A62" s="282">
        <v>41791</v>
      </c>
      <c r="B62" s="284">
        <v>2.8237609770868901</v>
      </c>
      <c r="C62" s="284">
        <v>2.9213710698192399</v>
      </c>
      <c r="D62" s="284"/>
      <c r="E62" s="296"/>
      <c r="F62" s="184"/>
      <c r="G62" s="184"/>
      <c r="I62" s="296"/>
    </row>
    <row r="63" spans="1:9" x14ac:dyDescent="0.3">
      <c r="A63" s="282">
        <v>41883</v>
      </c>
      <c r="B63" s="284">
        <v>2.8275377590446</v>
      </c>
      <c r="C63" s="284">
        <v>3.3219160832115899</v>
      </c>
      <c r="D63" s="284"/>
      <c r="E63" s="296"/>
      <c r="F63" s="184"/>
      <c r="G63" s="184"/>
      <c r="I63" s="296"/>
    </row>
    <row r="64" spans="1:9" x14ac:dyDescent="0.3">
      <c r="A64" s="282">
        <v>41974</v>
      </c>
      <c r="B64" s="284">
        <v>2.6929982046678602</v>
      </c>
      <c r="C64" s="284">
        <v>3.3098996772660199</v>
      </c>
      <c r="D64" s="284"/>
      <c r="E64" s="296"/>
      <c r="F64" s="184"/>
      <c r="G64" s="184"/>
      <c r="I64" s="296"/>
    </row>
    <row r="65" spans="1:18" x14ac:dyDescent="0.3">
      <c r="A65" s="282">
        <v>42064</v>
      </c>
      <c r="B65" s="284">
        <v>2.3223604481487898</v>
      </c>
      <c r="C65" s="284">
        <v>3.0980810763845801</v>
      </c>
      <c r="D65" s="284"/>
      <c r="E65" s="296"/>
      <c r="F65" s="184"/>
      <c r="G65" s="184"/>
      <c r="I65" s="296"/>
    </row>
    <row r="66" spans="1:18" x14ac:dyDescent="0.3">
      <c r="A66" s="282">
        <v>42156</v>
      </c>
      <c r="B66" s="284">
        <v>2.1032223231158098</v>
      </c>
      <c r="C66" s="284">
        <v>3.14836678473042</v>
      </c>
      <c r="D66" s="284"/>
      <c r="E66" s="296"/>
      <c r="F66" s="184"/>
      <c r="G66" s="184"/>
      <c r="I66" s="296"/>
    </row>
    <row r="67" spans="1:18" x14ac:dyDescent="0.3">
      <c r="A67" s="282">
        <v>42248</v>
      </c>
      <c r="B67" s="284">
        <v>2.04709039892643</v>
      </c>
      <c r="C67" s="284">
        <v>2.7909811090798202</v>
      </c>
      <c r="D67" s="284"/>
      <c r="E67" s="296"/>
      <c r="F67" s="184"/>
      <c r="G67" s="184"/>
      <c r="I67" s="296"/>
      <c r="M67" s="284"/>
      <c r="P67" s="284"/>
      <c r="R67" s="284"/>
    </row>
    <row r="68" spans="1:18" x14ac:dyDescent="0.3">
      <c r="A68" s="282">
        <v>42339</v>
      </c>
      <c r="B68" s="284">
        <v>1.9425019425019401</v>
      </c>
      <c r="C68" s="284">
        <v>2.5911754734343901</v>
      </c>
      <c r="D68" s="284"/>
      <c r="E68" s="296"/>
      <c r="F68" s="184"/>
      <c r="G68" s="184"/>
      <c r="I68" s="296"/>
      <c r="M68" s="284"/>
      <c r="P68" s="284"/>
      <c r="R68" s="284"/>
    </row>
    <row r="69" spans="1:18" x14ac:dyDescent="0.3">
      <c r="A69" s="282">
        <v>42430</v>
      </c>
      <c r="B69" s="284">
        <v>1.82007154597312</v>
      </c>
      <c r="C69" s="284">
        <v>2.6486239194818402</v>
      </c>
      <c r="D69" s="284"/>
      <c r="E69" s="296"/>
      <c r="F69" s="184"/>
      <c r="G69" s="184"/>
      <c r="I69" s="296"/>
      <c r="M69" s="284"/>
      <c r="P69" s="284"/>
      <c r="R69" s="284"/>
    </row>
    <row r="70" spans="1:18" x14ac:dyDescent="0.3">
      <c r="A70" s="282">
        <v>42522</v>
      </c>
      <c r="B70" s="284">
        <v>1.68733775598499</v>
      </c>
      <c r="C70" s="284">
        <v>1.8647462800457799</v>
      </c>
      <c r="D70" s="284"/>
      <c r="F70" s="184"/>
      <c r="G70" s="184"/>
      <c r="I70" s="296"/>
      <c r="M70" s="284"/>
      <c r="P70" s="284"/>
      <c r="R70" s="284"/>
    </row>
    <row r="71" spans="1:18" x14ac:dyDescent="0.3">
      <c r="A71" s="282">
        <v>42614</v>
      </c>
      <c r="B71" s="284">
        <v>1.6723460969638</v>
      </c>
      <c r="C71" s="284">
        <v>1.9113113587858599</v>
      </c>
      <c r="D71" s="284"/>
      <c r="F71" s="184"/>
      <c r="G71" s="184"/>
      <c r="I71" s="296"/>
      <c r="M71" s="284"/>
      <c r="P71" s="284"/>
      <c r="R71" s="284"/>
    </row>
    <row r="72" spans="1:18" x14ac:dyDescent="0.3">
      <c r="A72" s="282">
        <v>42705</v>
      </c>
      <c r="B72" s="284">
        <v>2.01312552459276</v>
      </c>
      <c r="C72" s="284">
        <v>2.3486922859031298</v>
      </c>
      <c r="D72" s="284"/>
      <c r="E72" s="296"/>
      <c r="F72" s="184"/>
      <c r="G72" s="184"/>
      <c r="I72" s="296"/>
      <c r="M72" s="284"/>
      <c r="P72" s="284"/>
      <c r="R72" s="284"/>
    </row>
    <row r="73" spans="1:18" x14ac:dyDescent="0.3">
      <c r="A73" s="282">
        <v>42795</v>
      </c>
      <c r="B73" s="284">
        <v>2.3993258916034299</v>
      </c>
      <c r="C73" s="284">
        <v>2.4772142251215699</v>
      </c>
      <c r="D73" s="284"/>
      <c r="E73" s="296"/>
      <c r="F73" s="184"/>
      <c r="G73" s="184"/>
      <c r="I73" s="296"/>
      <c r="M73" s="284"/>
      <c r="P73" s="284"/>
      <c r="R73" s="284"/>
    </row>
    <row r="74" spans="1:18" x14ac:dyDescent="0.3">
      <c r="A74" s="282">
        <v>42887</v>
      </c>
      <c r="B74" s="284">
        <v>2.5765171792036599</v>
      </c>
      <c r="C74" s="293">
        <v>3.00764721479029</v>
      </c>
      <c r="D74" s="284"/>
      <c r="E74" s="298"/>
      <c r="F74" s="250"/>
      <c r="G74" s="184"/>
      <c r="I74" s="298"/>
      <c r="J74" s="250"/>
      <c r="K74" s="250"/>
      <c r="L74" s="250"/>
      <c r="M74" s="284"/>
      <c r="P74" s="284"/>
      <c r="R74" s="284"/>
    </row>
    <row r="75" spans="1:18" x14ac:dyDescent="0.3">
      <c r="A75" s="282">
        <v>42979</v>
      </c>
      <c r="B75" s="284">
        <v>2.5925234492196298</v>
      </c>
      <c r="C75" s="293">
        <v>3.0989983493861999</v>
      </c>
      <c r="D75" s="284"/>
      <c r="E75" s="298"/>
      <c r="F75" s="250"/>
      <c r="G75" s="184"/>
      <c r="I75" s="298"/>
      <c r="J75" s="250"/>
      <c r="K75" s="250"/>
      <c r="L75" s="250"/>
      <c r="M75" s="284"/>
      <c r="P75" s="284"/>
      <c r="R75" s="284"/>
    </row>
    <row r="76" spans="1:18" x14ac:dyDescent="0.3">
      <c r="A76" s="282">
        <v>43070</v>
      </c>
      <c r="B76" s="284">
        <v>2.3108860384704499</v>
      </c>
      <c r="C76" s="293">
        <v>2.6913260026660799</v>
      </c>
      <c r="D76" s="284"/>
      <c r="E76" s="298"/>
      <c r="F76" s="250"/>
      <c r="G76" s="184"/>
      <c r="I76" s="298"/>
      <c r="J76" s="250"/>
      <c r="K76" s="250"/>
      <c r="L76" s="250"/>
      <c r="M76" s="284"/>
      <c r="P76" s="284"/>
      <c r="R76" s="284"/>
    </row>
    <row r="77" spans="1:18" x14ac:dyDescent="0.3">
      <c r="A77" s="282">
        <v>43160</v>
      </c>
      <c r="B77" s="284">
        <v>1.9228655575554501</v>
      </c>
      <c r="C77" s="293">
        <v>2.3010111226693599</v>
      </c>
      <c r="D77" s="284"/>
      <c r="E77" s="298"/>
      <c r="F77" s="250"/>
      <c r="G77" s="184"/>
      <c r="I77" s="298"/>
      <c r="J77" s="250"/>
      <c r="K77" s="250"/>
      <c r="L77" s="250"/>
      <c r="M77" s="284"/>
      <c r="P77" s="284"/>
      <c r="R77" s="284"/>
    </row>
    <row r="78" spans="1:18" x14ac:dyDescent="0.3">
      <c r="A78" s="282">
        <v>43252</v>
      </c>
      <c r="B78" s="284">
        <v>1.53990645972672</v>
      </c>
      <c r="C78" s="293">
        <v>2.0053852145317701</v>
      </c>
      <c r="D78" s="284"/>
      <c r="E78" s="298"/>
      <c r="F78" s="250"/>
      <c r="G78" s="184"/>
      <c r="I78" s="298"/>
      <c r="J78" s="250"/>
      <c r="K78" s="250"/>
      <c r="L78" s="250"/>
      <c r="M78" s="284"/>
      <c r="P78" s="284"/>
      <c r="R78" s="284"/>
    </row>
    <row r="79" spans="1:18" x14ac:dyDescent="0.3">
      <c r="A79" s="282">
        <v>43344</v>
      </c>
      <c r="B79" s="284">
        <v>1.21090983668972</v>
      </c>
      <c r="C79" s="284">
        <v>1.6175638366041101</v>
      </c>
      <c r="D79" s="284"/>
      <c r="E79" s="296"/>
      <c r="F79" s="184"/>
      <c r="G79" s="184"/>
      <c r="I79" s="296"/>
      <c r="M79" s="284"/>
      <c r="P79" s="284"/>
      <c r="R79" s="284"/>
    </row>
    <row r="80" spans="1:18" x14ac:dyDescent="0.3">
      <c r="A80" s="282">
        <v>43435</v>
      </c>
      <c r="B80" s="284">
        <v>0.99295365667575397</v>
      </c>
      <c r="C80" s="284">
        <v>1.4559880963487399</v>
      </c>
      <c r="D80" s="284"/>
      <c r="E80" s="296"/>
      <c r="F80" s="184"/>
      <c r="G80" s="184"/>
      <c r="I80" s="296"/>
      <c r="M80" s="284"/>
      <c r="P80" s="284"/>
      <c r="R80" s="284"/>
    </row>
    <row r="81" spans="1:18" x14ac:dyDescent="0.3">
      <c r="A81" s="282">
        <v>43525</v>
      </c>
      <c r="B81" s="284">
        <v>0.929106271693247</v>
      </c>
      <c r="C81" s="284">
        <v>1.45868831258906</v>
      </c>
      <c r="D81" s="284"/>
      <c r="E81" s="296"/>
      <c r="F81" s="184"/>
      <c r="G81" s="184"/>
      <c r="I81" s="296"/>
      <c r="M81" s="284"/>
      <c r="P81" s="284"/>
      <c r="R81" s="284"/>
    </row>
    <row r="82" spans="1:18" x14ac:dyDescent="0.3">
      <c r="A82" s="282">
        <v>43617</v>
      </c>
      <c r="B82" s="284">
        <v>0.99482517615430099</v>
      </c>
      <c r="C82" s="284">
        <v>1.4107260190030899</v>
      </c>
      <c r="D82" s="284"/>
      <c r="E82" s="296"/>
      <c r="F82" s="184"/>
      <c r="G82" s="184"/>
      <c r="I82" s="296"/>
      <c r="M82" s="284"/>
      <c r="P82" s="284"/>
      <c r="R82" s="284"/>
    </row>
    <row r="83" spans="1:18" x14ac:dyDescent="0.3">
      <c r="A83" s="282">
        <v>43709</v>
      </c>
      <c r="B83" s="284">
        <v>1.0823719624921599</v>
      </c>
      <c r="C83" s="284">
        <v>1.47899100872772</v>
      </c>
      <c r="D83" s="284"/>
      <c r="E83" s="296"/>
      <c r="F83" s="184"/>
      <c r="G83" s="184"/>
      <c r="I83" s="296"/>
      <c r="M83" s="284"/>
      <c r="P83" s="284"/>
      <c r="R83" s="284"/>
    </row>
    <row r="84" spans="1:18" x14ac:dyDescent="0.3">
      <c r="A84" s="282">
        <v>43800</v>
      </c>
      <c r="B84" s="284">
        <v>1.12564124081948</v>
      </c>
      <c r="C84" s="284">
        <v>1.50264888226303</v>
      </c>
      <c r="D84" s="284"/>
      <c r="E84" s="296"/>
      <c r="F84" s="184"/>
      <c r="G84" s="184"/>
      <c r="I84" s="296"/>
      <c r="M84" s="284"/>
      <c r="P84" s="284"/>
      <c r="R84" s="284"/>
    </row>
    <row r="85" spans="1:18" x14ac:dyDescent="0.3">
      <c r="A85" s="282">
        <v>43891</v>
      </c>
      <c r="B85" s="284">
        <v>1.1026164905371301</v>
      </c>
      <c r="C85" s="284">
        <v>1.4597695257229499</v>
      </c>
      <c r="D85" s="284"/>
      <c r="E85" s="296"/>
      <c r="F85" s="184"/>
      <c r="G85" s="184"/>
      <c r="I85" s="296"/>
      <c r="M85" s="284"/>
      <c r="P85" s="284"/>
      <c r="R85" s="284"/>
    </row>
    <row r="86" spans="1:18" x14ac:dyDescent="0.3">
      <c r="A86" s="282">
        <v>43983</v>
      </c>
      <c r="B86" s="284">
        <v>1.06369072724505</v>
      </c>
      <c r="C86" s="284">
        <v>1.4008007392690001</v>
      </c>
      <c r="D86" s="284"/>
      <c r="E86" s="296"/>
      <c r="F86" s="184"/>
      <c r="G86" s="184"/>
      <c r="I86" s="296"/>
      <c r="M86" s="284"/>
      <c r="P86" s="284"/>
      <c r="R86" s="284"/>
    </row>
    <row r="87" spans="1:18" x14ac:dyDescent="0.3">
      <c r="A87" s="282">
        <v>44075</v>
      </c>
      <c r="B87" s="284">
        <v>1.02484589272402</v>
      </c>
      <c r="C87" s="284">
        <v>1.29101708380354</v>
      </c>
      <c r="D87" s="284"/>
      <c r="E87" s="296"/>
      <c r="F87" s="184"/>
      <c r="G87" s="184"/>
      <c r="I87" s="296"/>
      <c r="M87" s="284"/>
      <c r="P87" s="284"/>
      <c r="R87" s="284"/>
    </row>
    <row r="88" spans="1:18" x14ac:dyDescent="0.3">
      <c r="A88" s="282">
        <v>44166</v>
      </c>
      <c r="B88" s="284">
        <v>1.0080159278062999</v>
      </c>
      <c r="C88" s="284">
        <v>1.2104110099243099</v>
      </c>
      <c r="D88" s="284"/>
      <c r="E88" s="296"/>
      <c r="F88" s="184"/>
      <c r="G88" s="184"/>
      <c r="I88" s="296"/>
      <c r="M88" s="284"/>
      <c r="P88" s="284"/>
      <c r="R88" s="284"/>
    </row>
    <row r="89" spans="1:18" x14ac:dyDescent="0.3">
      <c r="A89" s="282">
        <v>44256</v>
      </c>
      <c r="B89" s="284">
        <v>1.01317115628789</v>
      </c>
      <c r="C89" s="284">
        <v>1.15882109808858</v>
      </c>
      <c r="D89" s="284"/>
      <c r="E89" s="284"/>
      <c r="G89" s="184"/>
      <c r="I89" s="294"/>
      <c r="M89" s="284"/>
      <c r="P89" s="284"/>
      <c r="R89" s="284"/>
    </row>
    <row r="90" spans="1:18" x14ac:dyDescent="0.3">
      <c r="A90" s="282">
        <v>44348</v>
      </c>
      <c r="B90" s="284">
        <v>1.00216433699802</v>
      </c>
      <c r="C90" s="284">
        <v>1.10958946945347</v>
      </c>
      <c r="D90" s="284"/>
      <c r="E90" s="284"/>
      <c r="G90" s="184"/>
      <c r="I90" s="294"/>
      <c r="M90" s="284"/>
      <c r="P90" s="284"/>
      <c r="R90" s="284"/>
    </row>
    <row r="91" spans="1:18" x14ac:dyDescent="0.3">
      <c r="B91" s="289"/>
      <c r="C91" s="289"/>
      <c r="D91" s="289"/>
      <c r="E91" s="284"/>
      <c r="H91" s="284"/>
      <c r="I91" s="294"/>
      <c r="M91" s="284"/>
      <c r="P91" s="284"/>
      <c r="R91" s="284"/>
    </row>
    <row r="92" spans="1:18" x14ac:dyDescent="0.3">
      <c r="E92" s="284"/>
      <c r="H92" s="284"/>
      <c r="I92" s="294"/>
      <c r="M92" s="284"/>
      <c r="P92" s="284"/>
      <c r="R92" s="284"/>
    </row>
    <row r="93" spans="1:18" x14ac:dyDescent="0.3">
      <c r="H93" s="284"/>
      <c r="I93" s="294"/>
      <c r="M93" s="284"/>
      <c r="P93" s="284"/>
      <c r="R93" s="284"/>
    </row>
    <row r="94" spans="1:18" x14ac:dyDescent="0.3">
      <c r="H94" s="284"/>
      <c r="I94" s="294"/>
      <c r="M94" s="284"/>
      <c r="P94" s="284"/>
      <c r="R94" s="284"/>
    </row>
    <row r="95" spans="1:18" x14ac:dyDescent="0.3">
      <c r="H95" s="284"/>
      <c r="I95" s="294"/>
      <c r="M95" s="284"/>
      <c r="P95" s="284"/>
      <c r="R95" s="284"/>
    </row>
    <row r="96" spans="1:18" x14ac:dyDescent="0.3">
      <c r="H96" s="284"/>
      <c r="I96" s="294"/>
      <c r="M96" s="284"/>
      <c r="P96" s="284"/>
      <c r="R96" s="284"/>
    </row>
    <row r="97" spans="13:18" x14ac:dyDescent="0.3">
      <c r="M97" s="284"/>
      <c r="P97" s="284"/>
      <c r="R97" s="284"/>
    </row>
    <row r="98" spans="13:18" x14ac:dyDescent="0.3">
      <c r="M98" s="284"/>
      <c r="P98" s="284"/>
      <c r="R98" s="284"/>
    </row>
    <row r="99" spans="13:18" x14ac:dyDescent="0.3">
      <c r="M99" s="284"/>
      <c r="P99" s="284"/>
      <c r="R99" s="284"/>
    </row>
    <row r="100" spans="13:18" x14ac:dyDescent="0.3">
      <c r="M100" s="284"/>
      <c r="P100" s="284"/>
      <c r="R100" s="284"/>
    </row>
    <row r="101" spans="13:18" x14ac:dyDescent="0.3">
      <c r="M101" s="284"/>
      <c r="P101" s="284"/>
      <c r="R101" s="284"/>
    </row>
    <row r="102" spans="13:18" x14ac:dyDescent="0.3">
      <c r="M102" s="284"/>
      <c r="P102" s="284"/>
      <c r="R102" s="284"/>
    </row>
    <row r="103" spans="13:18" x14ac:dyDescent="0.3">
      <c r="M103" s="284"/>
      <c r="P103" s="284"/>
      <c r="R103" s="284"/>
    </row>
    <row r="104" spans="13:18" x14ac:dyDescent="0.3">
      <c r="M104" s="284"/>
      <c r="P104" s="284"/>
      <c r="R104" s="284"/>
    </row>
    <row r="105" spans="13:18" x14ac:dyDescent="0.3">
      <c r="M105" s="284"/>
      <c r="P105" s="284"/>
      <c r="R105" s="284"/>
    </row>
    <row r="106" spans="13:18" x14ac:dyDescent="0.3">
      <c r="M106" s="284"/>
      <c r="P106" s="284"/>
      <c r="R106" s="284"/>
    </row>
    <row r="107" spans="13:18" x14ac:dyDescent="0.3">
      <c r="M107" s="284"/>
      <c r="P107" s="284"/>
      <c r="R107" s="284"/>
    </row>
    <row r="108" spans="13:18" x14ac:dyDescent="0.3">
      <c r="M108" s="284"/>
      <c r="P108" s="284"/>
      <c r="R108" s="284"/>
    </row>
    <row r="109" spans="13:18" x14ac:dyDescent="0.3">
      <c r="M109" s="284"/>
      <c r="P109" s="284"/>
      <c r="R109" s="284"/>
    </row>
    <row r="110" spans="13:18" x14ac:dyDescent="0.3">
      <c r="M110" s="284"/>
      <c r="P110" s="284"/>
      <c r="R110" s="284"/>
    </row>
    <row r="111" spans="13:18" x14ac:dyDescent="0.3">
      <c r="M111" s="284"/>
      <c r="P111" s="284"/>
      <c r="R111" s="284"/>
    </row>
    <row r="112" spans="13:18" x14ac:dyDescent="0.3">
      <c r="M112" s="284"/>
      <c r="P112" s="284"/>
      <c r="R112" s="284"/>
    </row>
    <row r="113" spans="13:18" x14ac:dyDescent="0.3">
      <c r="M113" s="284"/>
      <c r="P113" s="284"/>
      <c r="R113" s="284"/>
    </row>
    <row r="114" spans="13:18" x14ac:dyDescent="0.3">
      <c r="M114" s="284"/>
      <c r="P114" s="284"/>
      <c r="R114" s="284"/>
    </row>
    <row r="115" spans="13:18" x14ac:dyDescent="0.3">
      <c r="M115" s="284"/>
      <c r="P115" s="284"/>
      <c r="R115" s="284"/>
    </row>
    <row r="116" spans="13:18" x14ac:dyDescent="0.3">
      <c r="M116" s="284"/>
      <c r="P116" s="284"/>
      <c r="R116" s="284"/>
    </row>
    <row r="117" spans="13:18" x14ac:dyDescent="0.3">
      <c r="M117" s="284"/>
      <c r="P117" s="284"/>
      <c r="R117" s="284"/>
    </row>
    <row r="118" spans="13:18" x14ac:dyDescent="0.3">
      <c r="M118" s="284"/>
      <c r="P118" s="284"/>
      <c r="R118" s="284"/>
    </row>
    <row r="119" spans="13:18" x14ac:dyDescent="0.3">
      <c r="M119" s="284"/>
      <c r="P119" s="284"/>
      <c r="R119" s="284"/>
    </row>
    <row r="120" spans="13:18" x14ac:dyDescent="0.3">
      <c r="M120" s="284"/>
      <c r="P120" s="284"/>
      <c r="R120" s="284"/>
    </row>
    <row r="121" spans="13:18" x14ac:dyDescent="0.3">
      <c r="M121" s="284"/>
    </row>
    <row r="122" spans="13:18" x14ac:dyDescent="0.3">
      <c r="M122" s="284"/>
    </row>
    <row r="123" spans="13:18" x14ac:dyDescent="0.3">
      <c r="M123" s="284"/>
    </row>
    <row r="124" spans="13:18" x14ac:dyDescent="0.3">
      <c r="M124" s="28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131"/>
  <sheetViews>
    <sheetView zoomScaleNormal="100" workbookViewId="0">
      <selection activeCell="F12" sqref="F12"/>
    </sheetView>
  </sheetViews>
  <sheetFormatPr defaultColWidth="9.140625" defaultRowHeight="16.5" x14ac:dyDescent="0.3"/>
  <cols>
    <col min="1" max="1" width="9.140625" style="184"/>
    <col min="2" max="2" width="15" style="184" bestFit="1" customWidth="1"/>
    <col min="3" max="3" width="16" style="184" bestFit="1" customWidth="1"/>
    <col min="4" max="4" width="9.140625" style="184"/>
    <col min="5" max="5" width="9.7109375" style="184" bestFit="1" customWidth="1"/>
    <col min="6" max="6" width="12" style="184" bestFit="1" customWidth="1"/>
    <col min="7" max="8" width="12" style="184" customWidth="1"/>
    <col min="9" max="11" width="9.140625" style="184"/>
    <col min="12" max="12" width="9.7109375" style="184" bestFit="1" customWidth="1"/>
    <col min="13" max="15" width="12" style="184" bestFit="1" customWidth="1"/>
    <col min="16" max="16384" width="9.140625" style="184"/>
  </cols>
  <sheetData>
    <row r="1" spans="1:23" x14ac:dyDescent="0.3">
      <c r="A1" s="244" t="s">
        <v>363</v>
      </c>
      <c r="B1" s="245"/>
      <c r="C1" s="245"/>
      <c r="D1" s="290"/>
    </row>
    <row r="2" spans="1:23" x14ac:dyDescent="0.3">
      <c r="A2" s="291" t="s">
        <v>349</v>
      </c>
      <c r="B2" s="245"/>
      <c r="C2" s="245"/>
      <c r="D2" s="290"/>
    </row>
    <row r="5" spans="1:23" x14ac:dyDescent="0.3">
      <c r="B5" s="184" t="s">
        <v>135</v>
      </c>
      <c r="C5" s="184" t="s">
        <v>134</v>
      </c>
      <c r="E5" s="281"/>
      <c r="F5" s="281"/>
    </row>
    <row r="6" spans="1:23" x14ac:dyDescent="0.3">
      <c r="A6" s="282">
        <v>36678</v>
      </c>
      <c r="B6" s="284">
        <v>1.99999999999998</v>
      </c>
      <c r="C6" s="284">
        <v>1.99999999999998</v>
      </c>
      <c r="U6" s="284"/>
      <c r="V6" s="284"/>
      <c r="W6" s="284"/>
    </row>
    <row r="7" spans="1:23" x14ac:dyDescent="0.3">
      <c r="A7" s="282">
        <v>36770</v>
      </c>
      <c r="B7" s="284">
        <v>2.98804780876493</v>
      </c>
      <c r="C7" s="284">
        <v>2.98804780876493</v>
      </c>
      <c r="U7" s="284"/>
      <c r="V7" s="284"/>
      <c r="W7" s="284"/>
    </row>
    <row r="8" spans="1:23" x14ac:dyDescent="0.3">
      <c r="A8" s="282">
        <v>36861</v>
      </c>
      <c r="B8" s="284">
        <v>3.9761431411530599</v>
      </c>
      <c r="C8" s="284">
        <v>3.9761431411530599</v>
      </c>
      <c r="U8" s="284"/>
      <c r="V8" s="284"/>
      <c r="W8" s="284"/>
    </row>
    <row r="9" spans="1:23" x14ac:dyDescent="0.3">
      <c r="A9" s="282">
        <v>36951</v>
      </c>
      <c r="B9" s="284">
        <v>3.0602171767028601</v>
      </c>
      <c r="C9" s="284">
        <v>3.0602171767028601</v>
      </c>
      <c r="U9" s="284"/>
      <c r="V9" s="284"/>
      <c r="W9" s="284"/>
    </row>
    <row r="10" spans="1:23" x14ac:dyDescent="0.3">
      <c r="A10" s="282">
        <v>37043</v>
      </c>
      <c r="B10" s="284">
        <v>3.2352941176470398</v>
      </c>
      <c r="C10" s="284">
        <v>3.2352941176470398</v>
      </c>
      <c r="I10" s="294"/>
      <c r="J10" s="294"/>
      <c r="U10" s="284"/>
      <c r="V10" s="284"/>
      <c r="W10" s="284"/>
    </row>
    <row r="11" spans="1:23" x14ac:dyDescent="0.3">
      <c r="A11" s="282">
        <v>37135</v>
      </c>
      <c r="B11" s="284">
        <v>2.4177949709864599</v>
      </c>
      <c r="C11" s="284">
        <v>2.4177949709864599</v>
      </c>
      <c r="I11" s="294"/>
      <c r="J11" s="294"/>
      <c r="U11" s="284"/>
      <c r="V11" s="284"/>
      <c r="W11" s="284"/>
    </row>
    <row r="12" spans="1:23" x14ac:dyDescent="0.3">
      <c r="A12" s="282">
        <v>37226</v>
      </c>
      <c r="B12" s="284">
        <v>1.81644359464627</v>
      </c>
      <c r="C12" s="284">
        <v>1.81644359464627</v>
      </c>
      <c r="I12" s="294"/>
      <c r="J12" s="294"/>
      <c r="U12" s="284"/>
      <c r="V12" s="284"/>
      <c r="W12" s="284"/>
    </row>
    <row r="13" spans="1:23" x14ac:dyDescent="0.3">
      <c r="A13" s="282">
        <v>37316</v>
      </c>
      <c r="B13" s="284">
        <v>2.58620689655171</v>
      </c>
      <c r="C13" s="284">
        <v>2.58620689655171</v>
      </c>
      <c r="I13" s="294"/>
      <c r="J13" s="294"/>
      <c r="U13" s="284"/>
      <c r="V13" s="284"/>
      <c r="W13" s="284"/>
    </row>
    <row r="14" spans="1:23" x14ac:dyDescent="0.3">
      <c r="A14" s="282">
        <v>37408</v>
      </c>
      <c r="B14" s="284">
        <v>2.7540360873694101</v>
      </c>
      <c r="C14" s="284">
        <v>2.7540360873694101</v>
      </c>
      <c r="I14" s="294"/>
      <c r="J14" s="294"/>
      <c r="U14" s="284"/>
      <c r="V14" s="284"/>
      <c r="W14" s="284"/>
    </row>
    <row r="15" spans="1:23" x14ac:dyDescent="0.3">
      <c r="A15" s="282">
        <v>37500</v>
      </c>
      <c r="B15" s="284">
        <v>2.6440037771482601</v>
      </c>
      <c r="C15" s="284">
        <v>2.6440037771482601</v>
      </c>
      <c r="I15" s="294"/>
      <c r="J15" s="294"/>
      <c r="U15" s="284"/>
      <c r="V15" s="284"/>
      <c r="W15" s="284"/>
    </row>
    <row r="16" spans="1:23" x14ac:dyDescent="0.3">
      <c r="A16" s="282">
        <v>37591</v>
      </c>
      <c r="B16" s="284">
        <v>2.7230046948356801</v>
      </c>
      <c r="C16" s="284">
        <v>2.7230046948356801</v>
      </c>
      <c r="I16" s="294"/>
      <c r="J16" s="294"/>
      <c r="U16" s="284"/>
      <c r="V16" s="284"/>
      <c r="W16" s="284"/>
    </row>
    <row r="17" spans="1:23" x14ac:dyDescent="0.3">
      <c r="A17" s="282">
        <v>37681</v>
      </c>
      <c r="B17" s="284">
        <v>2.5210084033613298</v>
      </c>
      <c r="C17" s="284">
        <v>2.5210084033613298</v>
      </c>
      <c r="I17" s="294"/>
      <c r="J17" s="294"/>
      <c r="U17" s="284"/>
      <c r="V17" s="284"/>
      <c r="W17" s="284"/>
    </row>
    <row r="18" spans="1:23" x14ac:dyDescent="0.3">
      <c r="A18" s="282">
        <v>37773</v>
      </c>
      <c r="B18" s="284">
        <v>1.4787430683918601</v>
      </c>
      <c r="C18" s="284">
        <v>1.4787430683918601</v>
      </c>
      <c r="I18" s="294"/>
      <c r="J18" s="294"/>
      <c r="K18" s="284"/>
      <c r="P18" s="284"/>
      <c r="Q18" s="284"/>
      <c r="R18" s="284"/>
      <c r="U18" s="284"/>
      <c r="V18" s="284"/>
      <c r="W18" s="284"/>
    </row>
    <row r="19" spans="1:23" x14ac:dyDescent="0.3">
      <c r="A19" s="282">
        <v>37865</v>
      </c>
      <c r="B19" s="284">
        <v>1.47194112235509</v>
      </c>
      <c r="C19" s="284">
        <v>1.47194112235509</v>
      </c>
      <c r="I19" s="294"/>
      <c r="J19" s="294"/>
      <c r="K19" s="284"/>
      <c r="P19" s="284"/>
      <c r="Q19" s="284"/>
      <c r="R19" s="284"/>
      <c r="U19" s="284"/>
      <c r="V19" s="284"/>
      <c r="W19" s="284"/>
    </row>
    <row r="20" spans="1:23" x14ac:dyDescent="0.3">
      <c r="A20" s="282">
        <v>37956</v>
      </c>
      <c r="B20" s="284">
        <v>1.5539305301645201</v>
      </c>
      <c r="C20" s="284">
        <v>1.5539305301645201</v>
      </c>
      <c r="I20" s="294"/>
      <c r="J20" s="294"/>
      <c r="K20" s="284"/>
      <c r="P20" s="284"/>
      <c r="Q20" s="284"/>
      <c r="R20" s="284"/>
      <c r="U20" s="284"/>
      <c r="V20" s="284"/>
      <c r="W20" s="284"/>
    </row>
    <row r="21" spans="1:23" x14ac:dyDescent="0.3">
      <c r="A21" s="282">
        <v>38047</v>
      </c>
      <c r="B21" s="284">
        <v>1.5482695810564699</v>
      </c>
      <c r="C21" s="284">
        <v>1.5482695810564699</v>
      </c>
      <c r="I21" s="294"/>
      <c r="J21" s="294"/>
      <c r="K21" s="284"/>
      <c r="P21" s="284"/>
      <c r="Q21" s="284"/>
      <c r="R21" s="284"/>
      <c r="U21" s="284"/>
      <c r="V21" s="284"/>
      <c r="W21" s="284"/>
    </row>
    <row r="22" spans="1:23" x14ac:dyDescent="0.3">
      <c r="A22" s="282">
        <v>38139</v>
      </c>
      <c r="B22" s="284">
        <v>2.3679417122039998</v>
      </c>
      <c r="C22" s="284">
        <v>2.3679417122039998</v>
      </c>
      <c r="I22" s="294"/>
      <c r="J22" s="294"/>
      <c r="K22" s="284"/>
      <c r="P22" s="284"/>
      <c r="Q22" s="284"/>
      <c r="R22" s="284"/>
      <c r="U22" s="284"/>
      <c r="V22" s="284"/>
      <c r="W22" s="284"/>
    </row>
    <row r="23" spans="1:23" x14ac:dyDescent="0.3">
      <c r="A23" s="282">
        <v>38231</v>
      </c>
      <c r="B23" s="284">
        <v>2.5385312783318299</v>
      </c>
      <c r="C23" s="284">
        <v>2.5385312783318299</v>
      </c>
      <c r="I23" s="294"/>
      <c r="J23" s="294"/>
      <c r="K23" s="284"/>
      <c r="P23" s="284"/>
      <c r="Q23" s="284"/>
      <c r="R23" s="284"/>
      <c r="U23" s="284"/>
      <c r="V23" s="284"/>
      <c r="W23" s="284"/>
    </row>
    <row r="24" spans="1:23" x14ac:dyDescent="0.3">
      <c r="A24" s="282">
        <v>38322</v>
      </c>
      <c r="B24" s="284">
        <v>2.7002700270027198</v>
      </c>
      <c r="C24" s="284">
        <v>2.7002700270027198</v>
      </c>
      <c r="I24" s="294"/>
      <c r="J24" s="294"/>
      <c r="K24" s="284"/>
      <c r="P24" s="284"/>
      <c r="Q24" s="284"/>
      <c r="R24" s="284"/>
      <c r="U24" s="284"/>
      <c r="V24" s="284"/>
      <c r="W24" s="284"/>
    </row>
    <row r="25" spans="1:23" x14ac:dyDescent="0.3">
      <c r="A25" s="282">
        <v>38412</v>
      </c>
      <c r="B25" s="284">
        <v>2.7802690582959801</v>
      </c>
      <c r="C25" s="284">
        <v>2.7802690582959801</v>
      </c>
      <c r="I25" s="294"/>
      <c r="J25" s="294"/>
      <c r="K25" s="284"/>
      <c r="P25" s="284"/>
      <c r="Q25" s="284"/>
      <c r="R25" s="284"/>
      <c r="U25" s="284"/>
      <c r="V25" s="284"/>
      <c r="W25" s="284"/>
    </row>
    <row r="26" spans="1:23" x14ac:dyDescent="0.3">
      <c r="A26" s="282">
        <v>38504</v>
      </c>
      <c r="B26" s="284">
        <v>2.8469750889679801</v>
      </c>
      <c r="C26" s="284">
        <v>2.8469750889679801</v>
      </c>
      <c r="I26" s="294"/>
      <c r="J26" s="294"/>
      <c r="K26" s="284"/>
      <c r="P26" s="284"/>
      <c r="Q26" s="284"/>
      <c r="R26" s="284"/>
      <c r="U26" s="284"/>
      <c r="V26" s="284"/>
      <c r="W26" s="284"/>
    </row>
    <row r="27" spans="1:23" x14ac:dyDescent="0.3">
      <c r="A27" s="282">
        <v>38596</v>
      </c>
      <c r="B27" s="284">
        <v>3.3598585322723098</v>
      </c>
      <c r="C27" s="284">
        <v>3.3598585322723098</v>
      </c>
      <c r="I27" s="294"/>
      <c r="J27" s="294"/>
      <c r="K27" s="284"/>
      <c r="P27" s="284"/>
      <c r="Q27" s="284"/>
      <c r="R27" s="284"/>
      <c r="U27" s="284"/>
      <c r="V27" s="284"/>
      <c r="W27" s="284"/>
    </row>
    <row r="28" spans="1:23" x14ac:dyDescent="0.3">
      <c r="A28" s="282">
        <v>38687</v>
      </c>
      <c r="B28" s="284">
        <v>3.1551270815074401</v>
      </c>
      <c r="C28" s="284">
        <v>3.1551270815074401</v>
      </c>
      <c r="I28" s="294"/>
      <c r="J28" s="294"/>
      <c r="K28" s="284"/>
      <c r="P28" s="284"/>
      <c r="Q28" s="284"/>
      <c r="R28" s="284"/>
      <c r="U28" s="284"/>
      <c r="V28" s="284"/>
      <c r="W28" s="284"/>
    </row>
    <row r="29" spans="1:23" x14ac:dyDescent="0.3">
      <c r="A29" s="282">
        <v>38777</v>
      </c>
      <c r="B29" s="284">
        <v>3.3158813263525202</v>
      </c>
      <c r="C29" s="284">
        <v>3.3158813263525202</v>
      </c>
      <c r="I29" s="294"/>
      <c r="J29" s="294"/>
      <c r="K29" s="284"/>
      <c r="P29" s="284"/>
      <c r="Q29" s="284"/>
      <c r="R29" s="284"/>
      <c r="U29" s="284"/>
      <c r="V29" s="284"/>
      <c r="W29" s="284"/>
    </row>
    <row r="30" spans="1:23" x14ac:dyDescent="0.3">
      <c r="A30" s="282">
        <v>38869</v>
      </c>
      <c r="B30" s="284">
        <v>3.9792387543252601</v>
      </c>
      <c r="C30" s="284">
        <v>3.9792387543252601</v>
      </c>
      <c r="I30" s="294"/>
      <c r="J30" s="294"/>
      <c r="K30" s="284"/>
      <c r="P30" s="284"/>
      <c r="Q30" s="284"/>
      <c r="R30" s="284"/>
      <c r="U30" s="284"/>
      <c r="V30" s="284"/>
      <c r="W30" s="284"/>
    </row>
    <row r="31" spans="1:23" x14ac:dyDescent="0.3">
      <c r="A31" s="282">
        <v>38961</v>
      </c>
      <c r="B31" s="284">
        <v>3.5426860564585101</v>
      </c>
      <c r="C31" s="284">
        <v>3.5426860564585101</v>
      </c>
      <c r="I31" s="294"/>
      <c r="J31" s="294"/>
      <c r="K31" s="284"/>
      <c r="P31" s="284"/>
      <c r="Q31" s="284"/>
      <c r="R31" s="284"/>
      <c r="U31" s="284"/>
      <c r="V31" s="284"/>
      <c r="W31" s="284"/>
    </row>
    <row r="32" spans="1:23" x14ac:dyDescent="0.3">
      <c r="A32" s="282">
        <v>39052</v>
      </c>
      <c r="B32" s="284">
        <v>2.6346644010195299</v>
      </c>
      <c r="C32" s="284">
        <v>2.6346644010195299</v>
      </c>
      <c r="I32" s="294"/>
      <c r="J32" s="294"/>
      <c r="K32" s="284"/>
      <c r="P32" s="284"/>
      <c r="Q32" s="284"/>
      <c r="R32" s="284"/>
      <c r="U32" s="284"/>
      <c r="V32" s="284"/>
      <c r="W32" s="284"/>
    </row>
    <row r="33" spans="1:23" x14ac:dyDescent="0.3">
      <c r="A33" s="282">
        <v>39142</v>
      </c>
      <c r="B33" s="284">
        <v>2.5354729729729599</v>
      </c>
      <c r="C33" s="284">
        <v>2.5354729729729599</v>
      </c>
      <c r="I33" s="294"/>
      <c r="J33" s="294"/>
      <c r="K33" s="284"/>
      <c r="P33" s="284"/>
      <c r="Q33" s="284"/>
      <c r="R33" s="284"/>
      <c r="U33" s="284"/>
      <c r="V33" s="284"/>
      <c r="W33" s="284"/>
    </row>
    <row r="34" spans="1:23" x14ac:dyDescent="0.3">
      <c r="A34" s="282">
        <v>39234</v>
      </c>
      <c r="B34" s="284">
        <v>2</v>
      </c>
      <c r="C34" s="284">
        <v>2</v>
      </c>
      <c r="I34" s="294"/>
      <c r="J34" s="294"/>
      <c r="K34" s="284"/>
      <c r="P34" s="284"/>
      <c r="Q34" s="284"/>
      <c r="R34" s="284"/>
      <c r="U34" s="284"/>
      <c r="V34" s="284"/>
      <c r="W34" s="284"/>
    </row>
    <row r="35" spans="1:23" x14ac:dyDescent="0.3">
      <c r="A35" s="282">
        <v>39326</v>
      </c>
      <c r="B35" s="284">
        <v>1.7874875868917499</v>
      </c>
      <c r="C35" s="284">
        <v>1.7874875868917499</v>
      </c>
      <c r="I35" s="294"/>
      <c r="J35" s="294"/>
      <c r="K35" s="284"/>
      <c r="P35" s="284"/>
      <c r="Q35" s="284"/>
      <c r="R35" s="284"/>
      <c r="U35" s="284"/>
      <c r="V35" s="284"/>
      <c r="W35" s="284"/>
    </row>
    <row r="36" spans="1:23" x14ac:dyDescent="0.3">
      <c r="A36" s="282">
        <v>39417</v>
      </c>
      <c r="B36" s="284">
        <v>3.1840796019900499</v>
      </c>
      <c r="C36" s="284">
        <v>3.1840796019900499</v>
      </c>
      <c r="I36" s="294"/>
      <c r="J36" s="294"/>
      <c r="K36" s="284"/>
      <c r="P36" s="284"/>
      <c r="Q36" s="284"/>
      <c r="R36" s="284"/>
      <c r="U36" s="284"/>
      <c r="V36" s="284"/>
      <c r="W36" s="284"/>
    </row>
    <row r="37" spans="1:23" x14ac:dyDescent="0.3">
      <c r="A37" s="282">
        <v>39508</v>
      </c>
      <c r="B37" s="284">
        <v>3.36633663366336</v>
      </c>
      <c r="C37" s="284">
        <v>3.36633663366336</v>
      </c>
      <c r="I37" s="294"/>
      <c r="J37" s="294"/>
      <c r="K37" s="284"/>
      <c r="P37" s="284"/>
      <c r="Q37" s="284"/>
      <c r="R37" s="284"/>
      <c r="U37" s="284"/>
      <c r="V37" s="284"/>
      <c r="W37" s="284"/>
    </row>
    <row r="38" spans="1:23" x14ac:dyDescent="0.3">
      <c r="A38" s="282">
        <v>39600</v>
      </c>
      <c r="B38" s="284">
        <v>4.0196078431372602</v>
      </c>
      <c r="C38" s="284">
        <v>4.0196078431372602</v>
      </c>
      <c r="I38" s="294"/>
      <c r="J38" s="294"/>
      <c r="K38" s="284"/>
      <c r="P38" s="284"/>
      <c r="Q38" s="284"/>
      <c r="R38" s="284"/>
      <c r="U38" s="284"/>
      <c r="V38" s="284"/>
      <c r="W38" s="284"/>
    </row>
    <row r="39" spans="1:23" x14ac:dyDescent="0.3">
      <c r="A39" s="282">
        <v>39692</v>
      </c>
      <c r="B39" s="284">
        <v>5.0731707317073198</v>
      </c>
      <c r="C39" s="284">
        <v>5.0731707317073198</v>
      </c>
      <c r="I39" s="294"/>
      <c r="J39" s="294"/>
      <c r="K39" s="284"/>
      <c r="P39" s="284"/>
      <c r="Q39" s="284"/>
      <c r="R39" s="284"/>
      <c r="U39" s="284"/>
      <c r="V39" s="284"/>
      <c r="W39" s="284"/>
    </row>
    <row r="40" spans="1:23" x14ac:dyDescent="0.3">
      <c r="A40" s="282">
        <v>39783</v>
      </c>
      <c r="B40" s="284">
        <v>3.3751205400192901</v>
      </c>
      <c r="C40" s="284">
        <v>3.3751205400192901</v>
      </c>
      <c r="I40" s="294"/>
      <c r="J40" s="294"/>
      <c r="K40" s="284"/>
      <c r="P40" s="284"/>
      <c r="Q40" s="284"/>
      <c r="R40" s="284"/>
      <c r="U40" s="284"/>
      <c r="V40" s="284"/>
      <c r="W40" s="284"/>
    </row>
    <row r="41" spans="1:23" x14ac:dyDescent="0.3">
      <c r="A41" s="282">
        <v>39873</v>
      </c>
      <c r="B41" s="284">
        <v>2.9693486590038201</v>
      </c>
      <c r="C41" s="284">
        <v>2.9693486590038201</v>
      </c>
      <c r="I41" s="294"/>
      <c r="J41" s="294"/>
      <c r="K41" s="284"/>
      <c r="P41" s="284"/>
      <c r="Q41" s="284"/>
      <c r="R41" s="284"/>
      <c r="U41" s="284"/>
      <c r="V41" s="284"/>
      <c r="W41" s="284"/>
    </row>
    <row r="42" spans="1:23" x14ac:dyDescent="0.3">
      <c r="A42" s="282">
        <v>39965</v>
      </c>
      <c r="B42" s="284">
        <v>1.8850141376060201</v>
      </c>
      <c r="C42" s="284">
        <v>1.8850141376060201</v>
      </c>
      <c r="I42" s="294"/>
      <c r="J42" s="294"/>
      <c r="K42" s="284"/>
      <c r="P42" s="284"/>
      <c r="Q42" s="284"/>
      <c r="R42" s="284"/>
      <c r="U42" s="284"/>
      <c r="V42" s="284"/>
      <c r="W42" s="284"/>
    </row>
    <row r="43" spans="1:23" x14ac:dyDescent="0.3">
      <c r="A43" s="282">
        <v>40057</v>
      </c>
      <c r="B43" s="284">
        <v>1.6713091922005501</v>
      </c>
      <c r="C43" s="284">
        <v>1.6713091922005501</v>
      </c>
      <c r="I43" s="294"/>
      <c r="J43" s="294"/>
      <c r="K43" s="284"/>
      <c r="P43" s="284"/>
      <c r="Q43" s="284"/>
      <c r="R43" s="284"/>
      <c r="U43" s="284"/>
      <c r="V43" s="284"/>
      <c r="W43" s="284"/>
    </row>
    <row r="44" spans="1:23" x14ac:dyDescent="0.3">
      <c r="A44" s="282">
        <v>40148</v>
      </c>
      <c r="B44" s="284">
        <v>1.9589552238805801</v>
      </c>
      <c r="C44" s="284">
        <v>1.9589552238805801</v>
      </c>
      <c r="I44" s="294"/>
      <c r="J44" s="294"/>
      <c r="K44" s="284"/>
      <c r="P44" s="284"/>
      <c r="Q44" s="284"/>
      <c r="R44" s="284"/>
      <c r="U44" s="284"/>
      <c r="V44" s="284"/>
      <c r="W44" s="284"/>
    </row>
    <row r="45" spans="1:23" x14ac:dyDescent="0.3">
      <c r="A45" s="282">
        <v>40238</v>
      </c>
      <c r="B45" s="284">
        <v>2.04651162790696</v>
      </c>
      <c r="C45" s="284">
        <v>2.04651162790696</v>
      </c>
      <c r="I45" s="294"/>
      <c r="J45" s="294"/>
      <c r="K45" s="284"/>
      <c r="P45" s="284"/>
      <c r="Q45" s="284"/>
      <c r="R45" s="284"/>
      <c r="U45" s="284"/>
      <c r="V45" s="284"/>
      <c r="W45" s="284"/>
    </row>
    <row r="46" spans="1:23" x14ac:dyDescent="0.3">
      <c r="A46" s="282">
        <v>40330</v>
      </c>
      <c r="B46" s="284">
        <v>1.66512488436632</v>
      </c>
      <c r="C46" s="284">
        <v>1.66512488436632</v>
      </c>
      <c r="I46" s="294"/>
      <c r="J46" s="294"/>
      <c r="K46" s="284"/>
      <c r="P46" s="284"/>
      <c r="Q46" s="284"/>
      <c r="R46" s="284"/>
      <c r="U46" s="284"/>
      <c r="V46" s="284"/>
      <c r="W46" s="284"/>
    </row>
    <row r="47" spans="1:23" x14ac:dyDescent="0.3">
      <c r="A47" s="282">
        <v>40422</v>
      </c>
      <c r="B47" s="284">
        <v>1.4611872146118801</v>
      </c>
      <c r="C47" s="284">
        <v>1.4611872146118801</v>
      </c>
      <c r="I47" s="294"/>
      <c r="J47" s="294"/>
      <c r="K47" s="284"/>
      <c r="P47" s="284"/>
      <c r="Q47" s="284"/>
      <c r="R47" s="284"/>
      <c r="U47" s="284"/>
      <c r="V47" s="284"/>
      <c r="W47" s="284"/>
    </row>
    <row r="48" spans="1:23" x14ac:dyDescent="0.3">
      <c r="A48" s="282">
        <v>40513</v>
      </c>
      <c r="B48" s="284">
        <v>4.0256175663311904</v>
      </c>
      <c r="C48" s="284">
        <v>4.0256175663311904</v>
      </c>
      <c r="I48" s="294"/>
      <c r="J48" s="294"/>
      <c r="K48" s="284"/>
      <c r="P48" s="284"/>
      <c r="Q48" s="284"/>
      <c r="R48" s="284"/>
      <c r="U48" s="284"/>
      <c r="V48" s="284"/>
      <c r="W48" s="284"/>
    </row>
    <row r="49" spans="1:23" x14ac:dyDescent="0.3">
      <c r="A49" s="282">
        <v>40603</v>
      </c>
      <c r="B49" s="284">
        <v>4.4667274384685403</v>
      </c>
      <c r="C49" s="284">
        <v>4.4667274384685403</v>
      </c>
      <c r="I49" s="294"/>
      <c r="J49" s="294"/>
      <c r="K49" s="284"/>
      <c r="P49" s="284"/>
      <c r="Q49" s="284"/>
      <c r="R49" s="284"/>
      <c r="U49" s="284"/>
      <c r="V49" s="284"/>
      <c r="W49" s="284"/>
    </row>
    <row r="50" spans="1:23" x14ac:dyDescent="0.3">
      <c r="A50" s="282">
        <v>40695</v>
      </c>
      <c r="B50" s="284">
        <v>5.2775250227479402</v>
      </c>
      <c r="C50" s="284">
        <v>5.2775250227479402</v>
      </c>
      <c r="I50" s="294"/>
      <c r="J50" s="294"/>
      <c r="K50" s="284"/>
      <c r="P50" s="284"/>
      <c r="Q50" s="284"/>
      <c r="R50" s="284"/>
      <c r="U50" s="284"/>
      <c r="V50" s="284"/>
      <c r="W50" s="284"/>
    </row>
    <row r="51" spans="1:23" x14ac:dyDescent="0.3">
      <c r="A51" s="282">
        <v>40787</v>
      </c>
      <c r="B51" s="284">
        <v>4.5904590459045798</v>
      </c>
      <c r="C51" s="284">
        <v>4.5904590459045798</v>
      </c>
      <c r="I51" s="294"/>
      <c r="J51" s="294"/>
      <c r="K51" s="284"/>
      <c r="P51" s="284"/>
      <c r="Q51" s="284"/>
      <c r="R51" s="284"/>
      <c r="U51" s="284"/>
      <c r="V51" s="284"/>
      <c r="W51" s="284"/>
    </row>
    <row r="52" spans="1:23" x14ac:dyDescent="0.3">
      <c r="A52" s="282">
        <v>40878</v>
      </c>
      <c r="B52" s="284">
        <v>1.84696569920843</v>
      </c>
      <c r="C52" s="284">
        <v>1.84696569920843</v>
      </c>
      <c r="I52" s="294"/>
      <c r="J52" s="294"/>
      <c r="K52" s="284"/>
      <c r="P52" s="284"/>
      <c r="Q52" s="284"/>
      <c r="R52" s="284"/>
      <c r="U52" s="284"/>
      <c r="V52" s="284"/>
      <c r="W52" s="284"/>
    </row>
    <row r="53" spans="1:23" x14ac:dyDescent="0.3">
      <c r="A53" s="282">
        <v>40969</v>
      </c>
      <c r="B53" s="284">
        <v>1.5706806282722501</v>
      </c>
      <c r="C53" s="284">
        <v>1.5706806282722501</v>
      </c>
      <c r="I53" s="294"/>
      <c r="J53" s="294"/>
      <c r="K53" s="284"/>
      <c r="P53" s="284"/>
      <c r="Q53" s="284"/>
      <c r="R53" s="284"/>
      <c r="U53" s="284"/>
      <c r="V53" s="284"/>
      <c r="W53" s="284"/>
    </row>
    <row r="54" spans="1:23" x14ac:dyDescent="0.3">
      <c r="A54" s="282">
        <v>41061</v>
      </c>
      <c r="B54" s="284">
        <v>0.95073465859982698</v>
      </c>
      <c r="C54" s="284">
        <v>0.95073465859982698</v>
      </c>
      <c r="I54" s="294"/>
      <c r="J54" s="294"/>
      <c r="K54" s="284"/>
      <c r="P54" s="284"/>
      <c r="Q54" s="284"/>
      <c r="R54" s="284"/>
      <c r="U54" s="284"/>
      <c r="V54" s="284"/>
      <c r="W54" s="284"/>
    </row>
    <row r="55" spans="1:23" x14ac:dyDescent="0.3">
      <c r="A55" s="282">
        <v>41153</v>
      </c>
      <c r="B55" s="284">
        <v>0.77452667814112897</v>
      </c>
      <c r="C55" s="284">
        <v>0.77452667814112897</v>
      </c>
      <c r="I55" s="294"/>
      <c r="J55" s="294"/>
      <c r="K55" s="284"/>
      <c r="P55" s="284"/>
      <c r="Q55" s="284"/>
      <c r="R55" s="284"/>
      <c r="U55" s="284"/>
      <c r="V55" s="284"/>
      <c r="W55" s="284"/>
    </row>
    <row r="56" spans="1:23" x14ac:dyDescent="0.3">
      <c r="A56" s="282">
        <v>41244</v>
      </c>
      <c r="B56" s="284">
        <v>0.94991364421417301</v>
      </c>
      <c r="C56" s="284">
        <v>0.94991364421417301</v>
      </c>
      <c r="I56" s="294"/>
      <c r="J56" s="294"/>
      <c r="K56" s="284"/>
      <c r="P56" s="284"/>
      <c r="Q56" s="284"/>
      <c r="R56" s="284"/>
      <c r="U56" s="284"/>
      <c r="V56" s="284"/>
      <c r="W56" s="284"/>
    </row>
    <row r="57" spans="1:23" x14ac:dyDescent="0.3">
      <c r="A57" s="282">
        <v>41334</v>
      </c>
      <c r="B57" s="284">
        <v>0.85910652920961905</v>
      </c>
      <c r="C57" s="284">
        <v>0.85910652920961905</v>
      </c>
      <c r="I57" s="294"/>
      <c r="J57" s="294"/>
      <c r="K57" s="284"/>
      <c r="P57" s="284"/>
      <c r="Q57" s="284"/>
      <c r="R57" s="284"/>
      <c r="U57" s="284"/>
      <c r="V57" s="284"/>
      <c r="W57" s="284"/>
    </row>
    <row r="58" spans="1:23" x14ac:dyDescent="0.3">
      <c r="A58" s="282">
        <v>41426</v>
      </c>
      <c r="B58" s="284">
        <v>0.68493150684931703</v>
      </c>
      <c r="C58" s="284">
        <v>0.68493150684931703</v>
      </c>
      <c r="I58" s="294"/>
      <c r="J58" s="294"/>
      <c r="K58" s="284"/>
      <c r="P58" s="284"/>
      <c r="Q58" s="284"/>
      <c r="R58" s="284"/>
      <c r="U58" s="284"/>
      <c r="V58" s="284"/>
      <c r="W58" s="284"/>
    </row>
    <row r="59" spans="1:23" x14ac:dyDescent="0.3">
      <c r="A59" s="282">
        <v>41518</v>
      </c>
      <c r="B59" s="284">
        <v>1.36635354397951</v>
      </c>
      <c r="C59" s="284">
        <v>1.36635354397951</v>
      </c>
      <c r="I59" s="294"/>
      <c r="J59" s="294"/>
      <c r="K59" s="284"/>
      <c r="P59" s="284"/>
      <c r="Q59" s="284"/>
      <c r="R59" s="284"/>
      <c r="U59" s="284"/>
      <c r="V59" s="284"/>
      <c r="W59" s="284"/>
    </row>
    <row r="60" spans="1:23" x14ac:dyDescent="0.3">
      <c r="A60" s="282">
        <v>41609</v>
      </c>
      <c r="B60" s="284">
        <v>1.62532078699744</v>
      </c>
      <c r="C60" s="284">
        <v>1.62532078699744</v>
      </c>
      <c r="I60" s="294"/>
      <c r="J60" s="294"/>
      <c r="K60" s="284"/>
      <c r="P60" s="284"/>
      <c r="Q60" s="284"/>
      <c r="R60" s="284"/>
      <c r="U60" s="284"/>
      <c r="V60" s="284"/>
      <c r="W60" s="284"/>
    </row>
    <row r="61" spans="1:23" x14ac:dyDescent="0.3">
      <c r="A61" s="282">
        <v>41699</v>
      </c>
      <c r="B61" s="284">
        <v>1.5332197614991301</v>
      </c>
      <c r="C61" s="284">
        <v>1.5332197614991301</v>
      </c>
      <c r="I61" s="294"/>
      <c r="J61" s="294"/>
      <c r="K61" s="284"/>
      <c r="P61" s="284"/>
      <c r="Q61" s="284"/>
      <c r="R61" s="284"/>
      <c r="U61" s="284"/>
      <c r="V61" s="284"/>
      <c r="W61" s="284"/>
    </row>
    <row r="62" spans="1:23" x14ac:dyDescent="0.3">
      <c r="A62" s="282">
        <v>41791</v>
      </c>
      <c r="B62" s="284">
        <v>1.6156462585034099</v>
      </c>
      <c r="C62" s="284">
        <v>1.6156462585034099</v>
      </c>
      <c r="I62" s="294"/>
      <c r="J62" s="294"/>
      <c r="K62" s="284"/>
      <c r="P62" s="284"/>
      <c r="Q62" s="284"/>
      <c r="R62" s="284"/>
      <c r="U62" s="284"/>
      <c r="V62" s="284"/>
      <c r="W62" s="284"/>
    </row>
    <row r="63" spans="1:23" x14ac:dyDescent="0.3">
      <c r="A63" s="282">
        <v>41883</v>
      </c>
      <c r="B63" s="284">
        <v>1.0109519797809601</v>
      </c>
      <c r="C63" s="284">
        <v>1.0109519797809601</v>
      </c>
      <c r="I63" s="294"/>
      <c r="J63" s="294"/>
      <c r="K63" s="284"/>
      <c r="P63" s="284"/>
      <c r="Q63" s="284"/>
      <c r="R63" s="284"/>
      <c r="U63" s="284"/>
      <c r="V63" s="284"/>
      <c r="W63" s="284"/>
    </row>
    <row r="64" spans="1:23" x14ac:dyDescent="0.3">
      <c r="A64" s="282">
        <v>41974</v>
      </c>
      <c r="B64" s="284">
        <v>0.75757575757575601</v>
      </c>
      <c r="C64" s="284">
        <v>0.75757575757575601</v>
      </c>
      <c r="D64" s="284"/>
      <c r="I64" s="294"/>
      <c r="J64" s="294"/>
      <c r="K64" s="284"/>
      <c r="P64" s="284"/>
      <c r="Q64" s="284"/>
      <c r="R64" s="284"/>
      <c r="U64" s="284"/>
      <c r="V64" s="284"/>
      <c r="W64" s="284"/>
    </row>
    <row r="65" spans="1:23" x14ac:dyDescent="0.3">
      <c r="A65" s="282">
        <v>42064</v>
      </c>
      <c r="B65" s="284">
        <v>0.25167785234898599</v>
      </c>
      <c r="C65" s="284">
        <v>0.25167785234898599</v>
      </c>
      <c r="I65" s="294"/>
      <c r="J65" s="294"/>
      <c r="K65" s="284"/>
      <c r="P65" s="284"/>
      <c r="Q65" s="284"/>
      <c r="R65" s="284"/>
      <c r="U65" s="284"/>
      <c r="V65" s="284"/>
      <c r="W65" s="284"/>
    </row>
    <row r="66" spans="1:23" x14ac:dyDescent="0.3">
      <c r="A66" s="282">
        <v>42156</v>
      </c>
      <c r="B66" s="284">
        <v>0.418410041840999</v>
      </c>
      <c r="C66" s="284">
        <v>0.418410041840999</v>
      </c>
      <c r="I66" s="294"/>
      <c r="J66" s="294"/>
      <c r="K66" s="284"/>
      <c r="P66" s="284"/>
      <c r="Q66" s="284"/>
      <c r="R66" s="284"/>
      <c r="U66" s="284"/>
      <c r="V66" s="284"/>
      <c r="W66" s="284"/>
    </row>
    <row r="67" spans="1:23" x14ac:dyDescent="0.3">
      <c r="A67" s="282">
        <v>42248</v>
      </c>
      <c r="B67" s="284">
        <v>0.417014178482078</v>
      </c>
      <c r="C67" s="284">
        <v>0.417014178482078</v>
      </c>
      <c r="I67" s="294"/>
      <c r="J67" s="294"/>
      <c r="K67" s="284"/>
      <c r="P67" s="284"/>
      <c r="Q67" s="284"/>
      <c r="R67" s="284"/>
      <c r="U67" s="284"/>
      <c r="V67" s="284"/>
      <c r="W67" s="284"/>
    </row>
    <row r="68" spans="1:23" x14ac:dyDescent="0.3">
      <c r="A68" s="282">
        <v>42339</v>
      </c>
      <c r="B68" s="293">
        <v>8.3542188805352205E-2</v>
      </c>
      <c r="C68" s="293">
        <v>8.3542188805352205E-2</v>
      </c>
      <c r="E68" s="250"/>
      <c r="F68" s="250"/>
      <c r="I68" s="294"/>
      <c r="J68" s="294"/>
      <c r="K68" s="284"/>
      <c r="P68" s="284"/>
      <c r="Q68" s="284"/>
      <c r="R68" s="284"/>
      <c r="U68" s="284"/>
      <c r="V68" s="284"/>
      <c r="W68" s="284"/>
    </row>
    <row r="69" spans="1:23" x14ac:dyDescent="0.3">
      <c r="A69" s="282">
        <v>42430</v>
      </c>
      <c r="B69" s="293">
        <v>0.418410041840999</v>
      </c>
      <c r="C69" s="293">
        <v>0.418410041840999</v>
      </c>
      <c r="E69" s="250"/>
      <c r="F69" s="250"/>
      <c r="I69" s="294"/>
      <c r="J69" s="294"/>
      <c r="K69" s="284"/>
      <c r="P69" s="284"/>
      <c r="Q69" s="284"/>
      <c r="R69" s="284"/>
      <c r="U69" s="284"/>
      <c r="V69" s="284"/>
      <c r="W69" s="284"/>
    </row>
    <row r="70" spans="1:23" x14ac:dyDescent="0.3">
      <c r="A70" s="282">
        <v>42522</v>
      </c>
      <c r="B70" s="293">
        <v>0.41666666666666502</v>
      </c>
      <c r="C70" s="293">
        <v>0.41666666666666502</v>
      </c>
      <c r="E70" s="250"/>
      <c r="F70" s="250"/>
      <c r="I70" s="294"/>
      <c r="J70" s="294"/>
      <c r="K70" s="284"/>
      <c r="P70" s="284"/>
      <c r="Q70" s="284"/>
      <c r="R70" s="284"/>
      <c r="U70" s="284"/>
      <c r="V70" s="284"/>
      <c r="W70" s="284"/>
    </row>
    <row r="71" spans="1:23" x14ac:dyDescent="0.3">
      <c r="A71" s="282">
        <v>42614</v>
      </c>
      <c r="B71" s="293">
        <v>0.423338870431888</v>
      </c>
      <c r="C71" s="293">
        <v>0.41528239202657202</v>
      </c>
      <c r="D71" s="284"/>
      <c r="E71" s="250"/>
      <c r="F71" s="250"/>
      <c r="I71" s="294"/>
      <c r="J71" s="294"/>
      <c r="K71" s="284"/>
      <c r="P71" s="284"/>
      <c r="Q71" s="284"/>
      <c r="R71" s="284"/>
      <c r="U71" s="284"/>
      <c r="V71" s="284"/>
      <c r="W71" s="284"/>
    </row>
    <row r="72" spans="1:23" x14ac:dyDescent="0.3">
      <c r="A72" s="282">
        <v>42705</v>
      </c>
      <c r="B72" s="293">
        <v>1.22904841402335</v>
      </c>
      <c r="C72" s="293">
        <v>1.33555926544239</v>
      </c>
      <c r="E72" s="250"/>
      <c r="F72" s="250"/>
      <c r="I72" s="294"/>
      <c r="J72" s="294"/>
      <c r="K72" s="284"/>
      <c r="P72" s="284"/>
      <c r="Q72" s="284"/>
      <c r="R72" s="284"/>
      <c r="U72" s="284"/>
      <c r="V72" s="284"/>
      <c r="W72" s="284"/>
    </row>
    <row r="73" spans="1:23" x14ac:dyDescent="0.3">
      <c r="A73" s="282">
        <v>42795</v>
      </c>
      <c r="B73" s="293">
        <v>1.38327885113094</v>
      </c>
      <c r="C73" s="293">
        <v>1.9541666666666699</v>
      </c>
      <c r="E73" s="250"/>
      <c r="F73" s="250"/>
      <c r="I73" s="294"/>
      <c r="J73" s="294"/>
      <c r="K73" s="284"/>
      <c r="P73" s="284"/>
      <c r="Q73" s="284"/>
      <c r="R73" s="284"/>
      <c r="U73" s="284"/>
      <c r="V73" s="284"/>
      <c r="W73" s="284"/>
    </row>
    <row r="74" spans="1:23" x14ac:dyDescent="0.3">
      <c r="A74" s="282">
        <v>42887</v>
      </c>
      <c r="B74" s="293">
        <v>1.45186134381092</v>
      </c>
      <c r="C74" s="293">
        <v>1.83734439834026</v>
      </c>
      <c r="E74" s="250"/>
      <c r="F74" s="250"/>
      <c r="I74" s="294"/>
      <c r="J74" s="294"/>
      <c r="K74" s="284"/>
      <c r="P74" s="284"/>
      <c r="Q74" s="284"/>
      <c r="R74" s="284"/>
      <c r="U74" s="284"/>
      <c r="V74" s="284"/>
      <c r="W74" s="284"/>
    </row>
    <row r="75" spans="1:23" x14ac:dyDescent="0.3">
      <c r="A75" s="282">
        <v>42979</v>
      </c>
      <c r="B75" s="293">
        <v>1.8031310182459599</v>
      </c>
      <c r="C75" s="293">
        <v>2.05644541225666</v>
      </c>
      <c r="E75" s="250"/>
      <c r="F75" s="250"/>
      <c r="I75" s="294"/>
      <c r="J75" s="294"/>
      <c r="K75" s="284"/>
      <c r="P75" s="284"/>
      <c r="Q75" s="284"/>
      <c r="R75" s="284"/>
      <c r="U75" s="284"/>
      <c r="V75" s="284"/>
      <c r="W75" s="284"/>
    </row>
    <row r="76" spans="1:23" x14ac:dyDescent="0.3">
      <c r="A76" s="282">
        <v>43070</v>
      </c>
      <c r="B76" s="293">
        <v>1.62517706741236</v>
      </c>
      <c r="C76" s="293">
        <v>1.7317710097646699</v>
      </c>
      <c r="E76" s="250"/>
      <c r="F76" s="250"/>
      <c r="I76" s="294"/>
      <c r="J76" s="294"/>
      <c r="K76" s="284"/>
      <c r="P76" s="284"/>
      <c r="Q76" s="284"/>
      <c r="R76" s="284"/>
      <c r="U76" s="284"/>
      <c r="V76" s="284"/>
      <c r="W76" s="284"/>
    </row>
    <row r="77" spans="1:23" x14ac:dyDescent="0.3">
      <c r="A77" s="282">
        <v>43160</v>
      </c>
      <c r="B77" s="293">
        <v>1.86159469551423</v>
      </c>
      <c r="C77" s="293">
        <v>1.3078553264384201</v>
      </c>
      <c r="I77" s="294"/>
      <c r="J77" s="294"/>
      <c r="K77" s="284"/>
      <c r="P77" s="284"/>
      <c r="Q77" s="284"/>
      <c r="R77" s="284"/>
      <c r="U77" s="284"/>
      <c r="V77" s="284"/>
      <c r="W77" s="284"/>
    </row>
    <row r="78" spans="1:23" x14ac:dyDescent="0.3">
      <c r="A78" s="282">
        <v>43252</v>
      </c>
      <c r="B78" s="293">
        <v>2.0052154907272901</v>
      </c>
      <c r="C78" s="293">
        <v>1.57297195747874</v>
      </c>
      <c r="E78" s="250"/>
      <c r="F78" s="250"/>
      <c r="I78" s="294"/>
      <c r="J78" s="294"/>
      <c r="K78" s="284"/>
      <c r="P78" s="284"/>
      <c r="Q78" s="284"/>
      <c r="R78" s="284"/>
      <c r="U78" s="284"/>
      <c r="V78" s="284"/>
      <c r="W78" s="284"/>
    </row>
    <row r="79" spans="1:23" x14ac:dyDescent="0.3">
      <c r="A79" s="282">
        <v>43344</v>
      </c>
      <c r="B79" s="293">
        <v>2.0738004555422598</v>
      </c>
      <c r="C79" s="293">
        <v>1.6884655902441299</v>
      </c>
      <c r="I79" s="294"/>
      <c r="J79" s="294"/>
      <c r="K79" s="284"/>
      <c r="P79" s="284"/>
      <c r="Q79" s="284"/>
      <c r="R79" s="284"/>
      <c r="U79" s="284"/>
      <c r="V79" s="284"/>
      <c r="W79" s="284"/>
    </row>
    <row r="80" spans="1:23" x14ac:dyDescent="0.3">
      <c r="A80" s="282">
        <v>43435</v>
      </c>
      <c r="B80" s="293">
        <v>2.0993987131488998</v>
      </c>
      <c r="C80" s="293">
        <v>1.7930269018753899</v>
      </c>
      <c r="I80" s="294"/>
      <c r="J80" s="294"/>
      <c r="K80" s="284"/>
      <c r="P80" s="284"/>
      <c r="Q80" s="284"/>
      <c r="R80" s="284"/>
      <c r="U80" s="284"/>
      <c r="V80" s="284"/>
      <c r="W80" s="284"/>
    </row>
    <row r="81" spans="1:23" x14ac:dyDescent="0.3">
      <c r="A81" s="282">
        <v>43525</v>
      </c>
      <c r="B81" s="284">
        <v>2.0714747449345601</v>
      </c>
      <c r="C81" s="284">
        <v>1.93718686496737</v>
      </c>
      <c r="I81" s="294"/>
      <c r="J81" s="294"/>
      <c r="K81" s="284"/>
      <c r="P81" s="284"/>
      <c r="Q81" s="284"/>
      <c r="R81" s="284"/>
      <c r="U81" s="284"/>
      <c r="V81" s="284"/>
      <c r="W81" s="284"/>
    </row>
    <row r="82" spans="1:23" x14ac:dyDescent="0.3">
      <c r="A82" s="282">
        <v>43617</v>
      </c>
      <c r="B82" s="284">
        <v>2.0669978011685202</v>
      </c>
      <c r="C82" s="284">
        <v>2.0919159125230902</v>
      </c>
      <c r="I82" s="294"/>
      <c r="J82" s="294"/>
      <c r="K82" s="284"/>
      <c r="P82" s="284"/>
      <c r="Q82" s="284"/>
      <c r="R82" s="284"/>
      <c r="U82" s="284"/>
      <c r="V82" s="284"/>
      <c r="W82" s="284"/>
    </row>
    <row r="83" spans="1:23" x14ac:dyDescent="0.3">
      <c r="A83" s="282">
        <v>43709</v>
      </c>
      <c r="B83" s="284">
        <v>2.0572769780757598</v>
      </c>
      <c r="C83" s="284">
        <v>2.2093269380534002</v>
      </c>
      <c r="I83" s="294"/>
      <c r="J83" s="294"/>
      <c r="K83" s="284"/>
      <c r="P83" s="284"/>
      <c r="Q83" s="284"/>
      <c r="R83" s="284"/>
      <c r="U83" s="284"/>
      <c r="V83" s="284"/>
      <c r="W83" s="284"/>
    </row>
    <row r="84" spans="1:23" x14ac:dyDescent="0.3">
      <c r="A84" s="282">
        <v>43800</v>
      </c>
      <c r="B84" s="284">
        <v>2.0405150457129602</v>
      </c>
      <c r="C84" s="284">
        <v>2.2588664262337801</v>
      </c>
      <c r="I84" s="294"/>
      <c r="J84" s="294"/>
      <c r="K84" s="284"/>
      <c r="P84" s="284"/>
      <c r="Q84" s="284"/>
      <c r="R84" s="284"/>
      <c r="U84" s="284"/>
      <c r="V84" s="284"/>
      <c r="W84" s="284"/>
    </row>
    <row r="85" spans="1:23" x14ac:dyDescent="0.3">
      <c r="A85" s="282">
        <v>43891</v>
      </c>
      <c r="B85" s="284">
        <v>2.0315675928368</v>
      </c>
      <c r="C85" s="284">
        <v>2.26879663589225</v>
      </c>
      <c r="I85" s="294"/>
      <c r="J85" s="294"/>
      <c r="K85" s="284"/>
      <c r="P85" s="284"/>
      <c r="Q85" s="284"/>
      <c r="R85" s="284"/>
      <c r="U85" s="284"/>
      <c r="V85" s="284"/>
      <c r="W85" s="284"/>
    </row>
    <row r="86" spans="1:23" x14ac:dyDescent="0.3">
      <c r="A86" s="282">
        <v>43983</v>
      </c>
      <c r="B86" s="284">
        <v>2.0216027316110501</v>
      </c>
      <c r="C86" s="284">
        <v>2.2472757911680801</v>
      </c>
      <c r="I86" s="294"/>
      <c r="J86" s="294"/>
      <c r="K86" s="284"/>
      <c r="P86" s="284"/>
      <c r="Q86" s="284"/>
      <c r="R86" s="284"/>
      <c r="U86" s="284"/>
      <c r="V86" s="284"/>
      <c r="W86" s="284"/>
    </row>
    <row r="87" spans="1:23" x14ac:dyDescent="0.3">
      <c r="A87" s="282">
        <v>44075</v>
      </c>
      <c r="B87" s="284">
        <v>2.0179168881523601</v>
      </c>
      <c r="C87" s="284">
        <v>2.2147894891081101</v>
      </c>
      <c r="I87" s="294"/>
      <c r="J87" s="294"/>
      <c r="K87" s="284"/>
      <c r="P87" s="284"/>
      <c r="Q87" s="284"/>
      <c r="R87" s="284"/>
      <c r="U87" s="284"/>
      <c r="V87" s="284"/>
      <c r="W87" s="284"/>
    </row>
    <row r="88" spans="1:23" x14ac:dyDescent="0.3">
      <c r="A88" s="282">
        <v>44166</v>
      </c>
      <c r="B88" s="284">
        <v>2.0233565332644599</v>
      </c>
      <c r="C88" s="284">
        <v>2.17352952376954</v>
      </c>
      <c r="I88" s="294"/>
      <c r="J88" s="294"/>
      <c r="K88" s="284"/>
      <c r="P88" s="284"/>
      <c r="Q88" s="284"/>
      <c r="R88" s="284"/>
      <c r="U88" s="284"/>
      <c r="V88" s="284"/>
      <c r="W88" s="284"/>
    </row>
    <row r="89" spans="1:23" x14ac:dyDescent="0.3">
      <c r="A89" s="282">
        <v>44256</v>
      </c>
      <c r="B89" s="284">
        <v>2.03081985838435</v>
      </c>
      <c r="C89" s="284">
        <v>2.1356862569300299</v>
      </c>
      <c r="I89" s="294"/>
      <c r="J89" s="294"/>
      <c r="K89" s="284"/>
      <c r="P89" s="284"/>
      <c r="Q89" s="284"/>
      <c r="R89" s="284"/>
      <c r="U89" s="284"/>
      <c r="V89" s="284"/>
      <c r="W89" s="284"/>
    </row>
    <row r="90" spans="1:23" x14ac:dyDescent="0.3">
      <c r="A90" s="282">
        <v>44348</v>
      </c>
      <c r="B90" s="284">
        <v>2.0500056602334999</v>
      </c>
      <c r="C90" s="284">
        <v>2.11125016142819</v>
      </c>
      <c r="I90" s="294"/>
      <c r="J90" s="294"/>
      <c r="K90" s="284"/>
      <c r="P90" s="284"/>
      <c r="Q90" s="284"/>
      <c r="R90" s="284"/>
      <c r="U90" s="284"/>
      <c r="V90" s="284"/>
      <c r="W90" s="284"/>
    </row>
    <row r="91" spans="1:23" x14ac:dyDescent="0.3">
      <c r="B91" s="289"/>
      <c r="C91" s="289"/>
      <c r="H91" s="294"/>
      <c r="I91" s="294"/>
      <c r="J91" s="294"/>
      <c r="K91" s="284"/>
      <c r="P91" s="284"/>
      <c r="Q91" s="284"/>
      <c r="R91" s="284"/>
      <c r="U91" s="284"/>
      <c r="V91" s="284"/>
      <c r="W91" s="284"/>
    </row>
    <row r="92" spans="1:23" x14ac:dyDescent="0.3">
      <c r="H92" s="294"/>
      <c r="I92" s="294"/>
      <c r="J92" s="294"/>
      <c r="K92" s="284"/>
      <c r="P92" s="284"/>
      <c r="Q92" s="284"/>
      <c r="R92" s="284"/>
      <c r="U92" s="284"/>
      <c r="V92" s="284"/>
      <c r="W92" s="284"/>
    </row>
    <row r="93" spans="1:23" x14ac:dyDescent="0.3">
      <c r="H93" s="294"/>
      <c r="I93" s="294"/>
      <c r="J93" s="294"/>
      <c r="K93" s="284"/>
      <c r="P93" s="284"/>
      <c r="Q93" s="284"/>
      <c r="R93" s="284"/>
      <c r="U93" s="284"/>
      <c r="V93" s="284"/>
      <c r="W93" s="284"/>
    </row>
    <row r="94" spans="1:23" x14ac:dyDescent="0.3">
      <c r="H94" s="294"/>
      <c r="I94" s="294"/>
      <c r="J94" s="294"/>
      <c r="K94" s="284"/>
      <c r="P94" s="284"/>
      <c r="Q94" s="284"/>
      <c r="R94" s="284"/>
      <c r="U94" s="284"/>
      <c r="V94" s="284"/>
      <c r="W94" s="284"/>
    </row>
    <row r="95" spans="1:23" x14ac:dyDescent="0.3">
      <c r="I95" s="284"/>
      <c r="J95" s="284"/>
      <c r="K95" s="284"/>
      <c r="P95" s="284"/>
      <c r="Q95" s="284"/>
      <c r="R95" s="284"/>
    </row>
    <row r="96" spans="1:23" x14ac:dyDescent="0.3">
      <c r="I96" s="284"/>
      <c r="J96" s="284"/>
      <c r="K96" s="284"/>
      <c r="P96" s="284"/>
      <c r="Q96" s="284"/>
      <c r="R96" s="284"/>
    </row>
    <row r="97" spans="9:18" x14ac:dyDescent="0.3">
      <c r="I97" s="284"/>
      <c r="J97" s="284"/>
      <c r="K97" s="284"/>
      <c r="P97" s="284"/>
      <c r="Q97" s="284"/>
      <c r="R97" s="284"/>
    </row>
    <row r="98" spans="9:18" x14ac:dyDescent="0.3">
      <c r="I98" s="284"/>
      <c r="J98" s="284"/>
      <c r="K98" s="284"/>
      <c r="P98" s="284"/>
      <c r="Q98" s="284"/>
      <c r="R98" s="284"/>
    </row>
    <row r="99" spans="9:18" x14ac:dyDescent="0.3">
      <c r="I99" s="284"/>
      <c r="J99" s="284"/>
      <c r="K99" s="284"/>
      <c r="P99" s="284"/>
      <c r="Q99" s="284"/>
      <c r="R99" s="284"/>
    </row>
    <row r="100" spans="9:18" x14ac:dyDescent="0.3">
      <c r="I100" s="284"/>
      <c r="J100" s="284"/>
      <c r="K100" s="284"/>
      <c r="P100" s="284"/>
      <c r="Q100" s="284"/>
      <c r="R100" s="284"/>
    </row>
    <row r="101" spans="9:18" x14ac:dyDescent="0.3">
      <c r="I101" s="284"/>
      <c r="J101" s="284"/>
      <c r="K101" s="284"/>
      <c r="P101" s="284"/>
      <c r="Q101" s="284"/>
      <c r="R101" s="284"/>
    </row>
    <row r="102" spans="9:18" x14ac:dyDescent="0.3">
      <c r="I102" s="284"/>
      <c r="J102" s="284"/>
      <c r="K102" s="284"/>
      <c r="P102" s="284"/>
      <c r="Q102" s="284"/>
      <c r="R102" s="284"/>
    </row>
    <row r="103" spans="9:18" x14ac:dyDescent="0.3">
      <c r="I103" s="284"/>
      <c r="J103" s="284"/>
      <c r="K103" s="284"/>
      <c r="P103" s="284"/>
      <c r="Q103" s="284"/>
      <c r="R103" s="284"/>
    </row>
    <row r="104" spans="9:18" x14ac:dyDescent="0.3">
      <c r="I104" s="284"/>
      <c r="J104" s="284"/>
      <c r="K104" s="284"/>
      <c r="P104" s="284"/>
      <c r="Q104" s="284"/>
      <c r="R104" s="284"/>
    </row>
    <row r="105" spans="9:18" x14ac:dyDescent="0.3">
      <c r="I105" s="284"/>
      <c r="J105" s="284"/>
      <c r="K105" s="284"/>
      <c r="P105" s="284"/>
      <c r="Q105" s="284"/>
      <c r="R105" s="284"/>
    </row>
    <row r="106" spans="9:18" x14ac:dyDescent="0.3">
      <c r="I106" s="284"/>
      <c r="J106" s="284"/>
      <c r="K106" s="284"/>
      <c r="P106" s="284"/>
      <c r="Q106" s="284"/>
      <c r="R106" s="284"/>
    </row>
    <row r="107" spans="9:18" x14ac:dyDescent="0.3">
      <c r="I107" s="284"/>
      <c r="J107" s="284"/>
      <c r="K107" s="284"/>
      <c r="P107" s="284"/>
      <c r="Q107" s="284"/>
      <c r="R107" s="284"/>
    </row>
    <row r="108" spans="9:18" x14ac:dyDescent="0.3">
      <c r="I108" s="284"/>
      <c r="J108" s="284"/>
      <c r="K108" s="284"/>
      <c r="P108" s="284"/>
      <c r="Q108" s="284"/>
      <c r="R108" s="284"/>
    </row>
    <row r="109" spans="9:18" x14ac:dyDescent="0.3">
      <c r="I109" s="284"/>
      <c r="J109" s="284"/>
      <c r="K109" s="284"/>
      <c r="P109" s="284"/>
      <c r="Q109" s="284"/>
      <c r="R109" s="284"/>
    </row>
    <row r="110" spans="9:18" x14ac:dyDescent="0.3">
      <c r="I110" s="284"/>
      <c r="J110" s="284"/>
      <c r="K110" s="284"/>
      <c r="P110" s="284"/>
      <c r="Q110" s="284"/>
      <c r="R110" s="284"/>
    </row>
    <row r="111" spans="9:18" x14ac:dyDescent="0.3">
      <c r="I111" s="284"/>
      <c r="J111" s="284"/>
      <c r="K111" s="284"/>
      <c r="P111" s="284"/>
      <c r="Q111" s="284"/>
      <c r="R111" s="284"/>
    </row>
    <row r="112" spans="9:18" x14ac:dyDescent="0.3">
      <c r="I112" s="284"/>
      <c r="J112" s="284"/>
      <c r="K112" s="284"/>
      <c r="P112" s="284"/>
      <c r="Q112" s="284"/>
      <c r="R112" s="284"/>
    </row>
    <row r="113" spans="9:18" x14ac:dyDescent="0.3">
      <c r="I113" s="284"/>
      <c r="J113" s="284"/>
      <c r="K113" s="284"/>
      <c r="P113" s="284"/>
      <c r="Q113" s="284"/>
      <c r="R113" s="284"/>
    </row>
    <row r="114" spans="9:18" x14ac:dyDescent="0.3">
      <c r="I114" s="284"/>
      <c r="J114" s="284"/>
      <c r="K114" s="284"/>
      <c r="P114" s="284"/>
      <c r="Q114" s="284"/>
      <c r="R114" s="284"/>
    </row>
    <row r="115" spans="9:18" x14ac:dyDescent="0.3">
      <c r="I115" s="284"/>
      <c r="J115" s="284"/>
      <c r="K115" s="284"/>
    </row>
    <row r="116" spans="9:18" x14ac:dyDescent="0.3">
      <c r="I116" s="284"/>
      <c r="J116" s="284"/>
      <c r="K116" s="284"/>
    </row>
    <row r="117" spans="9:18" x14ac:dyDescent="0.3">
      <c r="I117" s="284"/>
      <c r="J117" s="284"/>
      <c r="K117" s="284"/>
    </row>
    <row r="118" spans="9:18" x14ac:dyDescent="0.3">
      <c r="I118" s="284"/>
      <c r="J118" s="284"/>
      <c r="K118" s="284"/>
    </row>
    <row r="119" spans="9:18" x14ac:dyDescent="0.3">
      <c r="I119" s="284"/>
      <c r="J119" s="284"/>
      <c r="K119" s="284"/>
    </row>
    <row r="120" spans="9:18" x14ac:dyDescent="0.3">
      <c r="I120" s="284"/>
      <c r="J120" s="284"/>
      <c r="K120" s="284"/>
    </row>
    <row r="121" spans="9:18" x14ac:dyDescent="0.3">
      <c r="I121" s="284"/>
      <c r="J121" s="284"/>
      <c r="K121" s="284"/>
    </row>
    <row r="122" spans="9:18" x14ac:dyDescent="0.3">
      <c r="I122" s="284"/>
      <c r="J122" s="284"/>
      <c r="K122" s="284"/>
    </row>
    <row r="123" spans="9:18" x14ac:dyDescent="0.3">
      <c r="I123" s="284"/>
      <c r="J123" s="284"/>
      <c r="K123" s="284"/>
    </row>
    <row r="124" spans="9:18" x14ac:dyDescent="0.3">
      <c r="I124" s="284"/>
      <c r="J124" s="284"/>
      <c r="K124" s="284"/>
    </row>
    <row r="125" spans="9:18" x14ac:dyDescent="0.3">
      <c r="I125" s="284"/>
      <c r="J125" s="284"/>
      <c r="K125" s="284"/>
    </row>
    <row r="126" spans="9:18" x14ac:dyDescent="0.3">
      <c r="I126" s="284"/>
      <c r="J126" s="284"/>
      <c r="K126" s="284"/>
    </row>
    <row r="127" spans="9:18" x14ac:dyDescent="0.3">
      <c r="I127" s="284"/>
      <c r="J127" s="284"/>
      <c r="K127" s="284"/>
    </row>
    <row r="128" spans="9:18" x14ac:dyDescent="0.3">
      <c r="I128" s="284"/>
      <c r="J128" s="284"/>
      <c r="K128" s="284"/>
    </row>
    <row r="129" spans="9:11" x14ac:dyDescent="0.3">
      <c r="I129" s="284"/>
      <c r="J129" s="284"/>
      <c r="K129" s="284"/>
    </row>
    <row r="130" spans="9:11" x14ac:dyDescent="0.3">
      <c r="I130" s="284"/>
      <c r="J130" s="284"/>
      <c r="K130" s="284"/>
    </row>
    <row r="131" spans="9:11" x14ac:dyDescent="0.3">
      <c r="I131" s="284"/>
      <c r="J131" s="284"/>
      <c r="K131" s="284"/>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31"/>
  <sheetViews>
    <sheetView zoomScaleNormal="100" workbookViewId="0">
      <selection activeCell="F12" sqref="F12"/>
    </sheetView>
  </sheetViews>
  <sheetFormatPr defaultColWidth="9.140625" defaultRowHeight="16.5" x14ac:dyDescent="0.3"/>
  <cols>
    <col min="1" max="1" width="9.140625" style="184"/>
    <col min="2" max="2" width="24.5703125" style="184" bestFit="1" customWidth="1"/>
    <col min="3" max="3" width="16.42578125" style="184" bestFit="1" customWidth="1"/>
    <col min="4" max="5" width="9.140625" style="184"/>
    <col min="6" max="6" width="9.7109375" style="184" bestFit="1" customWidth="1"/>
    <col min="7" max="7" width="12" style="184" bestFit="1" customWidth="1"/>
    <col min="8" max="9" width="12" style="184" customWidth="1"/>
    <col min="10" max="16384" width="9.140625" style="184"/>
  </cols>
  <sheetData>
    <row r="1" spans="1:11" x14ac:dyDescent="0.3">
      <c r="A1" s="244" t="s">
        <v>364</v>
      </c>
      <c r="B1" s="245"/>
      <c r="C1" s="245"/>
      <c r="D1" s="290"/>
    </row>
    <row r="2" spans="1:11" x14ac:dyDescent="0.3">
      <c r="A2" s="291" t="s">
        <v>365</v>
      </c>
      <c r="B2" s="245"/>
      <c r="C2" s="245"/>
      <c r="D2" s="290"/>
    </row>
    <row r="3" spans="1:11" x14ac:dyDescent="0.3">
      <c r="A3" s="248"/>
      <c r="B3" s="249"/>
      <c r="C3" s="249"/>
    </row>
    <row r="5" spans="1:11" x14ac:dyDescent="0.3">
      <c r="B5" s="184" t="s">
        <v>135</v>
      </c>
      <c r="C5" s="184" t="s">
        <v>134</v>
      </c>
      <c r="D5" s="284"/>
    </row>
    <row r="6" spans="1:11" x14ac:dyDescent="0.3">
      <c r="A6" s="282">
        <v>36678</v>
      </c>
      <c r="B6" s="284">
        <v>6.7157573174197198</v>
      </c>
      <c r="C6" s="284">
        <v>6.7157573174197198</v>
      </c>
      <c r="D6" s="284"/>
      <c r="E6" s="281"/>
      <c r="K6" s="284"/>
    </row>
    <row r="7" spans="1:11" x14ac:dyDescent="0.3">
      <c r="A7" s="282">
        <v>36770</v>
      </c>
      <c r="B7" s="284">
        <v>6.7399930986887497</v>
      </c>
      <c r="C7" s="284">
        <v>6.7399930986887497</v>
      </c>
      <c r="D7" s="284"/>
      <c r="K7" s="284"/>
    </row>
    <row r="8" spans="1:11" x14ac:dyDescent="0.3">
      <c r="A8" s="282">
        <v>36861</v>
      </c>
      <c r="B8" s="284">
        <v>6.6691691349586</v>
      </c>
      <c r="C8" s="284">
        <v>6.6691691349586</v>
      </c>
      <c r="D8" s="284"/>
      <c r="K8" s="284"/>
    </row>
    <row r="9" spans="1:11" x14ac:dyDescent="0.3">
      <c r="A9" s="282">
        <v>36951</v>
      </c>
      <c r="B9" s="284">
        <v>6.4206907420065296</v>
      </c>
      <c r="C9" s="284">
        <v>6.4206907420065296</v>
      </c>
      <c r="D9" s="284"/>
      <c r="K9" s="284"/>
    </row>
    <row r="10" spans="1:11" x14ac:dyDescent="0.3">
      <c r="A10" s="282">
        <v>37043</v>
      </c>
      <c r="B10" s="284">
        <v>5.8572536231883996</v>
      </c>
      <c r="C10" s="284">
        <v>5.8572536231883996</v>
      </c>
      <c r="D10" s="284"/>
      <c r="K10" s="284"/>
    </row>
    <row r="11" spans="1:11" x14ac:dyDescent="0.3">
      <c r="A11" s="282">
        <v>37135</v>
      </c>
      <c r="B11" s="284">
        <v>5.73012121212121</v>
      </c>
      <c r="C11" s="284">
        <v>5.73012121212121</v>
      </c>
      <c r="D11" s="284"/>
      <c r="K11" s="284"/>
    </row>
    <row r="12" spans="1:11" x14ac:dyDescent="0.3">
      <c r="A12" s="282">
        <v>37226</v>
      </c>
      <c r="B12" s="284">
        <v>4.9625917065390697</v>
      </c>
      <c r="C12" s="284">
        <v>4.9625917065390697</v>
      </c>
      <c r="D12" s="284"/>
      <c r="K12" s="284"/>
    </row>
    <row r="13" spans="1:11" x14ac:dyDescent="0.3">
      <c r="A13" s="282">
        <v>37316</v>
      </c>
      <c r="B13" s="284">
        <v>5.0340584795321597</v>
      </c>
      <c r="C13" s="284">
        <v>5.0340584795321597</v>
      </c>
      <c r="D13" s="284"/>
      <c r="K13" s="284"/>
    </row>
    <row r="14" spans="1:11" x14ac:dyDescent="0.3">
      <c r="A14" s="282">
        <v>37408</v>
      </c>
      <c r="B14" s="284">
        <v>5.8213993135011401</v>
      </c>
      <c r="C14" s="284">
        <v>5.8213993135011401</v>
      </c>
      <c r="D14" s="284"/>
      <c r="F14" s="294"/>
      <c r="K14" s="284"/>
    </row>
    <row r="15" spans="1:11" x14ac:dyDescent="0.3">
      <c r="A15" s="282">
        <v>37500</v>
      </c>
      <c r="B15" s="284">
        <v>5.9105354790137401</v>
      </c>
      <c r="C15" s="284">
        <v>5.9105354790137401</v>
      </c>
      <c r="D15" s="284"/>
      <c r="F15" s="294"/>
      <c r="K15" s="284"/>
    </row>
    <row r="16" spans="1:11" x14ac:dyDescent="0.3">
      <c r="A16" s="282">
        <v>37591</v>
      </c>
      <c r="B16" s="284">
        <v>5.8989870129870097</v>
      </c>
      <c r="C16" s="284">
        <v>5.8989870129870097</v>
      </c>
      <c r="D16" s="284"/>
      <c r="F16" s="294"/>
      <c r="K16" s="284"/>
    </row>
    <row r="17" spans="1:12" x14ac:dyDescent="0.3">
      <c r="A17" s="282">
        <v>37681</v>
      </c>
      <c r="B17" s="284">
        <v>5.82839598997493</v>
      </c>
      <c r="C17" s="284">
        <v>5.82839598997493</v>
      </c>
      <c r="D17" s="284"/>
      <c r="F17" s="294"/>
      <c r="K17" s="284"/>
    </row>
    <row r="18" spans="1:12" x14ac:dyDescent="0.3">
      <c r="A18" s="282">
        <v>37773</v>
      </c>
      <c r="B18" s="284">
        <v>5.4461905901116401</v>
      </c>
      <c r="C18" s="284">
        <v>5.4461905901116401</v>
      </c>
      <c r="D18" s="284"/>
      <c r="F18" s="294"/>
      <c r="J18" s="284"/>
      <c r="K18" s="284"/>
      <c r="L18" s="284"/>
    </row>
    <row r="19" spans="1:12" x14ac:dyDescent="0.3">
      <c r="A19" s="282">
        <v>37865</v>
      </c>
      <c r="B19" s="284">
        <v>5.1224998431520099</v>
      </c>
      <c r="C19" s="284">
        <v>5.1224998431520099</v>
      </c>
      <c r="D19" s="284"/>
      <c r="F19" s="294"/>
      <c r="J19" s="284"/>
      <c r="K19" s="284"/>
      <c r="L19" s="284"/>
    </row>
    <row r="20" spans="1:12" x14ac:dyDescent="0.3">
      <c r="A20" s="282">
        <v>37956</v>
      </c>
      <c r="B20" s="284">
        <v>5.2939062049062002</v>
      </c>
      <c r="C20" s="284">
        <v>5.2939062049062002</v>
      </c>
      <c r="D20" s="284"/>
      <c r="F20" s="294"/>
      <c r="J20" s="284"/>
      <c r="K20" s="284"/>
      <c r="L20" s="284"/>
    </row>
    <row r="21" spans="1:12" x14ac:dyDescent="0.3">
      <c r="A21" s="282">
        <v>38047</v>
      </c>
      <c r="B21" s="284">
        <v>5.4931994660564403</v>
      </c>
      <c r="C21" s="284">
        <v>5.4931994660564403</v>
      </c>
      <c r="D21" s="284"/>
      <c r="F21" s="294"/>
      <c r="J21" s="284"/>
      <c r="K21" s="284"/>
      <c r="L21" s="284"/>
    </row>
    <row r="22" spans="1:12" x14ac:dyDescent="0.3">
      <c r="A22" s="282">
        <v>38139</v>
      </c>
      <c r="B22" s="284">
        <v>5.8525317460317403</v>
      </c>
      <c r="C22" s="284">
        <v>5.8525317460317403</v>
      </c>
      <c r="D22" s="284"/>
      <c r="F22" s="294"/>
      <c r="J22" s="284"/>
      <c r="K22" s="284"/>
      <c r="L22" s="284"/>
    </row>
    <row r="23" spans="1:12" x14ac:dyDescent="0.3">
      <c r="A23" s="282">
        <v>38231</v>
      </c>
      <c r="B23" s="284">
        <v>6.43984848484848</v>
      </c>
      <c r="C23" s="284">
        <v>6.43984848484848</v>
      </c>
      <c r="D23" s="284"/>
      <c r="F23" s="294"/>
      <c r="J23" s="284"/>
      <c r="K23" s="284"/>
      <c r="L23" s="284"/>
    </row>
    <row r="24" spans="1:12" x14ac:dyDescent="0.3">
      <c r="A24" s="282">
        <v>38322</v>
      </c>
      <c r="B24" s="284">
        <v>6.7278326118326097</v>
      </c>
      <c r="C24" s="284">
        <v>6.7278326118326097</v>
      </c>
      <c r="D24" s="284"/>
      <c r="F24" s="294"/>
      <c r="J24" s="284"/>
      <c r="K24" s="284"/>
      <c r="L24" s="284"/>
    </row>
    <row r="25" spans="1:12" x14ac:dyDescent="0.3">
      <c r="A25" s="282">
        <v>38412</v>
      </c>
      <c r="B25" s="284">
        <v>6.8595346700083502</v>
      </c>
      <c r="C25" s="284">
        <v>6.8595346700083502</v>
      </c>
      <c r="D25" s="284"/>
      <c r="F25" s="294"/>
      <c r="J25" s="284"/>
      <c r="K25" s="284"/>
      <c r="L25" s="284"/>
    </row>
    <row r="26" spans="1:12" x14ac:dyDescent="0.3">
      <c r="A26" s="282">
        <v>38504</v>
      </c>
      <c r="B26" s="284">
        <v>7.0434444444444404</v>
      </c>
      <c r="C26" s="284">
        <v>7.0434444444444404</v>
      </c>
      <c r="D26" s="284"/>
      <c r="F26" s="294"/>
      <c r="J26" s="284"/>
      <c r="K26" s="284"/>
      <c r="L26" s="284"/>
    </row>
    <row r="27" spans="1:12" x14ac:dyDescent="0.3">
      <c r="A27" s="282">
        <v>38596</v>
      </c>
      <c r="B27" s="284">
        <v>7.0492756760148003</v>
      </c>
      <c r="C27" s="284">
        <v>7.0492756760148003</v>
      </c>
      <c r="D27" s="284"/>
      <c r="F27" s="294"/>
      <c r="J27" s="284"/>
      <c r="K27" s="284"/>
      <c r="L27" s="284"/>
    </row>
    <row r="28" spans="1:12" x14ac:dyDescent="0.3">
      <c r="A28" s="282">
        <v>38687</v>
      </c>
      <c r="B28" s="284">
        <v>7.4910606060606</v>
      </c>
      <c r="C28" s="284">
        <v>7.4910606060606</v>
      </c>
      <c r="D28" s="284"/>
      <c r="F28" s="294"/>
      <c r="J28" s="284"/>
      <c r="K28" s="284"/>
      <c r="L28" s="284"/>
    </row>
    <row r="29" spans="1:12" x14ac:dyDescent="0.3">
      <c r="A29" s="282">
        <v>38777</v>
      </c>
      <c r="B29" s="284">
        <v>7.5525301296720002</v>
      </c>
      <c r="C29" s="284">
        <v>7.5525301296720002</v>
      </c>
      <c r="D29" s="284"/>
      <c r="F29" s="294"/>
      <c r="J29" s="284"/>
      <c r="K29" s="284"/>
      <c r="L29" s="284"/>
    </row>
    <row r="30" spans="1:12" x14ac:dyDescent="0.3">
      <c r="A30" s="282">
        <v>38869</v>
      </c>
      <c r="B30" s="284">
        <v>7.4772682986237902</v>
      </c>
      <c r="C30" s="284">
        <v>7.4772682986237902</v>
      </c>
      <c r="D30" s="284"/>
      <c r="F30" s="294"/>
      <c r="J30" s="284"/>
      <c r="K30" s="284"/>
      <c r="L30" s="284"/>
    </row>
    <row r="31" spans="1:12" x14ac:dyDescent="0.3">
      <c r="A31" s="282">
        <v>38961</v>
      </c>
      <c r="B31" s="284">
        <v>7.5116149068322899</v>
      </c>
      <c r="C31" s="284">
        <v>7.5116149068322899</v>
      </c>
      <c r="D31" s="284"/>
      <c r="F31" s="294"/>
      <c r="J31" s="284"/>
      <c r="K31" s="284"/>
      <c r="L31" s="284"/>
    </row>
    <row r="32" spans="1:12" x14ac:dyDescent="0.3">
      <c r="A32" s="282">
        <v>39052</v>
      </c>
      <c r="B32" s="284">
        <v>7.6443191311612297</v>
      </c>
      <c r="C32" s="284">
        <v>7.6443191311612297</v>
      </c>
      <c r="D32" s="284"/>
      <c r="F32" s="294"/>
      <c r="J32" s="284"/>
      <c r="K32" s="284"/>
      <c r="L32" s="284"/>
    </row>
    <row r="33" spans="1:12" x14ac:dyDescent="0.3">
      <c r="A33" s="282">
        <v>39142</v>
      </c>
      <c r="B33" s="284">
        <v>7.7752175894281104</v>
      </c>
      <c r="C33" s="284">
        <v>7.7752175894281104</v>
      </c>
      <c r="D33" s="284"/>
      <c r="F33" s="294"/>
      <c r="J33" s="284"/>
      <c r="K33" s="284"/>
      <c r="L33" s="284"/>
    </row>
    <row r="34" spans="1:12" x14ac:dyDescent="0.3">
      <c r="A34" s="282">
        <v>39234</v>
      </c>
      <c r="B34" s="284">
        <v>8.1312890499194808</v>
      </c>
      <c r="C34" s="284">
        <v>8.1312890499194808</v>
      </c>
      <c r="D34" s="284"/>
      <c r="F34" s="294"/>
      <c r="J34" s="284"/>
      <c r="K34" s="284"/>
      <c r="L34" s="284"/>
    </row>
    <row r="35" spans="1:12" x14ac:dyDescent="0.3">
      <c r="A35" s="282">
        <v>39326</v>
      </c>
      <c r="B35" s="284">
        <v>8.6554077733860293</v>
      </c>
      <c r="C35" s="284">
        <v>8.6554077733860293</v>
      </c>
      <c r="D35" s="284"/>
      <c r="F35" s="294"/>
      <c r="J35" s="284"/>
      <c r="K35" s="284"/>
      <c r="L35" s="284"/>
    </row>
    <row r="36" spans="1:12" x14ac:dyDescent="0.3">
      <c r="A36" s="282">
        <v>39417</v>
      </c>
      <c r="B36" s="284">
        <v>8.7677830940988795</v>
      </c>
      <c r="C36" s="284">
        <v>8.7677830940988795</v>
      </c>
      <c r="D36" s="284"/>
      <c r="F36" s="294"/>
      <c r="J36" s="284"/>
      <c r="K36" s="284"/>
      <c r="L36" s="284"/>
    </row>
    <row r="37" spans="1:12" x14ac:dyDescent="0.3">
      <c r="A37" s="282">
        <v>39508</v>
      </c>
      <c r="B37" s="284">
        <v>8.8240964912280706</v>
      </c>
      <c r="C37" s="284">
        <v>8.8240964912280706</v>
      </c>
      <c r="D37" s="284"/>
      <c r="F37" s="294"/>
      <c r="J37" s="284"/>
      <c r="K37" s="284"/>
      <c r="L37" s="284"/>
    </row>
    <row r="38" spans="1:12" x14ac:dyDescent="0.3">
      <c r="A38" s="282">
        <v>39600</v>
      </c>
      <c r="B38" s="284">
        <v>8.7508268398268392</v>
      </c>
      <c r="C38" s="284">
        <v>8.7508268398268392</v>
      </c>
      <c r="D38" s="284"/>
      <c r="F38" s="294"/>
      <c r="J38" s="284"/>
      <c r="K38" s="284"/>
      <c r="L38" s="284"/>
    </row>
    <row r="39" spans="1:12" x14ac:dyDescent="0.3">
      <c r="A39" s="282">
        <v>39692</v>
      </c>
      <c r="B39" s="284">
        <v>8.2021554049814895</v>
      </c>
      <c r="C39" s="284">
        <v>8.2021554049814895</v>
      </c>
      <c r="D39" s="284"/>
      <c r="F39" s="294"/>
      <c r="J39" s="284"/>
      <c r="K39" s="284"/>
      <c r="L39" s="284"/>
    </row>
    <row r="40" spans="1:12" x14ac:dyDescent="0.3">
      <c r="A40" s="282">
        <v>39783</v>
      </c>
      <c r="B40" s="284">
        <v>6.3048015873015801</v>
      </c>
      <c r="C40" s="284">
        <v>6.3048015873015801</v>
      </c>
      <c r="D40" s="284"/>
      <c r="F40" s="294"/>
      <c r="J40" s="284"/>
      <c r="K40" s="284"/>
      <c r="L40" s="284"/>
    </row>
    <row r="41" spans="1:12" x14ac:dyDescent="0.3">
      <c r="A41" s="282">
        <v>39873</v>
      </c>
      <c r="B41" s="284">
        <v>3.6739417862838901</v>
      </c>
      <c r="C41" s="284">
        <v>3.6739417862838901</v>
      </c>
      <c r="D41" s="284"/>
      <c r="F41" s="294"/>
      <c r="J41" s="284"/>
      <c r="K41" s="284"/>
      <c r="L41" s="284"/>
    </row>
    <row r="42" spans="1:12" x14ac:dyDescent="0.3">
      <c r="A42" s="282">
        <v>39965</v>
      </c>
      <c r="B42" s="284">
        <v>2.9051984126984101</v>
      </c>
      <c r="C42" s="284">
        <v>2.9051984126984101</v>
      </c>
      <c r="D42" s="284"/>
      <c r="F42" s="294"/>
      <c r="J42" s="284"/>
      <c r="K42" s="284"/>
      <c r="L42" s="284"/>
    </row>
    <row r="43" spans="1:12" x14ac:dyDescent="0.3">
      <c r="A43" s="282">
        <v>40057</v>
      </c>
      <c r="B43" s="284">
        <v>2.7730095990965502</v>
      </c>
      <c r="C43" s="284">
        <v>2.7730095990965502</v>
      </c>
      <c r="D43" s="284"/>
      <c r="F43" s="294"/>
      <c r="J43" s="284"/>
      <c r="K43" s="284"/>
      <c r="L43" s="284"/>
    </row>
    <row r="44" spans="1:12" x14ac:dyDescent="0.3">
      <c r="A44" s="282">
        <v>40148</v>
      </c>
      <c r="B44" s="284">
        <v>2.7873015873015801</v>
      </c>
      <c r="C44" s="284">
        <v>2.7873015873015801</v>
      </c>
      <c r="D44" s="284"/>
      <c r="F44" s="294"/>
      <c r="J44" s="284"/>
      <c r="K44" s="284"/>
      <c r="L44" s="284"/>
    </row>
    <row r="45" spans="1:12" x14ac:dyDescent="0.3">
      <c r="A45" s="282">
        <v>40238</v>
      </c>
      <c r="B45" s="284">
        <v>2.7250575896262301</v>
      </c>
      <c r="C45" s="284">
        <v>2.7250575896262301</v>
      </c>
      <c r="D45" s="284"/>
      <c r="F45" s="294"/>
      <c r="J45" s="284"/>
      <c r="K45" s="284"/>
      <c r="L45" s="284"/>
    </row>
    <row r="46" spans="1:12" x14ac:dyDescent="0.3">
      <c r="A46" s="282">
        <v>40330</v>
      </c>
      <c r="B46" s="284">
        <v>2.8819206349206299</v>
      </c>
      <c r="C46" s="284">
        <v>2.8819206349206299</v>
      </c>
      <c r="D46" s="284"/>
      <c r="F46" s="294"/>
      <c r="J46" s="284"/>
      <c r="K46" s="284"/>
      <c r="L46" s="284"/>
    </row>
    <row r="47" spans="1:12" x14ac:dyDescent="0.3">
      <c r="A47" s="282">
        <v>40422</v>
      </c>
      <c r="B47" s="284">
        <v>3.22136363636363</v>
      </c>
      <c r="C47" s="284">
        <v>3.22136363636363</v>
      </c>
      <c r="D47" s="284"/>
      <c r="F47" s="294"/>
      <c r="J47" s="284"/>
      <c r="K47" s="284"/>
      <c r="L47" s="284"/>
    </row>
    <row r="48" spans="1:12" x14ac:dyDescent="0.3">
      <c r="A48" s="282">
        <v>40513</v>
      </c>
      <c r="B48" s="284">
        <v>3.1758528138528099</v>
      </c>
      <c r="C48" s="284">
        <v>3.1758528138528099</v>
      </c>
      <c r="D48" s="284"/>
      <c r="F48" s="294"/>
      <c r="J48" s="284"/>
      <c r="K48" s="284"/>
      <c r="L48" s="284"/>
    </row>
    <row r="49" spans="1:12" x14ac:dyDescent="0.3">
      <c r="A49" s="282">
        <v>40603</v>
      </c>
      <c r="B49" s="284">
        <v>3.0032536231883999</v>
      </c>
      <c r="C49" s="284">
        <v>3.0032536231883999</v>
      </c>
      <c r="D49" s="284"/>
      <c r="F49" s="294"/>
      <c r="J49" s="284"/>
      <c r="K49" s="284"/>
      <c r="L49" s="284"/>
    </row>
    <row r="50" spans="1:12" x14ac:dyDescent="0.3">
      <c r="A50" s="282">
        <v>40695</v>
      </c>
      <c r="B50" s="284">
        <v>2.6525480367585601</v>
      </c>
      <c r="C50" s="284">
        <v>2.6525480367585601</v>
      </c>
      <c r="D50" s="284"/>
      <c r="F50" s="294"/>
      <c r="J50" s="284"/>
      <c r="K50" s="284"/>
      <c r="L50" s="284"/>
    </row>
    <row r="51" spans="1:12" x14ac:dyDescent="0.3">
      <c r="A51" s="282">
        <v>40787</v>
      </c>
      <c r="B51" s="284">
        <v>2.8293333960725202</v>
      </c>
      <c r="C51" s="284">
        <v>2.8293333960725202</v>
      </c>
      <c r="D51" s="284"/>
      <c r="F51" s="294"/>
      <c r="J51" s="284"/>
      <c r="K51" s="284"/>
      <c r="L51" s="284"/>
    </row>
    <row r="52" spans="1:12" x14ac:dyDescent="0.3">
      <c r="A52" s="282">
        <v>40878</v>
      </c>
      <c r="B52" s="284">
        <v>2.7144696969696902</v>
      </c>
      <c r="C52" s="284">
        <v>2.7144696969696902</v>
      </c>
      <c r="D52" s="284"/>
      <c r="F52" s="294"/>
      <c r="J52" s="284"/>
      <c r="K52" s="284"/>
      <c r="L52" s="284"/>
    </row>
    <row r="53" spans="1:12" x14ac:dyDescent="0.3">
      <c r="A53" s="282">
        <v>40969</v>
      </c>
      <c r="B53" s="284">
        <v>2.7438484848484799</v>
      </c>
      <c r="C53" s="284">
        <v>2.7438484848484799</v>
      </c>
      <c r="D53" s="284"/>
      <c r="F53" s="294"/>
      <c r="J53" s="284"/>
      <c r="K53" s="284"/>
      <c r="L53" s="284"/>
    </row>
    <row r="54" spans="1:12" x14ac:dyDescent="0.3">
      <c r="A54" s="282">
        <v>41061</v>
      </c>
      <c r="B54" s="284">
        <v>2.6430660225442799</v>
      </c>
      <c r="C54" s="284">
        <v>2.6430660225442799</v>
      </c>
      <c r="D54" s="284"/>
      <c r="F54" s="294"/>
      <c r="J54" s="284"/>
      <c r="K54" s="284"/>
      <c r="L54" s="284"/>
    </row>
    <row r="55" spans="1:12" x14ac:dyDescent="0.3">
      <c r="A55" s="282">
        <v>41153</v>
      </c>
      <c r="B55" s="284">
        <v>2.65125691699604</v>
      </c>
      <c r="C55" s="284">
        <v>2.65125691699604</v>
      </c>
      <c r="D55" s="284"/>
      <c r="F55" s="294"/>
      <c r="J55" s="284"/>
      <c r="K55" s="284"/>
      <c r="L55" s="284"/>
    </row>
    <row r="56" spans="1:12" x14ac:dyDescent="0.3">
      <c r="A56" s="282">
        <v>41244</v>
      </c>
      <c r="B56" s="284">
        <v>2.64369218500797</v>
      </c>
      <c r="C56" s="284">
        <v>2.64369218500797</v>
      </c>
      <c r="D56" s="284"/>
      <c r="F56" s="294"/>
      <c r="J56" s="284"/>
      <c r="K56" s="284"/>
      <c r="L56" s="284"/>
    </row>
    <row r="57" spans="1:12" x14ac:dyDescent="0.3">
      <c r="A57" s="282">
        <v>41334</v>
      </c>
      <c r="B57" s="284">
        <v>2.65272389306599</v>
      </c>
      <c r="C57" s="284">
        <v>2.65272389306599</v>
      </c>
      <c r="D57" s="284"/>
      <c r="F57" s="294"/>
      <c r="J57" s="284"/>
      <c r="K57" s="284"/>
      <c r="L57" s="284"/>
    </row>
    <row r="58" spans="1:12" x14ac:dyDescent="0.3">
      <c r="A58" s="282">
        <v>41426</v>
      </c>
      <c r="B58" s="284">
        <v>2.64164912280701</v>
      </c>
      <c r="C58" s="284">
        <v>2.64164912280701</v>
      </c>
      <c r="D58" s="284"/>
      <c r="F58" s="294"/>
      <c r="J58" s="284"/>
      <c r="K58" s="284"/>
      <c r="L58" s="284"/>
    </row>
    <row r="59" spans="1:12" x14ac:dyDescent="0.3">
      <c r="A59" s="282">
        <v>41518</v>
      </c>
      <c r="B59" s="284">
        <v>2.64200294874207</v>
      </c>
      <c r="C59" s="284">
        <v>2.64200294874207</v>
      </c>
      <c r="D59" s="284"/>
      <c r="F59" s="294"/>
      <c r="J59" s="284"/>
      <c r="K59" s="284"/>
      <c r="L59" s="284"/>
    </row>
    <row r="60" spans="1:12" x14ac:dyDescent="0.3">
      <c r="A60" s="282">
        <v>41609</v>
      </c>
      <c r="B60" s="284">
        <v>2.6856139971139901</v>
      </c>
      <c r="C60" s="284">
        <v>2.6856139971139901</v>
      </c>
      <c r="D60" s="284"/>
      <c r="F60" s="294"/>
      <c r="J60" s="284"/>
      <c r="K60" s="284"/>
      <c r="L60" s="284"/>
    </row>
    <row r="61" spans="1:12" x14ac:dyDescent="0.3">
      <c r="A61" s="282">
        <v>41699</v>
      </c>
      <c r="B61" s="284">
        <v>2.9555221386800299</v>
      </c>
      <c r="C61" s="284">
        <v>2.9555221386800299</v>
      </c>
      <c r="D61" s="284"/>
      <c r="F61" s="294"/>
      <c r="J61" s="284"/>
      <c r="K61" s="284"/>
      <c r="L61" s="284"/>
    </row>
    <row r="62" spans="1:12" x14ac:dyDescent="0.3">
      <c r="A62" s="282">
        <v>41791</v>
      </c>
      <c r="B62" s="284">
        <v>3.37915948963317</v>
      </c>
      <c r="C62" s="284">
        <v>3.37915948963317</v>
      </c>
      <c r="D62" s="284"/>
      <c r="F62" s="294"/>
      <c r="J62" s="284"/>
      <c r="K62" s="284"/>
      <c r="L62" s="284"/>
    </row>
    <row r="63" spans="1:12" x14ac:dyDescent="0.3">
      <c r="A63" s="282">
        <v>41883</v>
      </c>
      <c r="B63" s="284">
        <v>3.6874270656879302</v>
      </c>
      <c r="C63" s="284">
        <v>3.6874270656879302</v>
      </c>
      <c r="D63" s="284"/>
      <c r="F63" s="294"/>
      <c r="J63" s="284"/>
      <c r="K63" s="284"/>
      <c r="L63" s="284"/>
    </row>
    <row r="64" spans="1:12" x14ac:dyDescent="0.3">
      <c r="A64" s="282">
        <v>41974</v>
      </c>
      <c r="B64" s="284">
        <v>3.6738961038961002</v>
      </c>
      <c r="C64" s="284">
        <v>3.6738961038961002</v>
      </c>
      <c r="D64" s="284"/>
      <c r="F64" s="294"/>
      <c r="J64" s="284"/>
      <c r="K64" s="284"/>
      <c r="L64" s="284"/>
    </row>
    <row r="65" spans="1:12" x14ac:dyDescent="0.3">
      <c r="A65" s="282">
        <v>42064</v>
      </c>
      <c r="B65" s="284">
        <v>3.6443165869218501</v>
      </c>
      <c r="C65" s="284">
        <v>3.6443165869218501</v>
      </c>
      <c r="D65" s="284"/>
      <c r="F65" s="294"/>
      <c r="J65" s="284"/>
      <c r="K65" s="284"/>
      <c r="L65" s="284"/>
    </row>
    <row r="66" spans="1:12" x14ac:dyDescent="0.3">
      <c r="A66" s="282">
        <v>42156</v>
      </c>
      <c r="B66" s="284">
        <v>3.4970258980785198</v>
      </c>
      <c r="C66" s="284">
        <v>3.4970258980785198</v>
      </c>
      <c r="D66" s="284"/>
      <c r="F66" s="294"/>
      <c r="J66" s="284"/>
      <c r="K66" s="284"/>
      <c r="L66" s="284"/>
    </row>
    <row r="67" spans="1:12" x14ac:dyDescent="0.3">
      <c r="A67" s="282">
        <v>42248</v>
      </c>
      <c r="B67" s="284">
        <v>2.9772793148880101</v>
      </c>
      <c r="C67" s="284">
        <v>2.9772793148880101</v>
      </c>
      <c r="D67" s="284"/>
      <c r="F67" s="294"/>
      <c r="J67" s="284"/>
      <c r="K67" s="284"/>
      <c r="L67" s="284"/>
    </row>
    <row r="68" spans="1:12" x14ac:dyDescent="0.3">
      <c r="A68" s="282">
        <v>42339</v>
      </c>
      <c r="B68" s="284">
        <v>2.8444444444444401</v>
      </c>
      <c r="C68" s="284">
        <v>2.8444444444444401</v>
      </c>
      <c r="D68" s="284"/>
      <c r="F68" s="294"/>
      <c r="J68" s="284"/>
      <c r="K68" s="284"/>
      <c r="L68" s="284"/>
    </row>
    <row r="69" spans="1:12" x14ac:dyDescent="0.3">
      <c r="A69" s="282">
        <v>42430</v>
      </c>
      <c r="B69" s="284">
        <v>2.5926583124477798</v>
      </c>
      <c r="C69" s="284">
        <v>2.5926583124477798</v>
      </c>
      <c r="D69" s="284"/>
      <c r="F69" s="294"/>
      <c r="J69" s="284"/>
      <c r="K69" s="284"/>
      <c r="L69" s="284"/>
    </row>
    <row r="70" spans="1:12" x14ac:dyDescent="0.3">
      <c r="A70" s="282">
        <v>42522</v>
      </c>
      <c r="B70" s="284">
        <v>2.3619523809523799</v>
      </c>
      <c r="C70" s="293">
        <v>2.3619523809523799</v>
      </c>
      <c r="D70" s="284"/>
      <c r="E70" s="250"/>
      <c r="F70" s="294"/>
      <c r="J70" s="284"/>
      <c r="K70" s="284"/>
      <c r="L70" s="284"/>
    </row>
    <row r="71" spans="1:12" x14ac:dyDescent="0.3">
      <c r="A71" s="282">
        <v>42614</v>
      </c>
      <c r="B71" s="284">
        <v>2.2781517033690899</v>
      </c>
      <c r="C71" s="293">
        <v>2.2781517033690899</v>
      </c>
      <c r="D71" s="284"/>
      <c r="E71" s="250"/>
      <c r="F71" s="294"/>
      <c r="J71" s="284"/>
      <c r="K71" s="284"/>
      <c r="L71" s="284"/>
    </row>
    <row r="72" spans="1:12" x14ac:dyDescent="0.3">
      <c r="A72" s="282">
        <v>42705</v>
      </c>
      <c r="B72" s="284">
        <v>1.97</v>
      </c>
      <c r="C72" s="293">
        <v>2.0845909090908998</v>
      </c>
      <c r="D72" s="284"/>
      <c r="E72" s="250"/>
      <c r="F72" s="294"/>
      <c r="J72" s="284"/>
      <c r="K72" s="284"/>
      <c r="L72" s="284"/>
    </row>
    <row r="73" spans="1:12" x14ac:dyDescent="0.3">
      <c r="A73" s="282">
        <v>42795</v>
      </c>
      <c r="B73" s="284">
        <v>1.94</v>
      </c>
      <c r="C73" s="293">
        <v>1.9929809305873301</v>
      </c>
      <c r="D73" s="284"/>
      <c r="E73" s="250"/>
      <c r="F73" s="294"/>
      <c r="J73" s="284"/>
      <c r="K73" s="284"/>
      <c r="L73" s="284"/>
    </row>
    <row r="74" spans="1:12" x14ac:dyDescent="0.3">
      <c r="A74" s="282">
        <v>42887</v>
      </c>
      <c r="B74" s="284">
        <v>1.94</v>
      </c>
      <c r="C74" s="293">
        <v>1.98</v>
      </c>
      <c r="D74" s="284"/>
      <c r="E74" s="250"/>
      <c r="F74" s="294"/>
      <c r="J74" s="284"/>
      <c r="K74" s="284"/>
      <c r="L74" s="284"/>
    </row>
    <row r="75" spans="1:12" x14ac:dyDescent="0.3">
      <c r="A75" s="282">
        <v>42979</v>
      </c>
      <c r="B75" s="284">
        <v>1.94</v>
      </c>
      <c r="C75" s="284">
        <v>2</v>
      </c>
      <c r="D75" s="284"/>
      <c r="F75" s="294"/>
      <c r="J75" s="284"/>
      <c r="K75" s="284"/>
      <c r="L75" s="284"/>
    </row>
    <row r="76" spans="1:12" x14ac:dyDescent="0.3">
      <c r="A76" s="282">
        <v>43070</v>
      </c>
      <c r="B76" s="284">
        <v>1.94</v>
      </c>
      <c r="C76" s="284">
        <v>2</v>
      </c>
      <c r="D76" s="284"/>
      <c r="F76" s="294"/>
      <c r="J76" s="284"/>
      <c r="K76" s="284"/>
      <c r="L76" s="284"/>
    </row>
    <row r="77" spans="1:12" x14ac:dyDescent="0.3">
      <c r="A77" s="282">
        <v>43160</v>
      </c>
      <c r="B77" s="284">
        <v>1.94</v>
      </c>
      <c r="C77" s="284">
        <v>2</v>
      </c>
      <c r="D77" s="284"/>
      <c r="F77" s="294"/>
      <c r="J77" s="284"/>
      <c r="K77" s="284"/>
      <c r="L77" s="284"/>
    </row>
    <row r="78" spans="1:12" x14ac:dyDescent="0.3">
      <c r="A78" s="282">
        <v>43252</v>
      </c>
      <c r="B78" s="284">
        <v>1.94</v>
      </c>
      <c r="C78" s="293">
        <v>2</v>
      </c>
      <c r="D78" s="284"/>
      <c r="E78" s="250"/>
      <c r="F78" s="294"/>
      <c r="J78" s="284"/>
      <c r="K78" s="284"/>
      <c r="L78" s="284"/>
    </row>
    <row r="79" spans="1:12" x14ac:dyDescent="0.3">
      <c r="A79" s="282">
        <v>43344</v>
      </c>
      <c r="B79" s="284">
        <v>1.94</v>
      </c>
      <c r="C79" s="293">
        <v>2.0801820000000002</v>
      </c>
      <c r="D79" s="284"/>
      <c r="E79" s="250"/>
      <c r="F79" s="294"/>
      <c r="J79" s="284"/>
      <c r="K79" s="284"/>
      <c r="L79" s="284"/>
    </row>
    <row r="80" spans="1:12" x14ac:dyDescent="0.3">
      <c r="A80" s="282">
        <v>43435</v>
      </c>
      <c r="B80" s="284">
        <v>2.014777</v>
      </c>
      <c r="C80" s="293">
        <v>2.271766</v>
      </c>
      <c r="D80" s="284"/>
      <c r="E80" s="250"/>
      <c r="F80" s="294"/>
      <c r="J80" s="284"/>
      <c r="K80" s="284"/>
      <c r="L80" s="284"/>
    </row>
    <row r="81" spans="1:12" x14ac:dyDescent="0.3">
      <c r="A81" s="282">
        <v>43525</v>
      </c>
      <c r="B81" s="284">
        <v>2.1430940000000001</v>
      </c>
      <c r="C81" s="293">
        <v>2.5081470000000001</v>
      </c>
      <c r="D81" s="284"/>
      <c r="E81" s="250"/>
      <c r="F81" s="294"/>
      <c r="J81" s="284"/>
      <c r="K81" s="284"/>
      <c r="L81" s="284"/>
    </row>
    <row r="82" spans="1:12" x14ac:dyDescent="0.3">
      <c r="A82" s="282">
        <v>43617</v>
      </c>
      <c r="B82" s="284">
        <v>2.30776</v>
      </c>
      <c r="C82" s="284">
        <v>2.7459259999999999</v>
      </c>
      <c r="F82" s="294"/>
      <c r="J82" s="284"/>
      <c r="K82" s="284"/>
      <c r="L82" s="284"/>
    </row>
    <row r="83" spans="1:12" x14ac:dyDescent="0.3">
      <c r="A83" s="282">
        <v>43709</v>
      </c>
      <c r="B83" s="284">
        <v>2.4972560000000001</v>
      </c>
      <c r="C83" s="284">
        <v>2.965392</v>
      </c>
      <c r="F83" s="294"/>
      <c r="J83" s="284"/>
      <c r="K83" s="284"/>
      <c r="L83" s="284"/>
    </row>
    <row r="84" spans="1:12" x14ac:dyDescent="0.3">
      <c r="A84" s="282">
        <v>43800</v>
      </c>
      <c r="B84" s="284">
        <v>2.7504369999999998</v>
      </c>
      <c r="C84" s="284">
        <v>3.1508060000000002</v>
      </c>
      <c r="F84" s="294"/>
      <c r="J84" s="284"/>
      <c r="K84" s="284"/>
      <c r="L84" s="284"/>
    </row>
    <row r="85" spans="1:12" x14ac:dyDescent="0.3">
      <c r="A85" s="282">
        <v>43891</v>
      </c>
      <c r="B85" s="284">
        <v>2.9986869999999999</v>
      </c>
      <c r="C85" s="284">
        <v>3.308297</v>
      </c>
      <c r="F85" s="294"/>
      <c r="J85" s="284"/>
      <c r="K85" s="284"/>
      <c r="L85" s="284"/>
    </row>
    <row r="86" spans="1:12" x14ac:dyDescent="0.3">
      <c r="A86" s="282">
        <v>43983</v>
      </c>
      <c r="B86" s="284">
        <v>3.221441</v>
      </c>
      <c r="C86" s="284">
        <v>3.4363540000000001</v>
      </c>
      <c r="F86" s="294"/>
      <c r="J86" s="284"/>
      <c r="K86" s="284"/>
      <c r="L86" s="284"/>
    </row>
    <row r="87" spans="1:12" x14ac:dyDescent="0.3">
      <c r="A87" s="282">
        <v>44075</v>
      </c>
      <c r="B87" s="284">
        <v>3.4190779999999998</v>
      </c>
      <c r="C87" s="284">
        <v>3.5471080000000001</v>
      </c>
      <c r="F87" s="294"/>
      <c r="J87" s="284"/>
      <c r="K87" s="284"/>
      <c r="L87" s="284"/>
    </row>
    <row r="88" spans="1:12" x14ac:dyDescent="0.3">
      <c r="A88" s="282">
        <v>44166</v>
      </c>
      <c r="B88" s="284">
        <v>3.601769</v>
      </c>
      <c r="C88" s="284">
        <v>3.645642</v>
      </c>
      <c r="F88" s="294"/>
      <c r="J88" s="284"/>
      <c r="K88" s="284"/>
      <c r="L88" s="284"/>
    </row>
    <row r="89" spans="1:12" x14ac:dyDescent="0.3">
      <c r="A89" s="282">
        <v>44256</v>
      </c>
      <c r="B89" s="284">
        <v>3.7686310000000001</v>
      </c>
      <c r="C89" s="284">
        <v>3.77</v>
      </c>
      <c r="F89" s="294"/>
      <c r="J89" s="284"/>
      <c r="K89" s="284"/>
      <c r="L89" s="284"/>
    </row>
    <row r="90" spans="1:12" x14ac:dyDescent="0.3">
      <c r="A90" s="282">
        <v>44348</v>
      </c>
      <c r="B90" s="284">
        <v>3.9209999999999998</v>
      </c>
      <c r="C90" s="284">
        <v>3.92</v>
      </c>
      <c r="F90" s="294"/>
      <c r="J90" s="284"/>
      <c r="K90" s="284"/>
      <c r="L90" s="284"/>
    </row>
    <row r="91" spans="1:12" x14ac:dyDescent="0.3">
      <c r="B91" s="289"/>
      <c r="C91" s="289"/>
      <c r="F91" s="294"/>
      <c r="G91" s="284"/>
      <c r="J91" s="284"/>
      <c r="K91" s="284"/>
      <c r="L91" s="284"/>
    </row>
    <row r="92" spans="1:12" x14ac:dyDescent="0.3">
      <c r="F92" s="294"/>
      <c r="G92" s="284"/>
      <c r="J92" s="284"/>
      <c r="K92" s="284"/>
      <c r="L92" s="284"/>
    </row>
    <row r="93" spans="1:12" x14ac:dyDescent="0.3">
      <c r="F93" s="294"/>
      <c r="G93" s="284"/>
      <c r="J93" s="284"/>
      <c r="K93" s="284"/>
      <c r="L93" s="284"/>
    </row>
    <row r="94" spans="1:12" x14ac:dyDescent="0.3">
      <c r="F94" s="294"/>
      <c r="G94" s="284"/>
      <c r="J94" s="284"/>
      <c r="K94" s="284"/>
      <c r="L94" s="284"/>
    </row>
    <row r="95" spans="1:12" x14ac:dyDescent="0.3">
      <c r="F95" s="294"/>
      <c r="G95" s="284"/>
      <c r="J95" s="284"/>
      <c r="K95" s="284"/>
      <c r="L95" s="284"/>
    </row>
    <row r="96" spans="1:12" x14ac:dyDescent="0.3">
      <c r="F96" s="294"/>
      <c r="G96" s="284"/>
      <c r="J96" s="284"/>
      <c r="K96" s="284"/>
      <c r="L96" s="284"/>
    </row>
    <row r="97" spans="6:12" x14ac:dyDescent="0.3">
      <c r="F97" s="294"/>
      <c r="G97" s="284"/>
      <c r="J97" s="284"/>
      <c r="K97" s="284"/>
      <c r="L97" s="284"/>
    </row>
    <row r="98" spans="6:12" x14ac:dyDescent="0.3">
      <c r="F98" s="294"/>
      <c r="G98" s="284"/>
      <c r="J98" s="284"/>
      <c r="K98" s="284"/>
      <c r="L98" s="284"/>
    </row>
    <row r="99" spans="6:12" x14ac:dyDescent="0.3">
      <c r="F99" s="294"/>
      <c r="G99" s="284"/>
      <c r="J99" s="284"/>
      <c r="K99" s="284"/>
      <c r="L99" s="284"/>
    </row>
    <row r="100" spans="6:12" x14ac:dyDescent="0.3">
      <c r="F100" s="294"/>
      <c r="G100" s="284"/>
      <c r="J100" s="284"/>
      <c r="K100" s="284"/>
      <c r="L100" s="284"/>
    </row>
    <row r="101" spans="6:12" x14ac:dyDescent="0.3">
      <c r="F101" s="294"/>
      <c r="G101" s="284"/>
      <c r="J101" s="284"/>
      <c r="K101" s="284"/>
      <c r="L101" s="284"/>
    </row>
    <row r="102" spans="6:12" x14ac:dyDescent="0.3">
      <c r="F102" s="294"/>
      <c r="G102" s="284"/>
      <c r="J102" s="284"/>
      <c r="K102" s="284"/>
      <c r="L102" s="284"/>
    </row>
    <row r="103" spans="6:12" x14ac:dyDescent="0.3">
      <c r="F103" s="294"/>
      <c r="G103" s="284"/>
      <c r="J103" s="284"/>
      <c r="K103" s="284"/>
      <c r="L103" s="284"/>
    </row>
    <row r="104" spans="6:12" x14ac:dyDescent="0.3">
      <c r="J104" s="284"/>
      <c r="K104" s="284"/>
      <c r="L104" s="284"/>
    </row>
    <row r="105" spans="6:12" x14ac:dyDescent="0.3">
      <c r="J105" s="284"/>
      <c r="K105" s="284"/>
      <c r="L105" s="284"/>
    </row>
    <row r="106" spans="6:12" x14ac:dyDescent="0.3">
      <c r="J106" s="284"/>
      <c r="K106" s="284"/>
      <c r="L106" s="284"/>
    </row>
    <row r="107" spans="6:12" x14ac:dyDescent="0.3">
      <c r="J107" s="284"/>
      <c r="K107" s="284"/>
      <c r="L107" s="284"/>
    </row>
    <row r="108" spans="6:12" x14ac:dyDescent="0.3">
      <c r="J108" s="284"/>
      <c r="K108" s="284"/>
      <c r="L108" s="284"/>
    </row>
    <row r="109" spans="6:12" x14ac:dyDescent="0.3">
      <c r="J109" s="284"/>
      <c r="K109" s="284"/>
      <c r="L109" s="284"/>
    </row>
    <row r="110" spans="6:12" x14ac:dyDescent="0.3">
      <c r="J110" s="284"/>
      <c r="K110" s="284"/>
      <c r="L110" s="284"/>
    </row>
    <row r="111" spans="6:12" x14ac:dyDescent="0.3">
      <c r="J111" s="284"/>
      <c r="K111" s="284"/>
      <c r="L111" s="284"/>
    </row>
    <row r="112" spans="6:12" x14ac:dyDescent="0.3">
      <c r="J112" s="284"/>
      <c r="K112" s="284"/>
      <c r="L112" s="284"/>
    </row>
    <row r="113" spans="10:12" x14ac:dyDescent="0.3">
      <c r="J113" s="284"/>
      <c r="K113" s="284"/>
      <c r="L113" s="284"/>
    </row>
    <row r="114" spans="10:12" x14ac:dyDescent="0.3">
      <c r="J114" s="284"/>
      <c r="K114" s="284"/>
      <c r="L114" s="284"/>
    </row>
    <row r="115" spans="10:12" x14ac:dyDescent="0.3">
      <c r="J115" s="284"/>
      <c r="K115" s="284"/>
      <c r="L115" s="284"/>
    </row>
    <row r="116" spans="10:12" x14ac:dyDescent="0.3">
      <c r="J116" s="284"/>
      <c r="K116" s="284"/>
      <c r="L116" s="284"/>
    </row>
    <row r="117" spans="10:12" x14ac:dyDescent="0.3">
      <c r="J117" s="284"/>
      <c r="K117" s="284"/>
      <c r="L117" s="284"/>
    </row>
    <row r="118" spans="10:12" x14ac:dyDescent="0.3">
      <c r="J118" s="284"/>
      <c r="K118" s="284"/>
      <c r="L118" s="284"/>
    </row>
    <row r="119" spans="10:12" x14ac:dyDescent="0.3">
      <c r="J119" s="284"/>
      <c r="K119" s="284"/>
      <c r="L119" s="284"/>
    </row>
    <row r="120" spans="10:12" x14ac:dyDescent="0.3">
      <c r="J120" s="284"/>
      <c r="K120" s="284"/>
      <c r="L120" s="284"/>
    </row>
    <row r="121" spans="10:12" x14ac:dyDescent="0.3">
      <c r="J121" s="284"/>
      <c r="K121" s="284"/>
      <c r="L121" s="284"/>
    </row>
    <row r="122" spans="10:12" x14ac:dyDescent="0.3">
      <c r="J122" s="284"/>
      <c r="K122" s="284"/>
      <c r="L122" s="284"/>
    </row>
    <row r="123" spans="10:12" x14ac:dyDescent="0.3">
      <c r="J123" s="284"/>
      <c r="K123" s="284"/>
      <c r="L123" s="284"/>
    </row>
    <row r="124" spans="10:12" x14ac:dyDescent="0.3">
      <c r="J124" s="284"/>
      <c r="K124" s="284"/>
      <c r="L124" s="284"/>
    </row>
    <row r="125" spans="10:12" x14ac:dyDescent="0.3">
      <c r="J125" s="284"/>
      <c r="K125" s="284"/>
      <c r="L125" s="284"/>
    </row>
    <row r="126" spans="10:12" x14ac:dyDescent="0.3">
      <c r="J126" s="284"/>
      <c r="K126" s="284"/>
      <c r="L126" s="284"/>
    </row>
    <row r="127" spans="10:12" x14ac:dyDescent="0.3">
      <c r="J127" s="284"/>
      <c r="K127" s="284"/>
      <c r="L127" s="284"/>
    </row>
    <row r="128" spans="10:12" x14ac:dyDescent="0.3">
      <c r="J128" s="284"/>
      <c r="K128" s="284"/>
      <c r="L128" s="284"/>
    </row>
    <row r="129" spans="10:12" x14ac:dyDescent="0.3">
      <c r="J129" s="284"/>
      <c r="K129" s="284"/>
      <c r="L129" s="284"/>
    </row>
    <row r="130" spans="10:12" x14ac:dyDescent="0.3">
      <c r="J130" s="284"/>
      <c r="K130" s="284"/>
      <c r="L130" s="284"/>
    </row>
    <row r="131" spans="10:12" x14ac:dyDescent="0.3">
      <c r="J131" s="284"/>
      <c r="K131" s="284"/>
      <c r="L131" s="284"/>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1"/>
  <sheetViews>
    <sheetView zoomScaleNormal="100" workbookViewId="0">
      <selection activeCell="F12" sqref="F12"/>
    </sheetView>
  </sheetViews>
  <sheetFormatPr defaultColWidth="9.140625" defaultRowHeight="16.5" x14ac:dyDescent="0.3"/>
  <cols>
    <col min="1" max="1" width="9.140625" style="184"/>
    <col min="2" max="2" width="21.140625" style="184" bestFit="1" customWidth="1"/>
    <col min="3" max="3" width="14.5703125" style="184" customWidth="1"/>
    <col min="4" max="4" width="13.42578125" style="184" bestFit="1" customWidth="1"/>
    <col min="5" max="5" width="9.140625" style="184"/>
    <col min="6" max="6" width="9.7109375" style="184" bestFit="1" customWidth="1"/>
    <col min="7" max="7" width="12" style="184" bestFit="1" customWidth="1"/>
    <col min="8" max="12" width="12" style="184" customWidth="1"/>
    <col min="13" max="16384" width="9.140625" style="184"/>
  </cols>
  <sheetData>
    <row r="1" spans="1:12" x14ac:dyDescent="0.3">
      <c r="A1" s="244" t="s">
        <v>366</v>
      </c>
      <c r="B1" s="245"/>
      <c r="C1" s="245"/>
    </row>
    <row r="2" spans="1:12" x14ac:dyDescent="0.3">
      <c r="A2" s="291" t="s">
        <v>349</v>
      </c>
      <c r="B2" s="245"/>
      <c r="C2" s="245"/>
    </row>
    <row r="3" spans="1:12" x14ac:dyDescent="0.3">
      <c r="A3" s="248"/>
      <c r="B3" s="249"/>
      <c r="C3" s="249"/>
      <c r="D3" s="249"/>
    </row>
    <row r="4" spans="1:12" x14ac:dyDescent="0.3">
      <c r="A4" s="248"/>
      <c r="B4" s="249"/>
      <c r="C4" s="249"/>
      <c r="D4" s="249"/>
    </row>
    <row r="5" spans="1:12" x14ac:dyDescent="0.3">
      <c r="B5" s="292" t="s">
        <v>135</v>
      </c>
      <c r="C5" s="292" t="s">
        <v>134</v>
      </c>
      <c r="D5" s="292"/>
    </row>
    <row r="6" spans="1:12" x14ac:dyDescent="0.3">
      <c r="A6" s="282">
        <v>36678</v>
      </c>
      <c r="B6" s="283">
        <v>901.84029673628697</v>
      </c>
      <c r="C6" s="283">
        <v>901.84029673628697</v>
      </c>
      <c r="D6" s="284"/>
      <c r="I6" s="284"/>
      <c r="L6" s="284"/>
    </row>
    <row r="7" spans="1:12" x14ac:dyDescent="0.3">
      <c r="A7" s="282">
        <v>36770</v>
      </c>
      <c r="B7" s="283">
        <v>951.91047333070605</v>
      </c>
      <c r="C7" s="283">
        <v>951.91047333070605</v>
      </c>
      <c r="D7" s="284"/>
      <c r="I7" s="284"/>
      <c r="L7" s="284"/>
    </row>
    <row r="8" spans="1:12" x14ac:dyDescent="0.3">
      <c r="A8" s="282">
        <v>36861</v>
      </c>
      <c r="B8" s="283">
        <v>975.92289565656404</v>
      </c>
      <c r="C8" s="283">
        <v>975.92289565656404</v>
      </c>
      <c r="D8" s="284"/>
      <c r="I8" s="284"/>
      <c r="L8" s="284"/>
    </row>
    <row r="9" spans="1:12" x14ac:dyDescent="0.3">
      <c r="A9" s="282">
        <v>36951</v>
      </c>
      <c r="B9" s="283">
        <v>1002.75366570057</v>
      </c>
      <c r="C9" s="283">
        <v>1002.75366570057</v>
      </c>
      <c r="D9" s="284"/>
      <c r="I9" s="284"/>
      <c r="L9" s="284"/>
    </row>
    <row r="10" spans="1:12" x14ac:dyDescent="0.3">
      <c r="A10" s="282">
        <v>37043</v>
      </c>
      <c r="B10" s="283">
        <v>1003.73902608706</v>
      </c>
      <c r="C10" s="283">
        <v>1003.85926315295</v>
      </c>
      <c r="D10" s="284"/>
      <c r="I10" s="284"/>
      <c r="L10" s="284"/>
    </row>
    <row r="11" spans="1:12" x14ac:dyDescent="0.3">
      <c r="A11" s="282">
        <v>37135</v>
      </c>
      <c r="B11" s="283">
        <v>1002.60677285713</v>
      </c>
      <c r="C11" s="283">
        <v>1002.60677285713</v>
      </c>
      <c r="D11" s="284"/>
      <c r="I11" s="284"/>
      <c r="L11" s="284"/>
    </row>
    <row r="12" spans="1:12" x14ac:dyDescent="0.3">
      <c r="A12" s="282">
        <v>37226</v>
      </c>
      <c r="B12" s="283">
        <v>994.47282487961297</v>
      </c>
      <c r="C12" s="283">
        <v>994.47282487961297</v>
      </c>
      <c r="D12" s="284"/>
      <c r="I12" s="284"/>
      <c r="L12" s="284"/>
    </row>
    <row r="13" spans="1:12" x14ac:dyDescent="0.3">
      <c r="A13" s="282">
        <v>37316</v>
      </c>
      <c r="B13" s="283">
        <v>980.30396269309495</v>
      </c>
      <c r="C13" s="283">
        <v>980.30396269309495</v>
      </c>
      <c r="D13" s="284"/>
      <c r="I13" s="284"/>
      <c r="L13" s="284"/>
    </row>
    <row r="14" spans="1:12" x14ac:dyDescent="0.3">
      <c r="A14" s="282">
        <v>37408</v>
      </c>
      <c r="B14" s="283">
        <v>964.75997736120803</v>
      </c>
      <c r="C14" s="283">
        <v>964.75997736120803</v>
      </c>
      <c r="D14" s="284"/>
      <c r="I14" s="284"/>
      <c r="L14" s="284"/>
    </row>
    <row r="15" spans="1:12" x14ac:dyDescent="0.3">
      <c r="A15" s="282">
        <v>37500</v>
      </c>
      <c r="B15" s="283">
        <v>946.03273232442996</v>
      </c>
      <c r="C15" s="283">
        <v>946.03273232442996</v>
      </c>
      <c r="D15" s="284"/>
      <c r="I15" s="284"/>
      <c r="L15" s="284"/>
    </row>
    <row r="16" spans="1:12" x14ac:dyDescent="0.3">
      <c r="A16" s="282">
        <v>37591</v>
      </c>
      <c r="B16" s="283">
        <v>918.75884508488502</v>
      </c>
      <c r="C16" s="283">
        <v>918.75884508488502</v>
      </c>
      <c r="D16" s="284"/>
      <c r="I16" s="284"/>
      <c r="L16" s="284"/>
    </row>
    <row r="17" spans="1:12" x14ac:dyDescent="0.3">
      <c r="A17" s="282">
        <v>37681</v>
      </c>
      <c r="B17" s="283">
        <v>921.51309887761795</v>
      </c>
      <c r="C17" s="283">
        <v>921.51309887761795</v>
      </c>
      <c r="D17" s="284"/>
      <c r="I17" s="284"/>
      <c r="L17" s="284"/>
    </row>
    <row r="18" spans="1:12" x14ac:dyDescent="0.3">
      <c r="A18" s="282">
        <v>37773</v>
      </c>
      <c r="B18" s="283">
        <v>966.24931158798904</v>
      </c>
      <c r="C18" s="283">
        <v>966.24931158798904</v>
      </c>
      <c r="D18" s="284"/>
      <c r="I18" s="284"/>
      <c r="L18" s="284"/>
    </row>
    <row r="19" spans="1:12" x14ac:dyDescent="0.3">
      <c r="A19" s="282">
        <v>37865</v>
      </c>
      <c r="B19" s="283">
        <v>951.09828241453704</v>
      </c>
      <c r="C19" s="283">
        <v>951.09828241453704</v>
      </c>
      <c r="D19" s="284"/>
      <c r="I19" s="284"/>
      <c r="L19" s="284"/>
    </row>
    <row r="20" spans="1:12" x14ac:dyDescent="0.3">
      <c r="A20" s="282">
        <v>37956</v>
      </c>
      <c r="B20" s="283">
        <v>980.65963270451596</v>
      </c>
      <c r="C20" s="283">
        <v>980.65963270451596</v>
      </c>
      <c r="D20" s="284"/>
      <c r="I20" s="284"/>
      <c r="L20" s="284"/>
    </row>
    <row r="21" spans="1:12" x14ac:dyDescent="0.3">
      <c r="A21" s="282">
        <v>38047</v>
      </c>
      <c r="B21" s="283">
        <v>988.76210778101495</v>
      </c>
      <c r="C21" s="283">
        <v>988.76210778101495</v>
      </c>
      <c r="D21" s="284"/>
      <c r="I21" s="284"/>
      <c r="L21" s="284"/>
    </row>
    <row r="22" spans="1:12" x14ac:dyDescent="0.3">
      <c r="A22" s="282">
        <v>38139</v>
      </c>
      <c r="B22" s="283">
        <v>1032.27765252381</v>
      </c>
      <c r="C22" s="283">
        <v>1032.40445238286</v>
      </c>
      <c r="D22" s="284"/>
      <c r="I22" s="284"/>
      <c r="L22" s="284"/>
    </row>
    <row r="23" spans="1:12" x14ac:dyDescent="0.3">
      <c r="A23" s="282">
        <v>38231</v>
      </c>
      <c r="B23" s="283">
        <v>1017.8486812631299</v>
      </c>
      <c r="C23" s="283">
        <v>1017.8486812631299</v>
      </c>
      <c r="D23" s="284"/>
      <c r="I23" s="284"/>
      <c r="L23" s="284"/>
    </row>
    <row r="24" spans="1:12" x14ac:dyDescent="0.3">
      <c r="A24" s="282">
        <v>38322</v>
      </c>
      <c r="B24" s="283">
        <v>1005.97582295346</v>
      </c>
      <c r="C24" s="283">
        <v>1005.97582295346</v>
      </c>
      <c r="D24" s="284"/>
      <c r="I24" s="284"/>
      <c r="L24" s="284"/>
    </row>
    <row r="25" spans="1:12" x14ac:dyDescent="0.3">
      <c r="A25" s="282">
        <v>38412</v>
      </c>
      <c r="B25" s="283">
        <v>1018.81317975837</v>
      </c>
      <c r="C25" s="283">
        <v>1018.81317975837</v>
      </c>
      <c r="D25" s="284"/>
      <c r="I25" s="284"/>
      <c r="L25" s="284"/>
    </row>
    <row r="26" spans="1:12" x14ac:dyDescent="0.3">
      <c r="A26" s="282">
        <v>38504</v>
      </c>
      <c r="B26" s="283">
        <v>1022.67984321166</v>
      </c>
      <c r="C26" s="283">
        <v>1022.81090560346</v>
      </c>
      <c r="D26" s="284"/>
      <c r="I26" s="284"/>
      <c r="L26" s="284"/>
    </row>
    <row r="27" spans="1:12" x14ac:dyDescent="0.3">
      <c r="A27" s="282">
        <v>38596</v>
      </c>
      <c r="B27" s="283">
        <v>1011.56253394156</v>
      </c>
      <c r="C27" s="283">
        <v>1011.69354838709</v>
      </c>
      <c r="D27" s="284"/>
      <c r="I27" s="284"/>
      <c r="L27" s="284"/>
    </row>
    <row r="28" spans="1:12" x14ac:dyDescent="0.3">
      <c r="A28" s="282">
        <v>38687</v>
      </c>
      <c r="B28" s="283">
        <v>993.60222587585099</v>
      </c>
      <c r="C28" s="283">
        <v>993.60222587585099</v>
      </c>
      <c r="D28" s="284"/>
      <c r="I28" s="284"/>
      <c r="L28" s="284"/>
    </row>
    <row r="29" spans="1:12" x14ac:dyDescent="0.3">
      <c r="A29" s="282">
        <v>38777</v>
      </c>
      <c r="B29" s="283">
        <v>985.90707353748599</v>
      </c>
      <c r="C29" s="283">
        <v>985.90707353748599</v>
      </c>
      <c r="D29" s="284"/>
      <c r="I29" s="284"/>
      <c r="L29" s="284"/>
    </row>
    <row r="30" spans="1:12" x14ac:dyDescent="0.3">
      <c r="A30" s="282">
        <v>38869</v>
      </c>
      <c r="B30" s="283">
        <v>1000.33053752901</v>
      </c>
      <c r="C30" s="283">
        <v>1000.33053752901</v>
      </c>
      <c r="D30" s="284"/>
      <c r="I30" s="284"/>
      <c r="L30" s="284"/>
    </row>
    <row r="31" spans="1:12" x14ac:dyDescent="0.3">
      <c r="A31" s="282">
        <v>38961</v>
      </c>
      <c r="B31" s="283">
        <v>991.85981024791795</v>
      </c>
      <c r="C31" s="283">
        <v>991.96651921082798</v>
      </c>
      <c r="D31" s="284"/>
      <c r="I31" s="284"/>
      <c r="L31" s="284"/>
    </row>
    <row r="32" spans="1:12" x14ac:dyDescent="0.3">
      <c r="A32" s="282">
        <v>39052</v>
      </c>
      <c r="B32" s="283">
        <v>992.40790944670903</v>
      </c>
      <c r="C32" s="283">
        <v>992.52366914686604</v>
      </c>
      <c r="D32" s="284"/>
      <c r="I32" s="284"/>
      <c r="L32" s="284"/>
    </row>
    <row r="33" spans="1:12" x14ac:dyDescent="0.3">
      <c r="A33" s="282">
        <v>39142</v>
      </c>
      <c r="B33" s="283">
        <v>992.10903003640203</v>
      </c>
      <c r="C33" s="283">
        <v>992.09162859832497</v>
      </c>
      <c r="D33" s="284"/>
      <c r="I33" s="284"/>
      <c r="L33" s="284"/>
    </row>
    <row r="34" spans="1:12" x14ac:dyDescent="0.3">
      <c r="A34" s="282">
        <v>39234</v>
      </c>
      <c r="B34" s="283">
        <v>1023.83541519677</v>
      </c>
      <c r="C34" s="283">
        <v>1023.71743462346</v>
      </c>
      <c r="D34" s="284"/>
      <c r="I34" s="284"/>
      <c r="L34" s="284"/>
    </row>
    <row r="35" spans="1:12" x14ac:dyDescent="0.3">
      <c r="A35" s="282">
        <v>39326</v>
      </c>
      <c r="B35" s="283">
        <v>1052.1132929590799</v>
      </c>
      <c r="C35" s="283">
        <v>1052.1323374183501</v>
      </c>
      <c r="D35" s="284"/>
      <c r="I35" s="284"/>
      <c r="L35" s="284"/>
    </row>
    <row r="36" spans="1:12" x14ac:dyDescent="0.3">
      <c r="A36" s="282">
        <v>39417</v>
      </c>
      <c r="B36" s="283">
        <v>1109.21387284977</v>
      </c>
      <c r="C36" s="283">
        <v>1109.3199162410499</v>
      </c>
      <c r="D36" s="284"/>
      <c r="I36" s="284"/>
      <c r="L36" s="284"/>
    </row>
    <row r="37" spans="1:12" x14ac:dyDescent="0.3">
      <c r="A37" s="282">
        <v>39508</v>
      </c>
      <c r="B37" s="283">
        <v>1120.1838426141901</v>
      </c>
      <c r="C37" s="283">
        <v>1120.1838426141901</v>
      </c>
      <c r="D37" s="284"/>
      <c r="I37" s="284"/>
      <c r="L37" s="284"/>
    </row>
    <row r="38" spans="1:12" x14ac:dyDescent="0.3">
      <c r="A38" s="282">
        <v>39600</v>
      </c>
      <c r="B38" s="283">
        <v>1117.6747672537999</v>
      </c>
      <c r="C38" s="283">
        <v>1117.3682075880899</v>
      </c>
      <c r="D38" s="284"/>
      <c r="I38" s="284"/>
      <c r="L38" s="284"/>
    </row>
    <row r="39" spans="1:12" x14ac:dyDescent="0.3">
      <c r="A39" s="282">
        <v>39692</v>
      </c>
      <c r="B39" s="283">
        <v>1090.9884952873001</v>
      </c>
      <c r="C39" s="283">
        <v>1091.1725394115299</v>
      </c>
      <c r="D39" s="284"/>
      <c r="I39" s="284"/>
      <c r="L39" s="284"/>
    </row>
    <row r="40" spans="1:12" x14ac:dyDescent="0.3">
      <c r="A40" s="282">
        <v>39783</v>
      </c>
      <c r="B40" s="283">
        <v>1078.2295101193399</v>
      </c>
      <c r="C40" s="283">
        <v>1078.51005552527</v>
      </c>
      <c r="D40" s="284"/>
      <c r="I40" s="284"/>
      <c r="L40" s="284"/>
    </row>
    <row r="41" spans="1:12" x14ac:dyDescent="0.3">
      <c r="A41" s="282">
        <v>39873</v>
      </c>
      <c r="B41" s="283">
        <v>1049.9468542715399</v>
      </c>
      <c r="C41" s="283">
        <v>1049.8600599690999</v>
      </c>
      <c r="D41" s="284"/>
      <c r="I41" s="284"/>
      <c r="L41" s="284"/>
    </row>
    <row r="42" spans="1:12" x14ac:dyDescent="0.3">
      <c r="A42" s="282">
        <v>39965</v>
      </c>
      <c r="B42" s="283">
        <v>991.21844795412403</v>
      </c>
      <c r="C42" s="283">
        <v>990.925707715508</v>
      </c>
      <c r="D42" s="284"/>
      <c r="I42" s="284"/>
      <c r="L42" s="284"/>
    </row>
    <row r="43" spans="1:12" x14ac:dyDescent="0.3">
      <c r="A43" s="282">
        <v>40057</v>
      </c>
      <c r="B43" s="283">
        <v>964.438629451363</v>
      </c>
      <c r="C43" s="283">
        <v>964.54367668254201</v>
      </c>
      <c r="D43" s="284"/>
      <c r="I43" s="284"/>
      <c r="L43" s="284"/>
    </row>
    <row r="44" spans="1:12" x14ac:dyDescent="0.3">
      <c r="A44" s="282">
        <v>40148</v>
      </c>
      <c r="B44" s="283">
        <v>990.03720580581205</v>
      </c>
      <c r="C44" s="283">
        <v>990.35976732832296</v>
      </c>
      <c r="D44" s="284"/>
      <c r="I44" s="284"/>
      <c r="L44" s="284"/>
    </row>
    <row r="45" spans="1:12" x14ac:dyDescent="0.3">
      <c r="A45" s="282">
        <v>40238</v>
      </c>
      <c r="B45" s="283">
        <v>1046.0689562559901</v>
      </c>
      <c r="C45" s="283">
        <v>1045.9614803621901</v>
      </c>
      <c r="D45" s="284"/>
      <c r="I45" s="284"/>
      <c r="L45" s="284"/>
    </row>
    <row r="46" spans="1:12" x14ac:dyDescent="0.3">
      <c r="A46" s="282">
        <v>40330</v>
      </c>
      <c r="B46" s="283">
        <v>1085.1030234960999</v>
      </c>
      <c r="C46" s="283">
        <v>1084.1990365730101</v>
      </c>
      <c r="D46" s="284"/>
      <c r="I46" s="284"/>
      <c r="L46" s="284"/>
    </row>
    <row r="47" spans="1:12" x14ac:dyDescent="0.3">
      <c r="A47" s="282">
        <v>40422</v>
      </c>
      <c r="B47" s="283">
        <v>1076.75929153068</v>
      </c>
      <c r="C47" s="283">
        <v>1077.1687959041301</v>
      </c>
      <c r="I47" s="284"/>
      <c r="L47" s="284"/>
    </row>
    <row r="48" spans="1:12" x14ac:dyDescent="0.3">
      <c r="A48" s="282">
        <v>40513</v>
      </c>
      <c r="B48" s="283">
        <v>1136.17152297399</v>
      </c>
      <c r="C48" s="283">
        <v>1136.7651165187899</v>
      </c>
      <c r="D48" s="284"/>
      <c r="I48" s="284"/>
      <c r="L48" s="284"/>
    </row>
    <row r="49" spans="1:12" x14ac:dyDescent="0.3">
      <c r="A49" s="282">
        <v>40603</v>
      </c>
      <c r="B49" s="283">
        <v>1123.5952000760501</v>
      </c>
      <c r="C49" s="283">
        <v>1123.68495246663</v>
      </c>
      <c r="D49" s="284"/>
      <c r="I49" s="284"/>
      <c r="L49" s="284"/>
    </row>
    <row r="50" spans="1:12" x14ac:dyDescent="0.3">
      <c r="A50" s="282">
        <v>40695</v>
      </c>
      <c r="B50" s="283">
        <v>1144.3205433665</v>
      </c>
      <c r="C50" s="283">
        <v>1142.54793862785</v>
      </c>
      <c r="D50" s="284"/>
      <c r="I50" s="284"/>
      <c r="L50" s="284"/>
    </row>
    <row r="51" spans="1:12" x14ac:dyDescent="0.3">
      <c r="A51" s="282">
        <v>40787</v>
      </c>
      <c r="B51" s="283">
        <v>1123.92620665809</v>
      </c>
      <c r="C51" s="283">
        <v>1125.6109764606499</v>
      </c>
      <c r="D51" s="284"/>
      <c r="I51" s="284"/>
      <c r="L51" s="284"/>
    </row>
    <row r="52" spans="1:12" x14ac:dyDescent="0.3">
      <c r="A52" s="282">
        <v>40878</v>
      </c>
      <c r="B52" s="283">
        <v>1124.0095857583001</v>
      </c>
      <c r="C52" s="283">
        <v>1123.8581243117001</v>
      </c>
      <c r="D52" s="284"/>
      <c r="I52" s="284"/>
      <c r="L52" s="284"/>
    </row>
    <row r="53" spans="1:12" x14ac:dyDescent="0.3">
      <c r="A53" s="282">
        <v>40969</v>
      </c>
      <c r="B53" s="283">
        <v>1092.7920541992</v>
      </c>
      <c r="C53" s="283">
        <v>1092.5844947374701</v>
      </c>
      <c r="D53" s="284"/>
      <c r="I53" s="284"/>
      <c r="L53" s="284"/>
    </row>
    <row r="54" spans="1:12" x14ac:dyDescent="0.3">
      <c r="A54" s="282">
        <v>41061</v>
      </c>
      <c r="B54" s="283">
        <v>1065.0093871941399</v>
      </c>
      <c r="C54" s="283">
        <v>1062.97189715893</v>
      </c>
      <c r="D54" s="284"/>
      <c r="I54" s="284"/>
      <c r="L54" s="284"/>
    </row>
    <row r="55" spans="1:12" x14ac:dyDescent="0.3">
      <c r="A55" s="282">
        <v>41153</v>
      </c>
      <c r="B55" s="283">
        <v>1041.91099731497</v>
      </c>
      <c r="C55" s="283">
        <v>1046.1404138958701</v>
      </c>
      <c r="D55" s="284"/>
      <c r="I55" s="284"/>
      <c r="L55" s="284"/>
    </row>
    <row r="56" spans="1:12" x14ac:dyDescent="0.3">
      <c r="A56" s="282">
        <v>41244</v>
      </c>
      <c r="B56" s="283">
        <v>1037.27577573897</v>
      </c>
      <c r="C56" s="283">
        <v>1034.8633009166799</v>
      </c>
      <c r="D56" s="284"/>
      <c r="I56" s="284"/>
      <c r="L56" s="284"/>
    </row>
    <row r="57" spans="1:12" x14ac:dyDescent="0.3">
      <c r="A57" s="282">
        <v>41334</v>
      </c>
      <c r="B57" s="283">
        <v>1069.88205553905</v>
      </c>
      <c r="C57" s="283">
        <v>1069.7670031765499</v>
      </c>
      <c r="D57" s="284"/>
      <c r="I57" s="284"/>
      <c r="L57" s="284"/>
    </row>
    <row r="58" spans="1:12" x14ac:dyDescent="0.3">
      <c r="A58" s="282">
        <v>41426</v>
      </c>
      <c r="B58" s="283">
        <v>1087.61511392596</v>
      </c>
      <c r="C58" s="283">
        <v>1085.4773005786301</v>
      </c>
      <c r="D58" s="284"/>
      <c r="I58" s="284"/>
      <c r="L58" s="284"/>
    </row>
    <row r="59" spans="1:12" x14ac:dyDescent="0.3">
      <c r="A59" s="282">
        <v>41518</v>
      </c>
      <c r="B59" s="283">
        <v>1156.58790411875</v>
      </c>
      <c r="C59" s="283">
        <v>1164.01406411378</v>
      </c>
      <c r="D59" s="284"/>
      <c r="I59" s="284"/>
      <c r="L59" s="284"/>
    </row>
    <row r="60" spans="1:12" x14ac:dyDescent="0.3">
      <c r="A60" s="282">
        <v>41609</v>
      </c>
      <c r="B60" s="283">
        <v>1282.8213001029501</v>
      </c>
      <c r="C60" s="283">
        <v>1277.2307222064401</v>
      </c>
      <c r="D60" s="284"/>
      <c r="I60" s="284"/>
      <c r="L60" s="284"/>
    </row>
    <row r="61" spans="1:12" x14ac:dyDescent="0.3">
      <c r="A61" s="282">
        <v>41699</v>
      </c>
      <c r="B61" s="283">
        <v>1265.9086090861399</v>
      </c>
      <c r="C61" s="283">
        <v>1265.5967665999599</v>
      </c>
      <c r="D61" s="284"/>
      <c r="I61" s="284"/>
      <c r="L61" s="284"/>
    </row>
    <row r="62" spans="1:12" x14ac:dyDescent="0.3">
      <c r="A62" s="282">
        <v>41791</v>
      </c>
      <c r="B62" s="283">
        <v>1225.1897899534999</v>
      </c>
      <c r="C62" s="283">
        <v>1223.25885315238</v>
      </c>
      <c r="D62" s="284"/>
      <c r="I62" s="284"/>
      <c r="L62" s="284"/>
    </row>
    <row r="63" spans="1:12" x14ac:dyDescent="0.3">
      <c r="A63" s="282">
        <v>41883</v>
      </c>
      <c r="B63" s="283">
        <v>1187.5977679524201</v>
      </c>
      <c r="C63" s="283">
        <v>1197.17958093483</v>
      </c>
      <c r="D63" s="284"/>
      <c r="I63" s="284"/>
      <c r="L63" s="284"/>
    </row>
    <row r="64" spans="1:12" x14ac:dyDescent="0.3">
      <c r="A64" s="282">
        <v>41974</v>
      </c>
      <c r="B64" s="283">
        <v>1169.0061773125401</v>
      </c>
      <c r="C64" s="283">
        <v>1162.19278888944</v>
      </c>
      <c r="D64" s="284"/>
      <c r="I64" s="284"/>
      <c r="L64" s="284"/>
    </row>
    <row r="65" spans="1:12" x14ac:dyDescent="0.3">
      <c r="A65" s="282">
        <v>42064</v>
      </c>
      <c r="B65" s="283">
        <v>1171.48454061029</v>
      </c>
      <c r="C65" s="283">
        <v>1171.04970581767</v>
      </c>
      <c r="D65" s="284"/>
      <c r="I65" s="284"/>
      <c r="L65" s="284"/>
    </row>
    <row r="66" spans="1:12" x14ac:dyDescent="0.3">
      <c r="A66" s="282">
        <v>42156</v>
      </c>
      <c r="B66" s="283">
        <v>1163.74983882318</v>
      </c>
      <c r="C66" s="283">
        <v>1161.56417870877</v>
      </c>
      <c r="D66" s="284"/>
      <c r="I66" s="284"/>
      <c r="L66" s="284"/>
    </row>
    <row r="67" spans="1:12" x14ac:dyDescent="0.3">
      <c r="A67" s="282">
        <v>42248</v>
      </c>
      <c r="B67" s="283">
        <v>1137.8093387839299</v>
      </c>
      <c r="C67" s="283">
        <v>1147.69519524513</v>
      </c>
      <c r="D67" s="284"/>
      <c r="I67" s="284"/>
      <c r="L67" s="284"/>
    </row>
    <row r="68" spans="1:12" x14ac:dyDescent="0.3">
      <c r="A68" s="282">
        <v>42339</v>
      </c>
      <c r="B68" s="283">
        <v>1122.7284842768699</v>
      </c>
      <c r="C68" s="283">
        <v>1116.55430414788</v>
      </c>
      <c r="D68" s="284"/>
      <c r="I68" s="284"/>
      <c r="L68" s="284"/>
    </row>
    <row r="69" spans="1:12" x14ac:dyDescent="0.3">
      <c r="A69" s="282">
        <v>42430</v>
      </c>
      <c r="B69" s="286">
        <v>1176.2528374205499</v>
      </c>
      <c r="C69" s="286">
        <v>1175.5399554630201</v>
      </c>
      <c r="D69" s="284"/>
      <c r="E69" s="250"/>
      <c r="I69" s="284"/>
      <c r="L69" s="284"/>
    </row>
    <row r="70" spans="1:12" x14ac:dyDescent="0.3">
      <c r="A70" s="282">
        <v>42522</v>
      </c>
      <c r="B70" s="286">
        <v>1143.4841406942201</v>
      </c>
      <c r="C70" s="286">
        <v>1140.0854259909299</v>
      </c>
      <c r="D70" s="284"/>
      <c r="E70" s="250"/>
      <c r="I70" s="284"/>
      <c r="L70" s="284"/>
    </row>
    <row r="71" spans="1:12" x14ac:dyDescent="0.3">
      <c r="A71" s="282">
        <v>42614</v>
      </c>
      <c r="B71" s="286">
        <v>1124.80521794572</v>
      </c>
      <c r="C71" s="286">
        <v>1151.15733646888</v>
      </c>
      <c r="E71" s="250"/>
      <c r="I71" s="284"/>
      <c r="L71" s="284"/>
    </row>
    <row r="72" spans="1:12" x14ac:dyDescent="0.3">
      <c r="A72" s="282">
        <v>42705</v>
      </c>
      <c r="B72" s="286">
        <v>1175.6147321871799</v>
      </c>
      <c r="C72" s="286">
        <v>1241.9649154010301</v>
      </c>
      <c r="D72" s="284"/>
      <c r="E72" s="250"/>
      <c r="I72" s="284"/>
      <c r="L72" s="284"/>
    </row>
    <row r="73" spans="1:12" x14ac:dyDescent="0.3">
      <c r="A73" s="282">
        <v>42795</v>
      </c>
      <c r="B73" s="286">
        <v>1183.78227848604</v>
      </c>
      <c r="C73" s="286">
        <v>1240.38424631262</v>
      </c>
      <c r="D73" s="284"/>
      <c r="E73" s="250"/>
      <c r="I73" s="284"/>
      <c r="L73" s="284"/>
    </row>
    <row r="74" spans="1:12" x14ac:dyDescent="0.3">
      <c r="A74" s="282">
        <v>42887</v>
      </c>
      <c r="B74" s="286">
        <v>1176.7772034285399</v>
      </c>
      <c r="C74" s="286">
        <v>1228.21433065461</v>
      </c>
      <c r="D74" s="284"/>
      <c r="E74" s="250"/>
      <c r="I74" s="284"/>
      <c r="L74" s="284"/>
    </row>
    <row r="75" spans="1:12" x14ac:dyDescent="0.3">
      <c r="A75" s="282">
        <v>42979</v>
      </c>
      <c r="B75" s="283">
        <v>1179.15622604391</v>
      </c>
      <c r="C75" s="283">
        <v>1215.9951262581101</v>
      </c>
      <c r="D75" s="284"/>
      <c r="I75" s="284"/>
      <c r="L75" s="284"/>
    </row>
    <row r="76" spans="1:12" x14ac:dyDescent="0.3">
      <c r="A76" s="282">
        <v>43070</v>
      </c>
      <c r="B76" s="283">
        <v>1183.0239426471601</v>
      </c>
      <c r="C76" s="283">
        <v>1212.36224011843</v>
      </c>
      <c r="D76" s="284"/>
      <c r="I76" s="284"/>
      <c r="L76" s="284"/>
    </row>
    <row r="77" spans="1:12" x14ac:dyDescent="0.3">
      <c r="A77" s="282">
        <v>43160</v>
      </c>
      <c r="B77" s="283">
        <v>1187.1311728303201</v>
      </c>
      <c r="C77" s="283">
        <v>1211.6973626286101</v>
      </c>
      <c r="D77" s="284"/>
      <c r="I77" s="284"/>
      <c r="L77" s="284"/>
    </row>
    <row r="78" spans="1:12" x14ac:dyDescent="0.3">
      <c r="A78" s="282">
        <v>43252</v>
      </c>
      <c r="B78" s="286">
        <v>1190.29566169091</v>
      </c>
      <c r="C78" s="286">
        <v>1211.51064720306</v>
      </c>
      <c r="D78" s="284"/>
      <c r="I78" s="284"/>
      <c r="L78" s="284"/>
    </row>
    <row r="79" spans="1:12" x14ac:dyDescent="0.3">
      <c r="A79" s="282">
        <v>43344</v>
      </c>
      <c r="B79" s="286">
        <v>1193.43112408261</v>
      </c>
      <c r="C79" s="286">
        <v>1211.8151468327901</v>
      </c>
      <c r="D79" s="284"/>
      <c r="I79" s="284"/>
      <c r="L79" s="284"/>
    </row>
    <row r="80" spans="1:12" x14ac:dyDescent="0.3">
      <c r="A80" s="282">
        <v>43435</v>
      </c>
      <c r="B80" s="286">
        <v>1196.05625536041</v>
      </c>
      <c r="C80" s="286">
        <v>1212.5068575064499</v>
      </c>
      <c r="D80" s="284"/>
      <c r="I80" s="284"/>
      <c r="L80" s="284"/>
    </row>
    <row r="81" spans="1:12" x14ac:dyDescent="0.3">
      <c r="A81" s="282">
        <v>43525</v>
      </c>
      <c r="B81" s="286">
        <v>1198.35527191198</v>
      </c>
      <c r="C81" s="286">
        <v>1213.38320098023</v>
      </c>
      <c r="D81" s="284"/>
      <c r="I81" s="284"/>
      <c r="L81" s="284"/>
    </row>
    <row r="82" spans="1:12" x14ac:dyDescent="0.3">
      <c r="A82" s="282">
        <v>43617</v>
      </c>
      <c r="B82" s="283">
        <v>1200.2591830603001</v>
      </c>
      <c r="C82" s="283">
        <v>1214.74592797077</v>
      </c>
      <c r="D82" s="284"/>
      <c r="I82" s="284"/>
      <c r="L82" s="284"/>
    </row>
    <row r="83" spans="1:12" x14ac:dyDescent="0.3">
      <c r="A83" s="282">
        <v>43709</v>
      </c>
      <c r="B83" s="283">
        <v>1200.8430841813399</v>
      </c>
      <c r="C83" s="283">
        <v>1216.2731706327099</v>
      </c>
      <c r="D83" s="284"/>
      <c r="I83" s="284"/>
      <c r="L83" s="284"/>
    </row>
    <row r="84" spans="1:12" x14ac:dyDescent="0.3">
      <c r="A84" s="282">
        <v>43800</v>
      </c>
      <c r="B84" s="283">
        <v>1201.57661826397</v>
      </c>
      <c r="C84" s="283">
        <v>1217.67536788297</v>
      </c>
      <c r="D84" s="284"/>
      <c r="I84" s="284"/>
      <c r="L84" s="284"/>
    </row>
    <row r="85" spans="1:12" x14ac:dyDescent="0.3">
      <c r="A85" s="282">
        <v>43891</v>
      </c>
      <c r="B85" s="283">
        <v>1202.12586009143</v>
      </c>
      <c r="C85" s="283">
        <v>1218.4359949592299</v>
      </c>
      <c r="D85" s="284"/>
      <c r="I85" s="284"/>
      <c r="L85" s="284"/>
    </row>
    <row r="86" spans="1:12" x14ac:dyDescent="0.3">
      <c r="A86" s="282">
        <v>43983</v>
      </c>
      <c r="B86" s="283">
        <v>1203.2130948726899</v>
      </c>
      <c r="C86" s="283">
        <v>1218.8819593609501</v>
      </c>
      <c r="D86" s="284"/>
      <c r="I86" s="284"/>
      <c r="L86" s="284"/>
    </row>
    <row r="87" spans="1:12" x14ac:dyDescent="0.3">
      <c r="A87" s="282">
        <v>44075</v>
      </c>
      <c r="B87" s="283">
        <v>1203.9545407904</v>
      </c>
      <c r="C87" s="283">
        <v>1219.71755250873</v>
      </c>
      <c r="L87" s="284"/>
    </row>
    <row r="88" spans="1:12" x14ac:dyDescent="0.3">
      <c r="A88" s="282">
        <v>44166</v>
      </c>
      <c r="B88" s="283">
        <v>1204.76301065747</v>
      </c>
      <c r="C88" s="283">
        <v>1220.0698659775101</v>
      </c>
      <c r="L88" s="284"/>
    </row>
    <row r="89" spans="1:12" x14ac:dyDescent="0.3">
      <c r="A89" s="282">
        <v>44256</v>
      </c>
      <c r="B89" s="283">
        <v>1205.7260952566101</v>
      </c>
      <c r="C89" s="283">
        <v>1220.1777041134601</v>
      </c>
      <c r="L89" s="284"/>
    </row>
    <row r="90" spans="1:12" x14ac:dyDescent="0.3">
      <c r="A90" s="282">
        <v>44348</v>
      </c>
      <c r="B90" s="283">
        <v>1206.7349046097399</v>
      </c>
      <c r="C90" s="283">
        <v>1220.22658625039</v>
      </c>
      <c r="L90" s="284"/>
    </row>
    <row r="91" spans="1:12" x14ac:dyDescent="0.3">
      <c r="B91" s="289"/>
      <c r="C91" s="28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98"/>
  <sheetViews>
    <sheetView zoomScaleNormal="100" workbookViewId="0">
      <selection activeCell="F12" sqref="F12"/>
    </sheetView>
  </sheetViews>
  <sheetFormatPr defaultColWidth="9.140625" defaultRowHeight="16.5" x14ac:dyDescent="0.3"/>
  <cols>
    <col min="1" max="1" width="9.140625" style="184"/>
    <col min="2" max="2" width="18.28515625" style="184" bestFit="1" customWidth="1"/>
    <col min="3" max="3" width="15.85546875" style="184" customWidth="1"/>
    <col min="4" max="4" width="16.5703125" style="261" bestFit="1" customWidth="1"/>
    <col min="5" max="16384" width="9.140625" style="184"/>
  </cols>
  <sheetData>
    <row r="1" spans="1:6" x14ac:dyDescent="0.3">
      <c r="A1" s="244" t="s">
        <v>367</v>
      </c>
      <c r="B1" s="245"/>
      <c r="C1" s="245"/>
    </row>
    <row r="2" spans="1:6" x14ac:dyDescent="0.3">
      <c r="A2" s="291" t="s">
        <v>368</v>
      </c>
      <c r="B2" s="245"/>
      <c r="C2" s="245"/>
    </row>
    <row r="4" spans="1:6" x14ac:dyDescent="0.3">
      <c r="B4" s="184" t="s">
        <v>135</v>
      </c>
      <c r="C4" s="184" t="s">
        <v>134</v>
      </c>
    </row>
    <row r="5" spans="1:6" x14ac:dyDescent="0.3">
      <c r="A5" s="282">
        <v>36678</v>
      </c>
      <c r="B5" s="261">
        <v>56.867884951081798</v>
      </c>
      <c r="C5" s="261">
        <v>56.867884951081798</v>
      </c>
      <c r="E5" s="261"/>
      <c r="F5" s="261"/>
    </row>
    <row r="6" spans="1:6" x14ac:dyDescent="0.3">
      <c r="A6" s="282">
        <v>36770</v>
      </c>
      <c r="B6" s="261">
        <v>53.345935127674203</v>
      </c>
      <c r="C6" s="261">
        <v>53.345935127674203</v>
      </c>
      <c r="E6" s="261"/>
      <c r="F6" s="261"/>
    </row>
    <row r="7" spans="1:6" x14ac:dyDescent="0.3">
      <c r="A7" s="282">
        <v>36861</v>
      </c>
      <c r="B7" s="261">
        <v>51.1856235285182</v>
      </c>
      <c r="C7" s="261">
        <v>51.1856235285182</v>
      </c>
      <c r="E7" s="261"/>
      <c r="F7" s="261"/>
    </row>
    <row r="8" spans="1:6" x14ac:dyDescent="0.3">
      <c r="A8" s="282">
        <v>36951</v>
      </c>
      <c r="B8" s="261">
        <v>54.470497835497802</v>
      </c>
      <c r="C8" s="261">
        <v>54.470497835497802</v>
      </c>
      <c r="E8" s="261"/>
      <c r="F8" s="261"/>
    </row>
    <row r="9" spans="1:6" x14ac:dyDescent="0.3">
      <c r="A9" s="282">
        <v>37043</v>
      </c>
      <c r="B9" s="261">
        <v>53.619423510466902</v>
      </c>
      <c r="C9" s="261">
        <v>53.619423510466902</v>
      </c>
      <c r="E9" s="261"/>
      <c r="F9" s="261"/>
    </row>
    <row r="10" spans="1:6" x14ac:dyDescent="0.3">
      <c r="A10" s="282">
        <v>37135</v>
      </c>
      <c r="B10" s="261">
        <v>53.9483280632411</v>
      </c>
      <c r="C10" s="261">
        <v>53.9483280632411</v>
      </c>
      <c r="E10" s="261"/>
      <c r="F10" s="261"/>
    </row>
    <row r="11" spans="1:6" x14ac:dyDescent="0.3">
      <c r="A11" s="282">
        <v>37226</v>
      </c>
      <c r="B11" s="261">
        <v>53.600757575757498</v>
      </c>
      <c r="C11" s="261">
        <v>53.600757575757498</v>
      </c>
      <c r="E11" s="261"/>
      <c r="F11" s="261"/>
    </row>
    <row r="12" spans="1:6" x14ac:dyDescent="0.3">
      <c r="A12" s="282">
        <v>37316</v>
      </c>
      <c r="B12" s="261">
        <v>55.468875104427703</v>
      </c>
      <c r="C12" s="261">
        <v>55.468875104427703</v>
      </c>
      <c r="E12" s="261"/>
      <c r="F12" s="261"/>
    </row>
    <row r="13" spans="1:6" x14ac:dyDescent="0.3">
      <c r="A13" s="282">
        <v>37408</v>
      </c>
      <c r="B13" s="261">
        <v>58.591586575133398</v>
      </c>
      <c r="C13" s="261">
        <v>58.591586575133398</v>
      </c>
      <c r="E13" s="261"/>
      <c r="F13" s="261"/>
    </row>
    <row r="14" spans="1:6" x14ac:dyDescent="0.3">
      <c r="A14" s="282">
        <v>37500</v>
      </c>
      <c r="B14" s="261">
        <v>58.292769935378601</v>
      </c>
      <c r="C14" s="261">
        <v>58.292769935378601</v>
      </c>
      <c r="E14" s="261"/>
      <c r="F14" s="261"/>
    </row>
    <row r="15" spans="1:6" x14ac:dyDescent="0.3">
      <c r="A15" s="282">
        <v>37591</v>
      </c>
      <c r="B15" s="261">
        <v>61.188082972582897</v>
      </c>
      <c r="C15" s="261">
        <v>61.188082972582897</v>
      </c>
      <c r="E15" s="261"/>
      <c r="F15" s="261"/>
    </row>
    <row r="16" spans="1:6" x14ac:dyDescent="0.3">
      <c r="A16" s="282">
        <v>37681</v>
      </c>
      <c r="B16" s="261">
        <v>65.778446115288205</v>
      </c>
      <c r="C16" s="261">
        <v>65.778446115288205</v>
      </c>
      <c r="E16" s="261"/>
      <c r="F16" s="261"/>
    </row>
    <row r="17" spans="1:6" x14ac:dyDescent="0.3">
      <c r="A17" s="282">
        <v>37773</v>
      </c>
      <c r="B17" s="261">
        <v>66.176075757575703</v>
      </c>
      <c r="C17" s="261">
        <v>66.176075757575703</v>
      </c>
      <c r="E17" s="261"/>
      <c r="F17" s="261"/>
    </row>
    <row r="18" spans="1:6" x14ac:dyDescent="0.3">
      <c r="A18" s="282">
        <v>37865</v>
      </c>
      <c r="B18" s="261">
        <v>67.317305351653104</v>
      </c>
      <c r="C18" s="261">
        <v>67.317305351653104</v>
      </c>
      <c r="E18" s="261"/>
      <c r="F18" s="261"/>
    </row>
    <row r="19" spans="1:6" x14ac:dyDescent="0.3">
      <c r="A19" s="282">
        <v>37956</v>
      </c>
      <c r="B19" s="261">
        <v>69.073590187590099</v>
      </c>
      <c r="C19" s="261">
        <v>69.073590187590099</v>
      </c>
      <c r="E19" s="261"/>
      <c r="F19" s="261"/>
    </row>
    <row r="20" spans="1:6" x14ac:dyDescent="0.3">
      <c r="A20" s="282">
        <v>38047</v>
      </c>
      <c r="B20" s="261">
        <v>72.376664759725401</v>
      </c>
      <c r="C20" s="261">
        <v>72.376664759725401</v>
      </c>
      <c r="E20" s="261"/>
      <c r="F20" s="261"/>
    </row>
    <row r="21" spans="1:6" x14ac:dyDescent="0.3">
      <c r="A21" s="282">
        <v>38139</v>
      </c>
      <c r="B21" s="261">
        <v>69.350111111111104</v>
      </c>
      <c r="C21" s="261">
        <v>69.350111111111104</v>
      </c>
      <c r="E21" s="261"/>
      <c r="F21" s="261"/>
    </row>
    <row r="22" spans="1:6" x14ac:dyDescent="0.3">
      <c r="A22" s="282">
        <v>38231</v>
      </c>
      <c r="B22" s="261">
        <v>72.050909090909002</v>
      </c>
      <c r="C22" s="261">
        <v>72.050909090909002</v>
      </c>
      <c r="E22" s="261"/>
      <c r="F22" s="261"/>
    </row>
    <row r="23" spans="1:6" x14ac:dyDescent="0.3">
      <c r="A23" s="282">
        <v>38322</v>
      </c>
      <c r="B23" s="261">
        <v>74.385635642135597</v>
      </c>
      <c r="C23" s="261">
        <v>74.385635642135597</v>
      </c>
      <c r="E23" s="261"/>
      <c r="F23" s="261"/>
    </row>
    <row r="24" spans="1:6" x14ac:dyDescent="0.3">
      <c r="A24" s="282">
        <v>38412</v>
      </c>
      <c r="B24" s="261">
        <v>75.074324143692493</v>
      </c>
      <c r="C24" s="261">
        <v>75.074324143692493</v>
      </c>
      <c r="E24" s="261"/>
      <c r="F24" s="261"/>
    </row>
    <row r="25" spans="1:6" x14ac:dyDescent="0.3">
      <c r="A25" s="282">
        <v>38504</v>
      </c>
      <c r="B25" s="261">
        <v>76.054384559884497</v>
      </c>
      <c r="C25" s="261">
        <v>76.054384559884497</v>
      </c>
      <c r="E25" s="261"/>
      <c r="F25" s="261"/>
    </row>
    <row r="26" spans="1:6" x14ac:dyDescent="0.3">
      <c r="A26" s="282">
        <v>38596</v>
      </c>
      <c r="B26" s="261">
        <v>74.548761842022699</v>
      </c>
      <c r="C26" s="261">
        <v>74.548761842022699</v>
      </c>
      <c r="E26" s="261"/>
      <c r="F26" s="261"/>
    </row>
    <row r="27" spans="1:6" x14ac:dyDescent="0.3">
      <c r="A27" s="282">
        <v>38687</v>
      </c>
      <c r="B27" s="261">
        <v>76.143803030303005</v>
      </c>
      <c r="C27" s="261">
        <v>76.143803030303005</v>
      </c>
      <c r="E27" s="261"/>
      <c r="F27" s="261"/>
    </row>
    <row r="28" spans="1:6" x14ac:dyDescent="0.3">
      <c r="A28" s="282">
        <v>38777</v>
      </c>
      <c r="B28" s="261">
        <v>72.375426773455303</v>
      </c>
      <c r="C28" s="261">
        <v>72.375426773455303</v>
      </c>
      <c r="E28" s="261"/>
      <c r="F28" s="261"/>
    </row>
    <row r="29" spans="1:6" x14ac:dyDescent="0.3">
      <c r="A29" s="282">
        <v>38869</v>
      </c>
      <c r="B29" s="261">
        <v>66.7282450371453</v>
      </c>
      <c r="C29" s="261">
        <v>66.7282450371453</v>
      </c>
      <c r="E29" s="261"/>
      <c r="F29" s="261"/>
    </row>
    <row r="30" spans="1:6" x14ac:dyDescent="0.3">
      <c r="A30" s="282">
        <v>38961</v>
      </c>
      <c r="B30" s="261">
        <v>67.570565907522393</v>
      </c>
      <c r="C30" s="261">
        <v>67.570565907522393</v>
      </c>
      <c r="E30" s="261"/>
      <c r="F30" s="261"/>
    </row>
    <row r="31" spans="1:6" x14ac:dyDescent="0.3">
      <c r="A31" s="282">
        <v>39052</v>
      </c>
      <c r="B31" s="261">
        <v>71.070935292777406</v>
      </c>
      <c r="C31" s="261">
        <v>71.070935292777406</v>
      </c>
      <c r="E31" s="261"/>
      <c r="F31" s="261"/>
    </row>
    <row r="32" spans="1:6" x14ac:dyDescent="0.3">
      <c r="A32" s="282">
        <v>39142</v>
      </c>
      <c r="B32" s="261">
        <v>72.628877876509407</v>
      </c>
      <c r="C32" s="261">
        <v>72.628877876509407</v>
      </c>
      <c r="E32" s="261"/>
      <c r="F32" s="261"/>
    </row>
    <row r="33" spans="1:6" x14ac:dyDescent="0.3">
      <c r="A33" s="282">
        <v>39234</v>
      </c>
      <c r="B33" s="261">
        <v>75.696008051529702</v>
      </c>
      <c r="C33" s="261">
        <v>75.696008051529702</v>
      </c>
      <c r="E33" s="261"/>
      <c r="F33" s="261"/>
    </row>
    <row r="34" spans="1:6" x14ac:dyDescent="0.3">
      <c r="A34" s="282">
        <v>39326</v>
      </c>
      <c r="B34" s="261">
        <v>74.916063899868206</v>
      </c>
      <c r="C34" s="261">
        <v>74.916063899868206</v>
      </c>
      <c r="E34" s="261"/>
      <c r="F34" s="261"/>
    </row>
    <row r="35" spans="1:6" x14ac:dyDescent="0.3">
      <c r="A35" s="282">
        <v>39417</v>
      </c>
      <c r="B35" s="261">
        <v>74.705071770334897</v>
      </c>
      <c r="C35" s="261">
        <v>74.705071770334897</v>
      </c>
      <c r="E35" s="261"/>
      <c r="F35" s="261"/>
    </row>
    <row r="36" spans="1:6" x14ac:dyDescent="0.3">
      <c r="A36" s="282">
        <v>39508</v>
      </c>
      <c r="B36" s="261">
        <v>75.647667502088495</v>
      </c>
      <c r="C36" s="261">
        <v>75.647667502088495</v>
      </c>
      <c r="E36" s="261"/>
      <c r="F36" s="261"/>
    </row>
    <row r="37" spans="1:6" x14ac:dyDescent="0.3">
      <c r="A37" s="282">
        <v>39600</v>
      </c>
      <c r="B37" s="261">
        <v>72.998310966810905</v>
      </c>
      <c r="C37" s="261">
        <v>72.998310966810905</v>
      </c>
      <c r="E37" s="261"/>
      <c r="F37" s="261"/>
    </row>
    <row r="38" spans="1:6" x14ac:dyDescent="0.3">
      <c r="A38" s="282">
        <v>39692</v>
      </c>
      <c r="B38" s="261">
        <v>69.100496267018002</v>
      </c>
      <c r="C38" s="261">
        <v>69.100496267018002</v>
      </c>
      <c r="E38" s="261"/>
      <c r="F38" s="261"/>
    </row>
    <row r="39" spans="1:6" x14ac:dyDescent="0.3">
      <c r="A39" s="282">
        <v>39783</v>
      </c>
      <c r="B39" s="261">
        <v>62.160633477633397</v>
      </c>
      <c r="C39" s="261">
        <v>62.160633477633397</v>
      </c>
      <c r="E39" s="261"/>
      <c r="F39" s="261"/>
    </row>
    <row r="40" spans="1:6" x14ac:dyDescent="0.3">
      <c r="A40" s="282">
        <v>39873</v>
      </c>
      <c r="B40" s="261">
        <v>58.009539074960102</v>
      </c>
      <c r="C40" s="261">
        <v>58.009539074960102</v>
      </c>
      <c r="E40" s="261"/>
      <c r="F40" s="261"/>
    </row>
    <row r="41" spans="1:6" x14ac:dyDescent="0.3">
      <c r="A41" s="282">
        <v>39965</v>
      </c>
      <c r="B41" s="261">
        <v>62.274039682539602</v>
      </c>
      <c r="C41" s="261">
        <v>62.274039682539602</v>
      </c>
      <c r="E41" s="261"/>
      <c r="F41" s="261"/>
    </row>
    <row r="42" spans="1:6" x14ac:dyDescent="0.3">
      <c r="A42" s="282">
        <v>40057</v>
      </c>
      <c r="B42" s="261">
        <v>66.673933120019996</v>
      </c>
      <c r="C42" s="261">
        <v>66.673933120019996</v>
      </c>
      <c r="E42" s="261"/>
      <c r="F42" s="261"/>
    </row>
    <row r="43" spans="1:6" x14ac:dyDescent="0.3">
      <c r="A43" s="282">
        <v>40148</v>
      </c>
      <c r="B43" s="261">
        <v>69.271269841269799</v>
      </c>
      <c r="C43" s="261">
        <v>69.271269841269799</v>
      </c>
      <c r="E43" s="261"/>
      <c r="F43" s="261"/>
    </row>
    <row r="44" spans="1:6" x14ac:dyDescent="0.3">
      <c r="A44" s="282">
        <v>40238</v>
      </c>
      <c r="B44" s="261">
        <v>68.165676964149498</v>
      </c>
      <c r="C44" s="261">
        <v>68.165676964149498</v>
      </c>
      <c r="E44" s="261"/>
      <c r="F44" s="261"/>
    </row>
    <row r="45" spans="1:6" x14ac:dyDescent="0.3">
      <c r="A45" s="282">
        <v>40330</v>
      </c>
      <c r="B45" s="261">
        <v>68.593619047619001</v>
      </c>
      <c r="C45" s="261">
        <v>68.593619047619001</v>
      </c>
      <c r="E45" s="261"/>
      <c r="F45" s="261"/>
    </row>
    <row r="46" spans="1:6" x14ac:dyDescent="0.3">
      <c r="A46" s="282">
        <v>40422</v>
      </c>
      <c r="B46" s="261">
        <v>68.938484848484805</v>
      </c>
      <c r="C46" s="261">
        <v>68.938484848484805</v>
      </c>
      <c r="E46" s="261"/>
      <c r="F46" s="261"/>
    </row>
    <row r="47" spans="1:6" x14ac:dyDescent="0.3">
      <c r="A47" s="282">
        <v>40513</v>
      </c>
      <c r="B47" s="261">
        <v>69.728887445887395</v>
      </c>
      <c r="C47" s="261">
        <v>69.728887445887395</v>
      </c>
      <c r="E47" s="261"/>
      <c r="F47" s="261"/>
    </row>
    <row r="48" spans="1:6" x14ac:dyDescent="0.3">
      <c r="A48" s="282">
        <v>40603</v>
      </c>
      <c r="B48" s="261">
        <v>68.948758581235694</v>
      </c>
      <c r="C48" s="261">
        <v>68.948758581235694</v>
      </c>
      <c r="E48" s="261"/>
      <c r="F48" s="261"/>
    </row>
    <row r="49" spans="1:6" x14ac:dyDescent="0.3">
      <c r="A49" s="282">
        <v>40695</v>
      </c>
      <c r="B49" s="261">
        <v>70.820378977747396</v>
      </c>
      <c r="C49" s="261">
        <v>70.820378977747396</v>
      </c>
      <c r="E49" s="261"/>
      <c r="F49" s="261"/>
    </row>
    <row r="50" spans="1:6" x14ac:dyDescent="0.3">
      <c r="A50" s="282">
        <v>40787</v>
      </c>
      <c r="B50" s="261">
        <v>73.769340924775705</v>
      </c>
      <c r="C50" s="261">
        <v>73.769340924775705</v>
      </c>
      <c r="E50" s="261"/>
      <c r="F50" s="261"/>
    </row>
    <row r="51" spans="1:6" x14ac:dyDescent="0.3">
      <c r="A51" s="282">
        <v>40878</v>
      </c>
      <c r="B51" s="261">
        <v>70.577636363636302</v>
      </c>
      <c r="C51" s="261">
        <v>70.577636363636302</v>
      </c>
      <c r="E51" s="261"/>
      <c r="F51" s="261"/>
    </row>
    <row r="52" spans="1:6" x14ac:dyDescent="0.3">
      <c r="A52" s="282">
        <v>40969</v>
      </c>
      <c r="B52" s="261">
        <v>73.519272727272707</v>
      </c>
      <c r="C52" s="261">
        <v>73.519272727272707</v>
      </c>
      <c r="E52" s="261"/>
      <c r="F52" s="261"/>
    </row>
    <row r="53" spans="1:6" x14ac:dyDescent="0.3">
      <c r="A53" s="282">
        <v>41061</v>
      </c>
      <c r="B53" s="261">
        <v>72.398381642512007</v>
      </c>
      <c r="C53" s="261">
        <v>72.398381642512007</v>
      </c>
      <c r="E53" s="261"/>
      <c r="F53" s="261"/>
    </row>
    <row r="54" spans="1:6" x14ac:dyDescent="0.3">
      <c r="A54" s="282">
        <v>41153</v>
      </c>
      <c r="B54" s="261">
        <v>73.485220685111997</v>
      </c>
      <c r="C54" s="261">
        <v>73.485220685111997</v>
      </c>
      <c r="E54" s="261"/>
      <c r="F54" s="261"/>
    </row>
    <row r="55" spans="1:6" x14ac:dyDescent="0.3">
      <c r="A55" s="282">
        <v>41244</v>
      </c>
      <c r="B55" s="261">
        <v>74.214362041467297</v>
      </c>
      <c r="C55" s="261">
        <v>74.214362041467297</v>
      </c>
      <c r="E55" s="261"/>
      <c r="F55" s="261"/>
    </row>
    <row r="56" spans="1:6" x14ac:dyDescent="0.3">
      <c r="A56" s="282">
        <v>41334</v>
      </c>
      <c r="B56" s="261">
        <v>75.934545112781905</v>
      </c>
      <c r="C56" s="261">
        <v>75.934545112781905</v>
      </c>
      <c r="E56" s="261"/>
      <c r="F56" s="261"/>
    </row>
    <row r="57" spans="1:6" x14ac:dyDescent="0.3">
      <c r="A57" s="282">
        <v>41426</v>
      </c>
      <c r="B57" s="261">
        <v>76.250688024408802</v>
      </c>
      <c r="C57" s="261">
        <v>76.250688024408802</v>
      </c>
      <c r="E57" s="261"/>
      <c r="F57" s="261"/>
    </row>
    <row r="58" spans="1:6" x14ac:dyDescent="0.3">
      <c r="A58" s="282">
        <v>41518</v>
      </c>
      <c r="B58" s="261">
        <v>75.974641759206904</v>
      </c>
      <c r="C58" s="261">
        <v>75.974641759206904</v>
      </c>
      <c r="E58" s="261"/>
      <c r="F58" s="261"/>
    </row>
    <row r="59" spans="1:6" x14ac:dyDescent="0.3">
      <c r="A59" s="282">
        <v>41609</v>
      </c>
      <c r="B59" s="261">
        <v>78.187718614718605</v>
      </c>
      <c r="C59" s="261">
        <v>78.187718614718605</v>
      </c>
      <c r="E59" s="261"/>
      <c r="F59" s="261"/>
    </row>
    <row r="60" spans="1:6" x14ac:dyDescent="0.3">
      <c r="A60" s="282">
        <v>41699</v>
      </c>
      <c r="B60" s="261">
        <v>80.042539682539598</v>
      </c>
      <c r="C60" s="261">
        <v>80.042539682539598</v>
      </c>
      <c r="E60" s="261"/>
      <c r="F60" s="261"/>
    </row>
    <row r="61" spans="1:6" x14ac:dyDescent="0.3">
      <c r="A61" s="282">
        <v>41791</v>
      </c>
      <c r="B61" s="261">
        <v>81.516369218500799</v>
      </c>
      <c r="C61" s="261">
        <v>81.516369218500799</v>
      </c>
      <c r="E61" s="261"/>
      <c r="F61" s="261"/>
    </row>
    <row r="62" spans="1:6" x14ac:dyDescent="0.3">
      <c r="A62" s="282">
        <v>41883</v>
      </c>
      <c r="B62" s="261">
        <v>80.109818370035697</v>
      </c>
      <c r="C62" s="261">
        <v>80.109818370035697</v>
      </c>
      <c r="E62" s="261"/>
      <c r="F62" s="261"/>
    </row>
    <row r="63" spans="1:6" x14ac:dyDescent="0.3">
      <c r="A63" s="282">
        <v>41974</v>
      </c>
      <c r="B63" s="261">
        <v>77.476274891774807</v>
      </c>
      <c r="C63" s="261">
        <v>77.476274891774807</v>
      </c>
      <c r="E63" s="261"/>
      <c r="F63" s="261"/>
    </row>
    <row r="64" spans="1:6" x14ac:dyDescent="0.3">
      <c r="A64" s="282">
        <v>42064</v>
      </c>
      <c r="B64" s="261">
        <v>77.871019138755898</v>
      </c>
      <c r="C64" s="261">
        <v>77.871019138755898</v>
      </c>
      <c r="E64" s="261"/>
      <c r="F64" s="261"/>
    </row>
    <row r="65" spans="1:6" x14ac:dyDescent="0.3">
      <c r="A65" s="282">
        <v>42156</v>
      </c>
      <c r="B65" s="261">
        <v>76.209039264828704</v>
      </c>
      <c r="C65" s="261">
        <v>76.209039264828704</v>
      </c>
      <c r="E65" s="261"/>
      <c r="F65" s="261"/>
    </row>
    <row r="66" spans="1:6" x14ac:dyDescent="0.3">
      <c r="A66" s="282">
        <v>42248</v>
      </c>
      <c r="B66" s="261">
        <v>69.834458560762897</v>
      </c>
      <c r="C66" s="261">
        <v>69.834458560762897</v>
      </c>
      <c r="E66" s="261"/>
      <c r="F66" s="261"/>
    </row>
    <row r="67" spans="1:6" x14ac:dyDescent="0.3">
      <c r="A67" s="282">
        <v>42339</v>
      </c>
      <c r="B67" s="261">
        <v>72.135873015873003</v>
      </c>
      <c r="C67" s="261">
        <v>72.135873015873003</v>
      </c>
      <c r="E67" s="261"/>
      <c r="F67" s="261"/>
    </row>
    <row r="68" spans="1:6" x14ac:dyDescent="0.3">
      <c r="A68" s="282">
        <v>42430</v>
      </c>
      <c r="B68" s="261">
        <v>72.155616541353297</v>
      </c>
      <c r="C68" s="261">
        <v>72.155616541353297</v>
      </c>
      <c r="E68" s="261"/>
      <c r="F68" s="261"/>
    </row>
    <row r="69" spans="1:6" x14ac:dyDescent="0.3">
      <c r="A69" s="282">
        <v>42522</v>
      </c>
      <c r="B69" s="261">
        <v>73.629818181818095</v>
      </c>
      <c r="C69" s="261">
        <v>73.629818181818095</v>
      </c>
      <c r="E69" s="261"/>
      <c r="F69" s="261"/>
    </row>
    <row r="70" spans="1:6" x14ac:dyDescent="0.3">
      <c r="A70" s="282">
        <v>42614</v>
      </c>
      <c r="B70" s="261">
        <v>76.9701257920823</v>
      </c>
      <c r="C70" s="261">
        <v>76.9701257920823</v>
      </c>
      <c r="E70" s="261"/>
      <c r="F70" s="261"/>
    </row>
    <row r="71" spans="1:6" x14ac:dyDescent="0.3">
      <c r="A71" s="282">
        <v>42705</v>
      </c>
      <c r="B71" s="261">
        <v>77</v>
      </c>
      <c r="C71" s="261">
        <v>77.640893939393905</v>
      </c>
      <c r="E71" s="261"/>
      <c r="F71" s="261"/>
    </row>
    <row r="72" spans="1:6" x14ac:dyDescent="0.3">
      <c r="A72" s="282">
        <v>42795</v>
      </c>
      <c r="B72" s="261">
        <v>77</v>
      </c>
      <c r="C72" s="261">
        <v>77.959519450800897</v>
      </c>
      <c r="D72" s="300"/>
      <c r="E72" s="261"/>
      <c r="F72" s="261"/>
    </row>
    <row r="73" spans="1:6" x14ac:dyDescent="0.3">
      <c r="A73" s="282">
        <v>42887</v>
      </c>
      <c r="B73" s="261">
        <v>76.5</v>
      </c>
      <c r="C73" s="261">
        <v>76.099999999999994</v>
      </c>
      <c r="D73" s="300"/>
      <c r="E73" s="261"/>
      <c r="F73" s="261"/>
    </row>
    <row r="74" spans="1:6" x14ac:dyDescent="0.3">
      <c r="A74" s="282">
        <v>42979</v>
      </c>
      <c r="B74" s="261">
        <v>75.8</v>
      </c>
      <c r="C74" s="261">
        <v>76.599999999999994</v>
      </c>
      <c r="D74" s="300"/>
      <c r="E74" s="261"/>
      <c r="F74" s="261"/>
    </row>
    <row r="75" spans="1:6" x14ac:dyDescent="0.3">
      <c r="A75" s="282">
        <v>43070</v>
      </c>
      <c r="B75" s="261">
        <v>75.3</v>
      </c>
      <c r="C75" s="261">
        <v>76.599999999999994</v>
      </c>
      <c r="D75" s="300"/>
      <c r="E75" s="261"/>
      <c r="F75" s="261"/>
    </row>
    <row r="76" spans="1:6" x14ac:dyDescent="0.3">
      <c r="A76" s="282">
        <v>43160</v>
      </c>
      <c r="B76" s="261">
        <v>74.881339999999994</v>
      </c>
      <c r="C76" s="261">
        <v>76.599999999999994</v>
      </c>
      <c r="D76" s="300"/>
      <c r="E76" s="261"/>
      <c r="F76" s="261"/>
    </row>
    <row r="77" spans="1:6" x14ac:dyDescent="0.3">
      <c r="A77" s="282">
        <v>43252</v>
      </c>
      <c r="B77" s="261">
        <v>74.933679999999995</v>
      </c>
      <c r="C77" s="261">
        <v>76.599999999999994</v>
      </c>
      <c r="D77" s="300"/>
      <c r="E77" s="261"/>
      <c r="F77" s="261"/>
    </row>
    <row r="78" spans="1:6" x14ac:dyDescent="0.3">
      <c r="A78" s="282">
        <v>43344</v>
      </c>
      <c r="B78" s="261">
        <v>74.974530000000001</v>
      </c>
      <c r="C78" s="261">
        <v>76.701220000000006</v>
      </c>
      <c r="E78" s="261"/>
      <c r="F78" s="261"/>
    </row>
    <row r="79" spans="1:6" x14ac:dyDescent="0.3">
      <c r="A79" s="282">
        <v>43435</v>
      </c>
      <c r="B79" s="261">
        <v>74.995450000000005</v>
      </c>
      <c r="C79" s="261">
        <v>76.789590000000004</v>
      </c>
      <c r="E79" s="261"/>
      <c r="F79" s="261"/>
    </row>
    <row r="80" spans="1:6" x14ac:dyDescent="0.3">
      <c r="A80" s="282">
        <v>43525</v>
      </c>
      <c r="B80" s="261">
        <v>74.997559999999893</v>
      </c>
      <c r="C80" s="261">
        <v>76.856740000000002</v>
      </c>
      <c r="E80" s="261"/>
      <c r="F80" s="261"/>
    </row>
    <row r="81" spans="1:6" x14ac:dyDescent="0.3">
      <c r="A81" s="282">
        <v>43617</v>
      </c>
      <c r="B81" s="261">
        <v>74.982470000000006</v>
      </c>
      <c r="C81" s="261">
        <v>76.891130000000004</v>
      </c>
      <c r="E81" s="261"/>
      <c r="F81" s="261"/>
    </row>
    <row r="82" spans="1:6" x14ac:dyDescent="0.3">
      <c r="A82" s="282">
        <v>43709</v>
      </c>
      <c r="B82" s="261">
        <v>74.944379999999995</v>
      </c>
      <c r="C82" s="261">
        <v>76.892449999999997</v>
      </c>
      <c r="E82" s="261"/>
      <c r="F82" s="261"/>
    </row>
    <row r="83" spans="1:6" x14ac:dyDescent="0.3">
      <c r="A83" s="282">
        <v>43800</v>
      </c>
      <c r="B83" s="261">
        <v>74.887050000000002</v>
      </c>
      <c r="C83" s="261">
        <v>76.860489999999999</v>
      </c>
      <c r="E83" s="261"/>
      <c r="F83" s="261"/>
    </row>
    <row r="84" spans="1:6" x14ac:dyDescent="0.3">
      <c r="A84" s="282">
        <v>43891</v>
      </c>
      <c r="B84" s="261">
        <v>74.752200000000002</v>
      </c>
      <c r="C84" s="261">
        <v>76.797439999999995</v>
      </c>
      <c r="E84" s="261"/>
      <c r="F84" s="261"/>
    </row>
    <row r="85" spans="1:6" x14ac:dyDescent="0.3">
      <c r="A85" s="282">
        <v>43983</v>
      </c>
      <c r="B85" s="261">
        <v>74.536450000000002</v>
      </c>
      <c r="C85" s="261">
        <v>76.684049999999999</v>
      </c>
      <c r="E85" s="261"/>
      <c r="F85" s="261"/>
    </row>
    <row r="86" spans="1:6" x14ac:dyDescent="0.3">
      <c r="A86" s="282">
        <v>44075</v>
      </c>
      <c r="B86" s="261">
        <v>74.20187</v>
      </c>
      <c r="C86" s="261">
        <v>76.426090000000002</v>
      </c>
      <c r="E86" s="261"/>
      <c r="F86" s="261"/>
    </row>
    <row r="87" spans="1:6" x14ac:dyDescent="0.3">
      <c r="A87" s="282">
        <v>44166</v>
      </c>
      <c r="B87" s="261">
        <v>73.788730000000001</v>
      </c>
      <c r="C87" s="261">
        <v>76.027659999999997</v>
      </c>
      <c r="E87" s="261"/>
      <c r="F87" s="261"/>
    </row>
    <row r="88" spans="1:6" x14ac:dyDescent="0.3">
      <c r="A88" s="282">
        <v>44256</v>
      </c>
      <c r="B88" s="261">
        <v>73.268739999999994</v>
      </c>
      <c r="C88" s="261">
        <v>75.446640000000002</v>
      </c>
      <c r="E88" s="261"/>
      <c r="F88" s="261"/>
    </row>
    <row r="89" spans="1:6" x14ac:dyDescent="0.3">
      <c r="A89" s="282">
        <v>44348</v>
      </c>
      <c r="B89" s="261">
        <v>72.632639999999995</v>
      </c>
      <c r="C89" s="261">
        <v>74.744609999999994</v>
      </c>
      <c r="E89" s="261"/>
      <c r="F89" s="261"/>
    </row>
    <row r="90" spans="1:6" x14ac:dyDescent="0.3">
      <c r="A90" s="282"/>
    </row>
    <row r="91" spans="1:6" x14ac:dyDescent="0.3">
      <c r="A91" s="282"/>
    </row>
    <row r="92" spans="1:6" x14ac:dyDescent="0.3">
      <c r="A92" s="282"/>
    </row>
    <row r="93" spans="1:6" x14ac:dyDescent="0.3">
      <c r="A93" s="282"/>
    </row>
    <row r="94" spans="1:6" x14ac:dyDescent="0.3">
      <c r="A94" s="282"/>
    </row>
    <row r="95" spans="1:6" x14ac:dyDescent="0.3">
      <c r="A95" s="282"/>
    </row>
    <row r="96" spans="1:6" x14ac:dyDescent="0.3">
      <c r="A96" s="282"/>
    </row>
    <row r="97" spans="1:3" x14ac:dyDescent="0.3">
      <c r="A97" s="282"/>
    </row>
    <row r="98" spans="1:3" x14ac:dyDescent="0.3">
      <c r="B98" s="289"/>
      <c r="C98" s="28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1"/>
  <sheetViews>
    <sheetView workbookViewId="0">
      <selection activeCell="F12" sqref="F12"/>
    </sheetView>
  </sheetViews>
  <sheetFormatPr defaultColWidth="9.140625" defaultRowHeight="16.5" x14ac:dyDescent="0.3"/>
  <cols>
    <col min="1" max="1" width="9.140625" style="184"/>
    <col min="2" max="2" width="24.5703125" style="184" bestFit="1" customWidth="1"/>
    <col min="3" max="3" width="16.42578125" style="184" bestFit="1" customWidth="1"/>
    <col min="4" max="4" width="9.140625" style="184"/>
    <col min="5" max="6" width="12" style="184" customWidth="1"/>
    <col min="7" max="16384" width="9.140625" style="184"/>
  </cols>
  <sheetData>
    <row r="1" spans="1:4" x14ac:dyDescent="0.3">
      <c r="A1" s="244" t="s">
        <v>369</v>
      </c>
      <c r="B1" s="245"/>
      <c r="C1" s="245"/>
      <c r="D1" s="290"/>
    </row>
    <row r="2" spans="1:4" x14ac:dyDescent="0.3">
      <c r="A2" s="291" t="s">
        <v>349</v>
      </c>
      <c r="B2" s="245"/>
      <c r="C2" s="245"/>
      <c r="D2" s="290"/>
    </row>
    <row r="3" spans="1:4" x14ac:dyDescent="0.3">
      <c r="A3" s="248"/>
      <c r="B3" s="249"/>
      <c r="C3" s="249"/>
    </row>
    <row r="5" spans="1:4" x14ac:dyDescent="0.3">
      <c r="B5" s="292" t="s">
        <v>135</v>
      </c>
      <c r="C5" s="292" t="s">
        <v>134</v>
      </c>
      <c r="D5" s="284"/>
    </row>
    <row r="6" spans="1:4" x14ac:dyDescent="0.3">
      <c r="A6" s="282">
        <v>36678</v>
      </c>
      <c r="B6" s="284">
        <v>6.8565479289060596</v>
      </c>
      <c r="C6" s="284">
        <v>6.8565479289060596</v>
      </c>
      <c r="D6" s="284"/>
    </row>
    <row r="7" spans="1:4" x14ac:dyDescent="0.3">
      <c r="A7" s="282">
        <v>36770</v>
      </c>
      <c r="B7" s="284">
        <v>6.5923964997426303</v>
      </c>
      <c r="C7" s="284">
        <v>6.5923964997426303</v>
      </c>
      <c r="D7" s="284"/>
    </row>
    <row r="8" spans="1:4" x14ac:dyDescent="0.3">
      <c r="A8" s="282">
        <v>36861</v>
      </c>
      <c r="B8" s="284">
        <v>6.8859984697781096</v>
      </c>
      <c r="C8" s="284">
        <v>6.8859984697781096</v>
      </c>
      <c r="D8" s="284"/>
    </row>
    <row r="9" spans="1:4" x14ac:dyDescent="0.3">
      <c r="A9" s="282">
        <v>36951</v>
      </c>
      <c r="B9" s="284">
        <v>5.2294136609477304</v>
      </c>
      <c r="C9" s="284">
        <v>5.2294136609477304</v>
      </c>
      <c r="D9" s="284"/>
    </row>
    <row r="10" spans="1:4" x14ac:dyDescent="0.3">
      <c r="A10" s="282">
        <v>37043</v>
      </c>
      <c r="B10" s="284">
        <v>2.6480617997077101</v>
      </c>
      <c r="C10" s="284">
        <v>2.6480617997077101</v>
      </c>
      <c r="D10" s="284"/>
    </row>
    <row r="11" spans="1:4" x14ac:dyDescent="0.3">
      <c r="A11" s="282">
        <v>37135</v>
      </c>
      <c r="B11" s="284">
        <v>3.1009623676313298</v>
      </c>
      <c r="C11" s="284">
        <v>3.1009623676313298</v>
      </c>
      <c r="D11" s="284"/>
    </row>
    <row r="12" spans="1:4" x14ac:dyDescent="0.3">
      <c r="A12" s="282">
        <v>37226</v>
      </c>
      <c r="B12" s="284">
        <v>2.13041551624229</v>
      </c>
      <c r="C12" s="284">
        <v>2.13041551624229</v>
      </c>
      <c r="D12" s="284"/>
    </row>
    <row r="13" spans="1:4" x14ac:dyDescent="0.3">
      <c r="A13" s="282">
        <v>37316</v>
      </c>
      <c r="B13" s="284">
        <v>2.6617652064399699</v>
      </c>
      <c r="C13" s="284">
        <v>2.6617652064399699</v>
      </c>
      <c r="D13" s="284"/>
    </row>
    <row r="14" spans="1:4" x14ac:dyDescent="0.3">
      <c r="A14" s="282">
        <v>37408</v>
      </c>
      <c r="B14" s="301">
        <v>3.9323366893792899</v>
      </c>
      <c r="C14" s="284">
        <v>3.9323366893792899</v>
      </c>
      <c r="D14" s="284"/>
    </row>
    <row r="15" spans="1:4" x14ac:dyDescent="0.3">
      <c r="A15" s="282">
        <v>37500</v>
      </c>
      <c r="B15" s="301">
        <v>3.8374038139845998</v>
      </c>
      <c r="C15" s="284">
        <v>3.8374038139845998</v>
      </c>
      <c r="D15" s="284"/>
    </row>
    <row r="16" spans="1:4" x14ac:dyDescent="0.3">
      <c r="A16" s="282">
        <v>37591</v>
      </c>
      <c r="B16" s="301">
        <v>6.0142847606968699</v>
      </c>
      <c r="C16" s="284">
        <v>6.0142847606968699</v>
      </c>
      <c r="D16" s="284"/>
    </row>
    <row r="17" spans="1:9" x14ac:dyDescent="0.3">
      <c r="A17" s="282">
        <v>37681</v>
      </c>
      <c r="B17" s="301">
        <v>7.8313053280726797</v>
      </c>
      <c r="C17" s="284">
        <v>7.8313053280726797</v>
      </c>
      <c r="D17" s="284"/>
    </row>
    <row r="18" spans="1:9" x14ac:dyDescent="0.3">
      <c r="A18" s="282">
        <v>37773</v>
      </c>
      <c r="B18" s="301">
        <v>6.44182784826641</v>
      </c>
      <c r="C18" s="284">
        <v>6.44182784826641</v>
      </c>
      <c r="D18" s="284"/>
      <c r="I18" s="284"/>
    </row>
    <row r="19" spans="1:9" x14ac:dyDescent="0.3">
      <c r="A19" s="282">
        <v>37865</v>
      </c>
      <c r="B19" s="301">
        <v>6.17327705641652</v>
      </c>
      <c r="C19" s="284">
        <v>6.17327705641652</v>
      </c>
      <c r="D19" s="284"/>
      <c r="I19" s="284"/>
    </row>
    <row r="20" spans="1:9" x14ac:dyDescent="0.3">
      <c r="A20" s="282">
        <v>37956</v>
      </c>
      <c r="B20" s="301">
        <v>4.0800906686815299</v>
      </c>
      <c r="C20" s="284">
        <v>4.0800906686815299</v>
      </c>
      <c r="D20" s="284"/>
      <c r="I20" s="284"/>
    </row>
    <row r="21" spans="1:9" x14ac:dyDescent="0.3">
      <c r="A21" s="282">
        <v>38047</v>
      </c>
      <c r="B21" s="301">
        <v>3.3699228238477299</v>
      </c>
      <c r="C21" s="284">
        <v>3.3699228238477299</v>
      </c>
      <c r="D21" s="284"/>
      <c r="I21" s="284"/>
    </row>
    <row r="22" spans="1:9" x14ac:dyDescent="0.3">
      <c r="A22" s="282">
        <v>38139</v>
      </c>
      <c r="B22" s="301">
        <v>5.6873199730342598</v>
      </c>
      <c r="C22" s="284">
        <v>5.6873199730342598</v>
      </c>
      <c r="D22" s="284"/>
      <c r="I22" s="284"/>
    </row>
    <row r="23" spans="1:9" x14ac:dyDescent="0.3">
      <c r="A23" s="282">
        <v>38231</v>
      </c>
      <c r="B23" s="301">
        <v>4.8432616150274601</v>
      </c>
      <c r="C23" s="284">
        <v>4.8432616150274601</v>
      </c>
      <c r="D23" s="284"/>
      <c r="I23" s="284"/>
    </row>
    <row r="24" spans="1:9" x14ac:dyDescent="0.3">
      <c r="A24" s="282">
        <v>38322</v>
      </c>
      <c r="B24" s="301">
        <v>6.1131276467029503</v>
      </c>
      <c r="C24" s="284">
        <v>6.1131276467029503</v>
      </c>
      <c r="D24" s="284"/>
      <c r="I24" s="284"/>
    </row>
    <row r="25" spans="1:9" x14ac:dyDescent="0.3">
      <c r="A25" s="282">
        <v>38412</v>
      </c>
      <c r="B25" s="301">
        <v>4.1434902882298603</v>
      </c>
      <c r="C25" s="284">
        <v>4.1434902882298603</v>
      </c>
      <c r="D25" s="284"/>
      <c r="I25" s="284"/>
    </row>
    <row r="26" spans="1:9" x14ac:dyDescent="0.3">
      <c r="A26" s="282">
        <v>38504</v>
      </c>
      <c r="B26" s="301">
        <v>1.1394607132502099</v>
      </c>
      <c r="C26" s="284">
        <v>1.1394607132502099</v>
      </c>
      <c r="D26" s="284"/>
      <c r="I26" s="284"/>
    </row>
    <row r="27" spans="1:9" x14ac:dyDescent="0.3">
      <c r="A27" s="282">
        <v>38596</v>
      </c>
      <c r="B27" s="301">
        <v>1.61509739789864</v>
      </c>
      <c r="C27" s="284">
        <v>1.61509739789864</v>
      </c>
      <c r="D27" s="284"/>
      <c r="I27" s="284"/>
    </row>
    <row r="28" spans="1:9" x14ac:dyDescent="0.3">
      <c r="A28" s="282">
        <v>38687</v>
      </c>
      <c r="B28" s="301">
        <v>8.2665830506534199E-2</v>
      </c>
      <c r="C28" s="284">
        <v>8.2665830506534199E-2</v>
      </c>
      <c r="D28" s="284"/>
      <c r="I28" s="284"/>
    </row>
    <row r="29" spans="1:9" x14ac:dyDescent="0.3">
      <c r="A29" s="282">
        <v>38777</v>
      </c>
      <c r="B29" s="301">
        <v>-7.7116417228373299E-2</v>
      </c>
      <c r="C29" s="284">
        <v>-7.7116417228373299E-2</v>
      </c>
      <c r="D29" s="284"/>
      <c r="I29" s="284"/>
    </row>
    <row r="30" spans="1:9" x14ac:dyDescent="0.3">
      <c r="A30" s="282">
        <v>38869</v>
      </c>
      <c r="B30" s="301">
        <v>0.478743227360034</v>
      </c>
      <c r="C30" s="284">
        <v>0.478743227360034</v>
      </c>
      <c r="D30" s="284"/>
      <c r="I30" s="284"/>
    </row>
    <row r="31" spans="1:9" x14ac:dyDescent="0.3">
      <c r="A31" s="282">
        <v>38961</v>
      </c>
      <c r="B31" s="301">
        <v>1.9853590452046701</v>
      </c>
      <c r="C31" s="284">
        <v>1.9853590452046701</v>
      </c>
      <c r="D31" s="284"/>
      <c r="I31" s="284"/>
    </row>
    <row r="32" spans="1:9" x14ac:dyDescent="0.3">
      <c r="A32" s="282">
        <v>39052</v>
      </c>
      <c r="B32" s="301">
        <v>2.3497579037311298</v>
      </c>
      <c r="C32" s="284">
        <v>2.3497579037311298</v>
      </c>
      <c r="D32" s="284"/>
      <c r="I32" s="284"/>
    </row>
    <row r="33" spans="1:9" x14ac:dyDescent="0.3">
      <c r="A33" s="282">
        <v>39142</v>
      </c>
      <c r="B33" s="301">
        <v>4.7791910818922396</v>
      </c>
      <c r="C33" s="284">
        <v>4.7791910818922396</v>
      </c>
      <c r="D33" s="284"/>
      <c r="I33" s="284"/>
    </row>
    <row r="34" spans="1:9" x14ac:dyDescent="0.3">
      <c r="A34" s="282">
        <v>39234</v>
      </c>
      <c r="B34" s="301">
        <v>5.7118402282453502</v>
      </c>
      <c r="C34" s="284">
        <v>5.7118402282453502</v>
      </c>
      <c r="D34" s="284"/>
      <c r="I34" s="284"/>
    </row>
    <row r="35" spans="1:9" x14ac:dyDescent="0.3">
      <c r="A35" s="282">
        <v>39326</v>
      </c>
      <c r="B35" s="301">
        <v>3.6057423751536</v>
      </c>
      <c r="C35" s="284">
        <v>3.6057423751536</v>
      </c>
      <c r="D35" s="284"/>
      <c r="I35" s="284"/>
    </row>
    <row r="36" spans="1:9" x14ac:dyDescent="0.3">
      <c r="A36" s="282">
        <v>39417</v>
      </c>
      <c r="B36" s="301">
        <v>5.9858077083623202</v>
      </c>
      <c r="C36" s="284">
        <v>5.9858077083623202</v>
      </c>
      <c r="D36" s="284"/>
      <c r="I36" s="284"/>
    </row>
    <row r="37" spans="1:9" x14ac:dyDescent="0.3">
      <c r="A37" s="282">
        <v>39508</v>
      </c>
      <c r="B37" s="301">
        <v>4.8340016913549899</v>
      </c>
      <c r="C37" s="284">
        <v>4.8340016913549899</v>
      </c>
      <c r="D37" s="284"/>
      <c r="I37" s="284"/>
    </row>
    <row r="38" spans="1:9" x14ac:dyDescent="0.3">
      <c r="A38" s="282">
        <v>39600</v>
      </c>
      <c r="B38" s="301">
        <v>4.0672568282413799</v>
      </c>
      <c r="C38" s="284">
        <v>4.0672568282413799</v>
      </c>
      <c r="D38" s="284"/>
      <c r="I38" s="284"/>
    </row>
    <row r="39" spans="1:9" x14ac:dyDescent="0.3">
      <c r="A39" s="282">
        <v>39692</v>
      </c>
      <c r="B39" s="301">
        <v>3.5152985577571099</v>
      </c>
      <c r="C39" s="284">
        <v>3.5152985577571099</v>
      </c>
      <c r="D39" s="284"/>
      <c r="I39" s="284"/>
    </row>
    <row r="40" spans="1:9" x14ac:dyDescent="0.3">
      <c r="A40" s="282">
        <v>39783</v>
      </c>
      <c r="B40" s="301">
        <v>-1.0712597804967601</v>
      </c>
      <c r="C40" s="284">
        <v>-1.0712597804967601</v>
      </c>
      <c r="D40" s="284"/>
      <c r="I40" s="284"/>
    </row>
    <row r="41" spans="1:9" x14ac:dyDescent="0.3">
      <c r="A41" s="282">
        <v>39873</v>
      </c>
      <c r="B41" s="301">
        <v>-2.8754326159931298</v>
      </c>
      <c r="C41" s="284">
        <v>-2.8754326159931298</v>
      </c>
      <c r="D41" s="284"/>
      <c r="I41" s="284"/>
    </row>
    <row r="42" spans="1:9" x14ac:dyDescent="0.3">
      <c r="A42" s="282">
        <v>39965</v>
      </c>
      <c r="B42" s="301">
        <v>-1.96322518737519</v>
      </c>
      <c r="C42" s="284">
        <v>-1.96322518737519</v>
      </c>
      <c r="D42" s="284"/>
      <c r="I42" s="284"/>
    </row>
    <row r="43" spans="1:9" x14ac:dyDescent="0.3">
      <c r="A43" s="282">
        <v>40057</v>
      </c>
      <c r="B43" s="301">
        <v>0.164066772572213</v>
      </c>
      <c r="C43" s="284">
        <v>0.164066772572213</v>
      </c>
      <c r="D43" s="284"/>
      <c r="I43" s="284"/>
    </row>
    <row r="44" spans="1:9" x14ac:dyDescent="0.3">
      <c r="A44" s="282">
        <v>40148</v>
      </c>
      <c r="B44" s="301">
        <v>3.81920484102129</v>
      </c>
      <c r="C44" s="284">
        <v>3.8218589097085802</v>
      </c>
      <c r="D44" s="284"/>
      <c r="I44" s="284"/>
    </row>
    <row r="45" spans="1:9" x14ac:dyDescent="0.3">
      <c r="A45" s="282">
        <v>40238</v>
      </c>
      <c r="B45" s="301">
        <v>6.9499517736576903</v>
      </c>
      <c r="C45" s="284">
        <v>6.9526310148965802</v>
      </c>
      <c r="D45" s="284"/>
      <c r="I45" s="284"/>
    </row>
    <row r="46" spans="1:9" x14ac:dyDescent="0.3">
      <c r="A46" s="282">
        <v>40330</v>
      </c>
      <c r="B46" s="301">
        <v>6.7959367229247096</v>
      </c>
      <c r="C46" s="284">
        <v>6.7985820856039298</v>
      </c>
      <c r="D46" s="284"/>
      <c r="I46" s="284"/>
    </row>
    <row r="47" spans="1:9" x14ac:dyDescent="0.3">
      <c r="A47" s="282">
        <v>40422</v>
      </c>
      <c r="B47" s="301">
        <v>6.0631272424730804</v>
      </c>
      <c r="C47" s="284">
        <v>6.0657272112734697</v>
      </c>
      <c r="D47" s="284"/>
      <c r="I47" s="284"/>
    </row>
    <row r="48" spans="1:9" x14ac:dyDescent="0.3">
      <c r="A48" s="282">
        <v>40513</v>
      </c>
      <c r="B48" s="301">
        <v>4.9390290666462002</v>
      </c>
      <c r="C48" s="284">
        <v>4.9389028068919698</v>
      </c>
      <c r="D48" s="284"/>
      <c r="I48" s="284"/>
    </row>
    <row r="49" spans="1:9" x14ac:dyDescent="0.3">
      <c r="A49" s="282">
        <v>40603</v>
      </c>
      <c r="B49" s="301">
        <v>2.8558545017285302</v>
      </c>
      <c r="C49" s="284">
        <v>2.8582880332673701</v>
      </c>
      <c r="D49" s="284"/>
      <c r="I49" s="284"/>
    </row>
    <row r="50" spans="1:9" x14ac:dyDescent="0.3">
      <c r="A50" s="282">
        <v>40695</v>
      </c>
      <c r="B50" s="301">
        <v>2.2417081568452502</v>
      </c>
      <c r="C50" s="284">
        <v>2.2416526305360098</v>
      </c>
      <c r="D50" s="284"/>
      <c r="I50" s="284"/>
    </row>
    <row r="51" spans="1:9" x14ac:dyDescent="0.3">
      <c r="A51" s="282">
        <v>40787</v>
      </c>
      <c r="B51" s="301">
        <v>1.3850075991567401</v>
      </c>
      <c r="C51" s="284">
        <v>1.3776198063488001</v>
      </c>
      <c r="D51" s="284"/>
      <c r="I51" s="284"/>
    </row>
    <row r="52" spans="1:9" x14ac:dyDescent="0.3">
      <c r="A52" s="282">
        <v>40878</v>
      </c>
      <c r="B52" s="301">
        <v>1.9391458988038599</v>
      </c>
      <c r="C52" s="284">
        <v>1.9415347137637</v>
      </c>
      <c r="D52" s="284"/>
      <c r="I52" s="284"/>
    </row>
    <row r="53" spans="1:9" x14ac:dyDescent="0.3">
      <c r="A53" s="282">
        <v>40969</v>
      </c>
      <c r="B53" s="301">
        <v>2.6328608310195198</v>
      </c>
      <c r="C53" s="284">
        <v>2.6376035070628299</v>
      </c>
      <c r="D53" s="284"/>
      <c r="I53" s="284"/>
    </row>
    <row r="54" spans="1:9" x14ac:dyDescent="0.3">
      <c r="A54" s="282">
        <v>41061</v>
      </c>
      <c r="B54" s="301">
        <v>2.5753464482992401</v>
      </c>
      <c r="C54" s="284">
        <v>2.5704387431256999</v>
      </c>
      <c r="D54" s="284"/>
      <c r="I54" s="284"/>
    </row>
    <row r="55" spans="1:9" x14ac:dyDescent="0.3">
      <c r="A55" s="282">
        <v>41153</v>
      </c>
      <c r="B55" s="301">
        <v>4.5117144998670202</v>
      </c>
      <c r="C55" s="284">
        <v>4.4974248615711803</v>
      </c>
      <c r="D55" s="284"/>
      <c r="I55" s="284"/>
    </row>
    <row r="56" spans="1:9" x14ac:dyDescent="0.3">
      <c r="A56" s="282">
        <v>41244</v>
      </c>
      <c r="B56" s="301">
        <v>4.4378061895089003</v>
      </c>
      <c r="C56" s="284">
        <v>4.4447630654527099</v>
      </c>
      <c r="D56" s="284"/>
      <c r="I56" s="284"/>
    </row>
    <row r="57" spans="1:9" x14ac:dyDescent="0.3">
      <c r="A57" s="282">
        <v>41334</v>
      </c>
      <c r="B57" s="301">
        <v>5.4913500557678097</v>
      </c>
      <c r="C57" s="284">
        <v>5.4837102247110998</v>
      </c>
      <c r="D57" s="284"/>
      <c r="I57" s="284"/>
    </row>
    <row r="58" spans="1:9" x14ac:dyDescent="0.3">
      <c r="A58" s="282">
        <v>41426</v>
      </c>
      <c r="B58" s="301">
        <v>5.2882684994921902</v>
      </c>
      <c r="C58" s="284">
        <v>5.28603146109878</v>
      </c>
      <c r="D58" s="284"/>
      <c r="I58" s="284"/>
    </row>
    <row r="59" spans="1:9" x14ac:dyDescent="0.3">
      <c r="A59" s="282">
        <v>41518</v>
      </c>
      <c r="B59" s="301">
        <v>2.0057836899942201</v>
      </c>
      <c r="C59" s="284">
        <v>1.9945854640534799</v>
      </c>
      <c r="D59" s="284"/>
      <c r="I59" s="284"/>
    </row>
    <row r="60" spans="1:9" x14ac:dyDescent="0.3">
      <c r="A60" s="282">
        <v>41609</v>
      </c>
      <c r="B60" s="301">
        <v>0.89469589492472401</v>
      </c>
      <c r="C60" s="284">
        <v>0.90374539547442001</v>
      </c>
      <c r="D60" s="284"/>
      <c r="I60" s="284"/>
    </row>
    <row r="61" spans="1:9" x14ac:dyDescent="0.3">
      <c r="A61" s="282">
        <v>41699</v>
      </c>
      <c r="B61" s="301">
        <v>-0.359930713337686</v>
      </c>
      <c r="C61" s="284">
        <v>-0.35992261663741998</v>
      </c>
      <c r="D61" s="284"/>
      <c r="I61" s="284"/>
    </row>
    <row r="62" spans="1:9" x14ac:dyDescent="0.3">
      <c r="A62" s="282">
        <v>41791</v>
      </c>
      <c r="B62" s="301">
        <v>-0.179460720534796</v>
      </c>
      <c r="C62" s="284">
        <v>-0.18395549174443601</v>
      </c>
      <c r="D62" s="284"/>
      <c r="I62" s="284"/>
    </row>
    <row r="63" spans="1:9" x14ac:dyDescent="0.3">
      <c r="A63" s="282">
        <v>41883</v>
      </c>
      <c r="B63" s="301">
        <v>1.64655719858477</v>
      </c>
      <c r="C63" s="284">
        <v>1.64477415549355</v>
      </c>
      <c r="D63" s="284"/>
      <c r="I63" s="284"/>
    </row>
    <row r="64" spans="1:9" x14ac:dyDescent="0.3">
      <c r="A64" s="282">
        <v>41974</v>
      </c>
      <c r="B64" s="301">
        <v>2.5106025899802602</v>
      </c>
      <c r="C64" s="284">
        <v>2.50782277447734</v>
      </c>
      <c r="D64" s="284"/>
      <c r="I64" s="284"/>
    </row>
    <row r="65" spans="1:9" x14ac:dyDescent="0.3">
      <c r="A65" s="282">
        <v>42064</v>
      </c>
      <c r="B65" s="301">
        <v>2.70471632086333</v>
      </c>
      <c r="C65" s="284">
        <v>2.7001399738113498</v>
      </c>
      <c r="D65" s="284"/>
      <c r="I65" s="284"/>
    </row>
    <row r="66" spans="1:9" x14ac:dyDescent="0.3">
      <c r="A66" s="282">
        <v>42156</v>
      </c>
      <c r="B66" s="301">
        <v>3.4338621960537399</v>
      </c>
      <c r="C66" s="284">
        <v>3.4364183934912398</v>
      </c>
      <c r="D66" s="284"/>
      <c r="I66" s="284"/>
    </row>
    <row r="67" spans="1:9" x14ac:dyDescent="0.3">
      <c r="A67" s="282">
        <v>42248</v>
      </c>
      <c r="B67" s="301">
        <v>4.1077245749475599</v>
      </c>
      <c r="C67" s="284">
        <v>4.1179358985804901</v>
      </c>
      <c r="D67" s="284"/>
      <c r="I67" s="284"/>
    </row>
    <row r="68" spans="1:9" x14ac:dyDescent="0.3">
      <c r="A68" s="282">
        <v>42339</v>
      </c>
      <c r="B68" s="301">
        <v>3.7544247787610598</v>
      </c>
      <c r="C68" s="284">
        <v>3.74270040700761</v>
      </c>
      <c r="D68" s="284"/>
      <c r="I68" s="284"/>
    </row>
    <row r="69" spans="1:9" x14ac:dyDescent="0.3">
      <c r="A69" s="282">
        <v>42430</v>
      </c>
      <c r="B69" s="301">
        <v>2.5169813809324801</v>
      </c>
      <c r="C69" s="284">
        <v>2.51044185535283</v>
      </c>
      <c r="D69" s="284"/>
      <c r="I69" s="284"/>
    </row>
    <row r="70" spans="1:9" x14ac:dyDescent="0.3">
      <c r="A70" s="282">
        <v>42522</v>
      </c>
      <c r="B70" s="301">
        <v>2.8788076304697201</v>
      </c>
      <c r="C70" s="284">
        <v>2.9637355235425602</v>
      </c>
      <c r="D70" s="284"/>
      <c r="I70" s="284"/>
    </row>
    <row r="71" spans="1:9" x14ac:dyDescent="0.3">
      <c r="A71" s="282">
        <v>42614</v>
      </c>
      <c r="B71" s="301">
        <v>2.3472406181015399</v>
      </c>
      <c r="C71" s="284">
        <v>2.54882205406332</v>
      </c>
      <c r="D71" s="284"/>
      <c r="I71" s="284"/>
    </row>
    <row r="72" spans="1:9" x14ac:dyDescent="0.3">
      <c r="A72" s="282">
        <v>42705</v>
      </c>
      <c r="B72" s="301">
        <v>2.15210134976651</v>
      </c>
      <c r="C72" s="284">
        <v>1.21108742004263</v>
      </c>
      <c r="D72" s="284"/>
      <c r="I72" s="284"/>
    </row>
    <row r="73" spans="1:9" x14ac:dyDescent="0.3">
      <c r="A73" s="282">
        <v>42795</v>
      </c>
      <c r="B73" s="301">
        <v>3.5697250407410399</v>
      </c>
      <c r="C73" s="284">
        <v>2.1467768914050298</v>
      </c>
      <c r="D73" s="284"/>
      <c r="I73" s="284"/>
    </row>
    <row r="74" spans="1:9" x14ac:dyDescent="0.3">
      <c r="A74" s="282">
        <v>42887</v>
      </c>
      <c r="B74" s="301">
        <v>0.99914884585330299</v>
      </c>
      <c r="C74" s="284">
        <v>-0.81605988984321198</v>
      </c>
      <c r="D74" s="284"/>
      <c r="I74" s="284"/>
    </row>
    <row r="75" spans="1:9" x14ac:dyDescent="0.3">
      <c r="A75" s="282">
        <v>42979</v>
      </c>
      <c r="B75" s="301">
        <v>-0.44191722281846602</v>
      </c>
      <c r="C75" s="284">
        <v>-2.4822302353777301</v>
      </c>
      <c r="D75" s="284"/>
      <c r="I75" s="284"/>
    </row>
    <row r="76" spans="1:9" x14ac:dyDescent="0.3">
      <c r="A76" s="282">
        <v>43070</v>
      </c>
      <c r="B76" s="301">
        <v>-0.60203594260260695</v>
      </c>
      <c r="C76" s="284">
        <v>-0.64107672537289095</v>
      </c>
      <c r="D76" s="284"/>
      <c r="I76" s="284"/>
    </row>
    <row r="77" spans="1:9" x14ac:dyDescent="0.3">
      <c r="A77" s="282">
        <v>43160</v>
      </c>
      <c r="B77" s="301">
        <v>-0.90231875621937796</v>
      </c>
      <c r="C77" s="284">
        <v>6.6012310561025495E-2</v>
      </c>
      <c r="D77" s="284"/>
      <c r="I77" s="284"/>
    </row>
    <row r="78" spans="1:9" x14ac:dyDescent="0.3">
      <c r="A78" s="282">
        <v>43252</v>
      </c>
      <c r="B78" s="301">
        <v>0.815797836527831</v>
      </c>
      <c r="C78" s="284">
        <v>2.4253939928039401</v>
      </c>
      <c r="D78" s="284"/>
      <c r="I78" s="284"/>
    </row>
    <row r="79" spans="1:9" x14ac:dyDescent="0.3">
      <c r="A79" s="282">
        <v>43344</v>
      </c>
      <c r="B79" s="301">
        <v>2.2277272257080898</v>
      </c>
      <c r="C79" s="284">
        <v>4.1105051735219797</v>
      </c>
      <c r="D79" s="284"/>
      <c r="I79" s="284"/>
    </row>
    <row r="80" spans="1:9" x14ac:dyDescent="0.3">
      <c r="A80" s="282">
        <v>43435</v>
      </c>
      <c r="B80" s="301">
        <v>2.9332062773591998</v>
      </c>
      <c r="C80" s="284">
        <v>3.80423406065841</v>
      </c>
      <c r="D80" s="284"/>
      <c r="I80" s="284"/>
    </row>
    <row r="81" spans="1:9" x14ac:dyDescent="0.3">
      <c r="A81" s="282">
        <v>43525</v>
      </c>
      <c r="B81" s="301">
        <v>3.2200681291843098</v>
      </c>
      <c r="C81" s="284">
        <v>3.4751341200191099</v>
      </c>
      <c r="D81" s="284"/>
      <c r="I81" s="284"/>
    </row>
    <row r="82" spans="1:9" x14ac:dyDescent="0.3">
      <c r="A82" s="282">
        <v>43617</v>
      </c>
      <c r="B82" s="301">
        <v>3.2395294711076601</v>
      </c>
      <c r="C82" s="284">
        <v>3.1753292609533599</v>
      </c>
      <c r="I82" s="284"/>
    </row>
    <row r="83" spans="1:9" x14ac:dyDescent="0.3">
      <c r="A83" s="282">
        <v>43709</v>
      </c>
      <c r="B83" s="301">
        <v>3.1585132694448501</v>
      </c>
      <c r="C83" s="284">
        <v>2.9972024449616401</v>
      </c>
      <c r="I83" s="284"/>
    </row>
    <row r="84" spans="1:9" x14ac:dyDescent="0.3">
      <c r="A84" s="282">
        <v>43800</v>
      </c>
      <c r="B84" s="301">
        <v>3.0272130411460298</v>
      </c>
      <c r="C84" s="284">
        <v>2.9308644316952299</v>
      </c>
      <c r="I84" s="284"/>
    </row>
    <row r="85" spans="1:9" x14ac:dyDescent="0.3">
      <c r="A85" s="282">
        <v>43891</v>
      </c>
      <c r="B85" s="301">
        <v>2.9842731992079901</v>
      </c>
      <c r="C85" s="284">
        <v>2.9565274867558702</v>
      </c>
      <c r="I85" s="284"/>
    </row>
    <row r="86" spans="1:9" x14ac:dyDescent="0.3">
      <c r="A86" s="282">
        <v>43983</v>
      </c>
      <c r="B86" s="301">
        <v>3.0355971542205902</v>
      </c>
      <c r="C86" s="284">
        <v>3.05720001915887</v>
      </c>
      <c r="I86" s="284"/>
    </row>
    <row r="87" spans="1:9" x14ac:dyDescent="0.3">
      <c r="A87" s="282">
        <v>44075</v>
      </c>
      <c r="B87" s="301">
        <v>3.1435012185612399</v>
      </c>
      <c r="C87" s="284">
        <v>3.1892933223057698</v>
      </c>
      <c r="I87" s="284"/>
    </row>
    <row r="88" spans="1:9" x14ac:dyDescent="0.3">
      <c r="A88" s="282">
        <v>44166</v>
      </c>
      <c r="B88" s="301">
        <v>3.2835538988946502</v>
      </c>
      <c r="C88" s="284">
        <v>3.3348096685476598</v>
      </c>
      <c r="I88" s="284"/>
    </row>
    <row r="89" spans="1:9" x14ac:dyDescent="0.3">
      <c r="A89" s="282">
        <v>44256</v>
      </c>
      <c r="B89" s="301">
        <v>3.39785353768371</v>
      </c>
      <c r="C89" s="284">
        <v>3.4830141411267199</v>
      </c>
      <c r="I89" s="284"/>
    </row>
    <row r="90" spans="1:9" x14ac:dyDescent="0.3">
      <c r="A90" s="282">
        <v>44348</v>
      </c>
      <c r="B90" s="301">
        <v>3.4782497471980101</v>
      </c>
      <c r="C90" s="284">
        <v>3.61840176717189</v>
      </c>
      <c r="I90" s="284"/>
    </row>
    <row r="91" spans="1:9" x14ac:dyDescent="0.3">
      <c r="B91" s="289"/>
      <c r="C91" s="289"/>
      <c r="G91" s="284"/>
      <c r="H91" s="284"/>
      <c r="I91" s="284"/>
    </row>
    <row r="92" spans="1:9" x14ac:dyDescent="0.3">
      <c r="G92" s="284"/>
      <c r="H92" s="284"/>
      <c r="I92" s="284"/>
    </row>
    <row r="93" spans="1:9" x14ac:dyDescent="0.3">
      <c r="G93" s="284"/>
      <c r="H93" s="284"/>
      <c r="I93" s="284"/>
    </row>
    <row r="94" spans="1:9" x14ac:dyDescent="0.3">
      <c r="G94" s="284"/>
      <c r="H94" s="284"/>
      <c r="I94" s="284"/>
    </row>
    <row r="95" spans="1:9" x14ac:dyDescent="0.3">
      <c r="G95" s="284"/>
      <c r="H95" s="284"/>
      <c r="I95" s="284"/>
    </row>
    <row r="96" spans="1:9" x14ac:dyDescent="0.3">
      <c r="G96" s="284"/>
      <c r="H96" s="284"/>
      <c r="I96" s="284"/>
    </row>
    <row r="97" spans="7:9" x14ac:dyDescent="0.3">
      <c r="G97" s="284"/>
      <c r="H97" s="284"/>
      <c r="I97" s="284"/>
    </row>
    <row r="98" spans="7:9" x14ac:dyDescent="0.3">
      <c r="G98" s="284"/>
      <c r="H98" s="284"/>
      <c r="I98" s="284"/>
    </row>
    <row r="99" spans="7:9" x14ac:dyDescent="0.3">
      <c r="G99" s="284"/>
      <c r="H99" s="284"/>
      <c r="I99" s="284"/>
    </row>
    <row r="100" spans="7:9" x14ac:dyDescent="0.3">
      <c r="G100" s="284"/>
      <c r="H100" s="284"/>
      <c r="I100" s="284"/>
    </row>
    <row r="101" spans="7:9" x14ac:dyDescent="0.3">
      <c r="G101" s="284"/>
      <c r="H101" s="284"/>
      <c r="I101" s="284"/>
    </row>
    <row r="102" spans="7:9" x14ac:dyDescent="0.3">
      <c r="G102" s="284"/>
      <c r="H102" s="284"/>
      <c r="I102" s="284"/>
    </row>
    <row r="103" spans="7:9" x14ac:dyDescent="0.3">
      <c r="G103" s="284"/>
      <c r="H103" s="284"/>
      <c r="I103" s="284"/>
    </row>
    <row r="104" spans="7:9" x14ac:dyDescent="0.3">
      <c r="G104" s="284"/>
      <c r="H104" s="284"/>
      <c r="I104" s="284"/>
    </row>
    <row r="105" spans="7:9" x14ac:dyDescent="0.3">
      <c r="G105" s="284"/>
      <c r="H105" s="284"/>
      <c r="I105" s="284"/>
    </row>
    <row r="106" spans="7:9" x14ac:dyDescent="0.3">
      <c r="G106" s="284"/>
      <c r="H106" s="284"/>
      <c r="I106" s="284"/>
    </row>
    <row r="107" spans="7:9" x14ac:dyDescent="0.3">
      <c r="G107" s="284"/>
      <c r="H107" s="284"/>
      <c r="I107" s="284"/>
    </row>
    <row r="108" spans="7:9" x14ac:dyDescent="0.3">
      <c r="G108" s="284"/>
      <c r="H108" s="284"/>
      <c r="I108" s="284"/>
    </row>
    <row r="109" spans="7:9" x14ac:dyDescent="0.3">
      <c r="G109" s="284"/>
      <c r="H109" s="284"/>
      <c r="I109" s="284"/>
    </row>
    <row r="110" spans="7:9" x14ac:dyDescent="0.3">
      <c r="G110" s="284"/>
      <c r="H110" s="284"/>
      <c r="I110" s="284"/>
    </row>
    <row r="111" spans="7:9" x14ac:dyDescent="0.3">
      <c r="G111" s="284"/>
      <c r="H111" s="284"/>
      <c r="I111" s="284"/>
    </row>
    <row r="112" spans="7:9" x14ac:dyDescent="0.3">
      <c r="G112" s="284"/>
      <c r="H112" s="284"/>
      <c r="I112" s="284"/>
    </row>
    <row r="113" spans="7:9" x14ac:dyDescent="0.3">
      <c r="G113" s="284"/>
      <c r="H113" s="284"/>
      <c r="I113" s="284"/>
    </row>
    <row r="114" spans="7:9" x14ac:dyDescent="0.3">
      <c r="G114" s="284"/>
      <c r="H114" s="284"/>
      <c r="I114" s="284"/>
    </row>
    <row r="115" spans="7:9" x14ac:dyDescent="0.3">
      <c r="G115" s="284"/>
      <c r="H115" s="284"/>
      <c r="I115" s="284"/>
    </row>
    <row r="116" spans="7:9" x14ac:dyDescent="0.3">
      <c r="G116" s="284"/>
      <c r="H116" s="284"/>
      <c r="I116" s="284"/>
    </row>
    <row r="117" spans="7:9" x14ac:dyDescent="0.3">
      <c r="G117" s="284"/>
      <c r="H117" s="284"/>
      <c r="I117" s="284"/>
    </row>
    <row r="118" spans="7:9" x14ac:dyDescent="0.3">
      <c r="G118" s="284"/>
      <c r="H118" s="284"/>
      <c r="I118" s="284"/>
    </row>
    <row r="119" spans="7:9" x14ac:dyDescent="0.3">
      <c r="G119" s="284"/>
      <c r="H119" s="284"/>
      <c r="I119" s="284"/>
    </row>
    <row r="120" spans="7:9" x14ac:dyDescent="0.3">
      <c r="G120" s="284"/>
      <c r="H120" s="284"/>
      <c r="I120" s="284"/>
    </row>
    <row r="121" spans="7:9" x14ac:dyDescent="0.3">
      <c r="G121" s="284"/>
      <c r="H121" s="284"/>
      <c r="I121" s="284"/>
    </row>
    <row r="122" spans="7:9" x14ac:dyDescent="0.3">
      <c r="G122" s="284"/>
      <c r="H122" s="284"/>
      <c r="I122" s="284"/>
    </row>
    <row r="123" spans="7:9" x14ac:dyDescent="0.3">
      <c r="G123" s="284"/>
      <c r="H123" s="284"/>
      <c r="I123" s="284"/>
    </row>
    <row r="124" spans="7:9" x14ac:dyDescent="0.3">
      <c r="G124" s="284"/>
      <c r="H124" s="284"/>
      <c r="I124" s="284"/>
    </row>
    <row r="125" spans="7:9" x14ac:dyDescent="0.3">
      <c r="G125" s="284"/>
      <c r="H125" s="284"/>
      <c r="I125" s="284"/>
    </row>
    <row r="126" spans="7:9" x14ac:dyDescent="0.3">
      <c r="G126" s="284"/>
      <c r="H126" s="284"/>
      <c r="I126" s="284"/>
    </row>
    <row r="127" spans="7:9" x14ac:dyDescent="0.3">
      <c r="G127" s="284"/>
      <c r="H127" s="284"/>
      <c r="I127" s="284"/>
    </row>
    <row r="128" spans="7:9" x14ac:dyDescent="0.3">
      <c r="G128" s="284"/>
      <c r="H128" s="284"/>
      <c r="I128" s="284"/>
    </row>
    <row r="129" spans="7:9" x14ac:dyDescent="0.3">
      <c r="G129" s="284"/>
      <c r="H129" s="284"/>
      <c r="I129" s="284"/>
    </row>
    <row r="130" spans="7:9" x14ac:dyDescent="0.3">
      <c r="G130" s="284"/>
      <c r="H130" s="284"/>
      <c r="I130" s="284"/>
    </row>
    <row r="131" spans="7:9" x14ac:dyDescent="0.3">
      <c r="G131" s="284"/>
      <c r="H131" s="284"/>
      <c r="I131" s="28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1"/>
  <sheetViews>
    <sheetView workbookViewId="0">
      <selection activeCell="F12" sqref="F12"/>
    </sheetView>
  </sheetViews>
  <sheetFormatPr defaultColWidth="9.140625" defaultRowHeight="16.5" x14ac:dyDescent="0.3"/>
  <cols>
    <col min="1" max="1" width="9.140625" style="184"/>
    <col min="2" max="2" width="24.5703125" style="184" bestFit="1" customWidth="1"/>
    <col min="3" max="3" width="16.42578125" style="184" bestFit="1" customWidth="1"/>
    <col min="4" max="4" width="9.140625" style="184"/>
    <col min="5" max="6" width="12" style="184" customWidth="1"/>
    <col min="7" max="16384" width="9.140625" style="184"/>
  </cols>
  <sheetData>
    <row r="1" spans="1:4" x14ac:dyDescent="0.3">
      <c r="A1" s="244" t="s">
        <v>370</v>
      </c>
      <c r="B1" s="245"/>
      <c r="C1" s="245"/>
      <c r="D1" s="290"/>
    </row>
    <row r="2" spans="1:4" x14ac:dyDescent="0.3">
      <c r="A2" s="291" t="s">
        <v>349</v>
      </c>
      <c r="B2" s="245"/>
      <c r="C2" s="245"/>
      <c r="D2" s="290"/>
    </row>
    <row r="3" spans="1:4" x14ac:dyDescent="0.3">
      <c r="A3" s="248"/>
      <c r="B3" s="249"/>
      <c r="C3" s="249"/>
    </row>
    <row r="5" spans="1:4" x14ac:dyDescent="0.3">
      <c r="B5" s="292" t="s">
        <v>135</v>
      </c>
      <c r="C5" s="292" t="s">
        <v>134</v>
      </c>
      <c r="D5" s="284"/>
    </row>
    <row r="6" spans="1:4" x14ac:dyDescent="0.3">
      <c r="A6" s="282">
        <v>36678</v>
      </c>
      <c r="B6" s="284">
        <v>15.4511120436424</v>
      </c>
      <c r="C6" s="284">
        <v>15.4511120436424</v>
      </c>
      <c r="D6" s="284"/>
    </row>
    <row r="7" spans="1:4" x14ac:dyDescent="0.3">
      <c r="A7" s="282">
        <v>36770</v>
      </c>
      <c r="B7" s="284">
        <v>12.5080801551389</v>
      </c>
      <c r="C7" s="284">
        <v>12.5080801551389</v>
      </c>
      <c r="D7" s="284"/>
    </row>
    <row r="8" spans="1:4" x14ac:dyDescent="0.3">
      <c r="A8" s="282">
        <v>36861</v>
      </c>
      <c r="B8" s="284">
        <v>8.6406501571724306</v>
      </c>
      <c r="C8" s="284">
        <v>8.6406501571724306</v>
      </c>
      <c r="D8" s="284"/>
    </row>
    <row r="9" spans="1:4" x14ac:dyDescent="0.3">
      <c r="A9" s="282">
        <v>36951</v>
      </c>
      <c r="B9" s="284">
        <v>7.8022632519356696</v>
      </c>
      <c r="C9" s="284">
        <v>7.8022632519356696</v>
      </c>
      <c r="D9" s="284"/>
    </row>
    <row r="10" spans="1:4" x14ac:dyDescent="0.3">
      <c r="A10" s="282">
        <v>37043</v>
      </c>
      <c r="B10" s="284">
        <v>7.1968595521954004</v>
      </c>
      <c r="C10" s="284">
        <v>7.1968595521954004</v>
      </c>
      <c r="D10" s="284"/>
    </row>
    <row r="11" spans="1:4" x14ac:dyDescent="0.3">
      <c r="A11" s="282">
        <v>37135</v>
      </c>
      <c r="B11" s="284">
        <v>8.1801206549841901</v>
      </c>
      <c r="C11" s="284">
        <v>8.1801206549841901</v>
      </c>
      <c r="D11" s="284"/>
    </row>
    <row r="12" spans="1:4" x14ac:dyDescent="0.3">
      <c r="A12" s="282">
        <v>37226</v>
      </c>
      <c r="B12" s="284">
        <v>5.75864502470007</v>
      </c>
      <c r="C12" s="284">
        <v>5.75864502470007</v>
      </c>
      <c r="D12" s="284"/>
    </row>
    <row r="13" spans="1:4" x14ac:dyDescent="0.3">
      <c r="A13" s="282">
        <v>37316</v>
      </c>
      <c r="B13" s="284">
        <v>5.3245856353591101</v>
      </c>
      <c r="C13" s="284">
        <v>5.3245856353591101</v>
      </c>
      <c r="D13" s="284"/>
    </row>
    <row r="14" spans="1:4" x14ac:dyDescent="0.3">
      <c r="A14" s="282">
        <v>37408</v>
      </c>
      <c r="B14" s="301">
        <v>5.5065780550657797</v>
      </c>
      <c r="C14" s="284">
        <v>5.5065780550657797</v>
      </c>
      <c r="D14" s="284"/>
    </row>
    <row r="15" spans="1:4" x14ac:dyDescent="0.3">
      <c r="A15" s="282">
        <v>37500</v>
      </c>
      <c r="B15" s="301">
        <v>5.8620460731593802</v>
      </c>
      <c r="C15" s="284">
        <v>5.8620460731593802</v>
      </c>
      <c r="D15" s="284"/>
    </row>
    <row r="16" spans="1:4" x14ac:dyDescent="0.3">
      <c r="A16" s="282">
        <v>37591</v>
      </c>
      <c r="B16" s="301">
        <v>10.4163886293874</v>
      </c>
      <c r="C16" s="284">
        <v>10.4163886293874</v>
      </c>
      <c r="D16" s="284"/>
    </row>
    <row r="17" spans="1:9" x14ac:dyDescent="0.3">
      <c r="A17" s="282">
        <v>37681</v>
      </c>
      <c r="B17" s="301">
        <v>7.7568684020719898</v>
      </c>
      <c r="C17" s="284">
        <v>7.7568684020719898</v>
      </c>
      <c r="D17" s="284"/>
    </row>
    <row r="18" spans="1:9" x14ac:dyDescent="0.3">
      <c r="A18" s="282">
        <v>37773</v>
      </c>
      <c r="B18" s="301">
        <v>5.6112610875433901</v>
      </c>
      <c r="C18" s="284">
        <v>5.6112610875433901</v>
      </c>
      <c r="D18" s="284"/>
      <c r="I18" s="284"/>
    </row>
    <row r="19" spans="1:9" x14ac:dyDescent="0.3">
      <c r="A19" s="282">
        <v>37865</v>
      </c>
      <c r="B19" s="301">
        <v>3.22965006898281</v>
      </c>
      <c r="C19" s="284">
        <v>3.22965006898281</v>
      </c>
      <c r="D19" s="284"/>
      <c r="I19" s="284"/>
    </row>
    <row r="20" spans="1:9" x14ac:dyDescent="0.3">
      <c r="A20" s="282">
        <v>37956</v>
      </c>
      <c r="B20" s="301">
        <v>-0.77959751012267597</v>
      </c>
      <c r="C20" s="284">
        <v>-0.77959751012267597</v>
      </c>
      <c r="D20" s="284"/>
      <c r="I20" s="284"/>
    </row>
    <row r="21" spans="1:9" x14ac:dyDescent="0.3">
      <c r="A21" s="282">
        <v>38047</v>
      </c>
      <c r="B21" s="301">
        <v>0.912741876597289</v>
      </c>
      <c r="C21" s="284">
        <v>0.912741876597289</v>
      </c>
      <c r="D21" s="284"/>
      <c r="I21" s="284"/>
    </row>
    <row r="22" spans="1:9" x14ac:dyDescent="0.3">
      <c r="A22" s="282">
        <v>38139</v>
      </c>
      <c r="B22" s="301">
        <v>3.4142778893554802</v>
      </c>
      <c r="C22" s="284">
        <v>3.4142778893554802</v>
      </c>
      <c r="D22" s="284"/>
      <c r="I22" s="284"/>
    </row>
    <row r="23" spans="1:9" x14ac:dyDescent="0.3">
      <c r="A23" s="282">
        <v>38231</v>
      </c>
      <c r="B23" s="301">
        <v>3.3473057529919101</v>
      </c>
      <c r="C23" s="284">
        <v>3.3473057529919101</v>
      </c>
      <c r="D23" s="284"/>
      <c r="I23" s="284"/>
    </row>
    <row r="24" spans="1:9" x14ac:dyDescent="0.3">
      <c r="A24" s="282">
        <v>38322</v>
      </c>
      <c r="B24" s="301">
        <v>2.5033499817273599</v>
      </c>
      <c r="C24" s="284">
        <v>2.5033499817273599</v>
      </c>
      <c r="D24" s="284"/>
      <c r="I24" s="284"/>
    </row>
    <row r="25" spans="1:9" x14ac:dyDescent="0.3">
      <c r="A25" s="282">
        <v>38412</v>
      </c>
      <c r="B25" s="301">
        <v>1.09744331886154</v>
      </c>
      <c r="C25" s="284">
        <v>1.09744331886154</v>
      </c>
      <c r="D25" s="284"/>
      <c r="I25" s="284"/>
    </row>
    <row r="26" spans="1:9" x14ac:dyDescent="0.3">
      <c r="A26" s="282">
        <v>38504</v>
      </c>
      <c r="B26" s="301">
        <v>-3.8194444444444402</v>
      </c>
      <c r="C26" s="284">
        <v>-3.8194444444444402</v>
      </c>
      <c r="D26" s="284"/>
      <c r="I26" s="284"/>
    </row>
    <row r="27" spans="1:9" x14ac:dyDescent="0.3">
      <c r="A27" s="282">
        <v>38596</v>
      </c>
      <c r="B27" s="301">
        <v>-3.12132612273688</v>
      </c>
      <c r="C27" s="284">
        <v>-3.12132612273688</v>
      </c>
      <c r="D27" s="284"/>
      <c r="I27" s="284"/>
    </row>
    <row r="28" spans="1:9" x14ac:dyDescent="0.3">
      <c r="A28" s="282">
        <v>38687</v>
      </c>
      <c r="B28" s="301">
        <v>-2.1153960425456</v>
      </c>
      <c r="C28" s="284">
        <v>-2.1153960425456</v>
      </c>
      <c r="D28" s="284"/>
      <c r="I28" s="284"/>
    </row>
    <row r="29" spans="1:9" x14ac:dyDescent="0.3">
      <c r="A29" s="282">
        <v>38777</v>
      </c>
      <c r="B29" s="301">
        <v>-1.42550399618275</v>
      </c>
      <c r="C29" s="284">
        <v>-1.42550399618275</v>
      </c>
      <c r="D29" s="284"/>
      <c r="I29" s="284"/>
    </row>
    <row r="30" spans="1:9" x14ac:dyDescent="0.3">
      <c r="A30" s="282">
        <v>38869</v>
      </c>
      <c r="B30" s="301">
        <v>2.0192131187664502</v>
      </c>
      <c r="C30" s="284">
        <v>2.0192131187664502</v>
      </c>
      <c r="D30" s="284"/>
      <c r="I30" s="284"/>
    </row>
    <row r="31" spans="1:9" x14ac:dyDescent="0.3">
      <c r="A31" s="282">
        <v>38961</v>
      </c>
      <c r="B31" s="301">
        <v>-0.70384078636005398</v>
      </c>
      <c r="C31" s="284">
        <v>-0.70384078636005398</v>
      </c>
      <c r="D31" s="284"/>
      <c r="I31" s="284"/>
    </row>
    <row r="32" spans="1:9" x14ac:dyDescent="0.3">
      <c r="A32" s="282">
        <v>39052</v>
      </c>
      <c r="B32" s="301">
        <v>0.43100831663935801</v>
      </c>
      <c r="C32" s="284">
        <v>0.43100831663935801</v>
      </c>
      <c r="D32" s="284"/>
      <c r="I32" s="284"/>
    </row>
    <row r="33" spans="1:9" x14ac:dyDescent="0.3">
      <c r="A33" s="282">
        <v>39142</v>
      </c>
      <c r="B33" s="301">
        <v>0.65347612996913196</v>
      </c>
      <c r="C33" s="284">
        <v>0.65347612996913196</v>
      </c>
      <c r="D33" s="284"/>
      <c r="I33" s="284"/>
    </row>
    <row r="34" spans="1:9" x14ac:dyDescent="0.3">
      <c r="A34" s="282">
        <v>39234</v>
      </c>
      <c r="B34" s="301">
        <v>2.9988604330344299E-2</v>
      </c>
      <c r="C34" s="284">
        <v>2.9988604330344299E-2</v>
      </c>
      <c r="D34" s="284"/>
      <c r="I34" s="284"/>
    </row>
    <row r="35" spans="1:9" x14ac:dyDescent="0.3">
      <c r="A35" s="282">
        <v>39326</v>
      </c>
      <c r="B35" s="301">
        <v>3.58081271005195</v>
      </c>
      <c r="C35" s="284">
        <v>3.58081271005195</v>
      </c>
      <c r="D35" s="284"/>
      <c r="I35" s="284"/>
    </row>
    <row r="36" spans="1:9" x14ac:dyDescent="0.3">
      <c r="A36" s="282">
        <v>39417</v>
      </c>
      <c r="B36" s="301">
        <v>2.28481624758221</v>
      </c>
      <c r="C36" s="284">
        <v>2.28481624758221</v>
      </c>
      <c r="D36" s="284"/>
      <c r="I36" s="284"/>
    </row>
    <row r="37" spans="1:9" x14ac:dyDescent="0.3">
      <c r="A37" s="282">
        <v>39508</v>
      </c>
      <c r="B37" s="301">
        <v>1.75533513675985</v>
      </c>
      <c r="C37" s="284">
        <v>1.75533513675985</v>
      </c>
      <c r="D37" s="284"/>
      <c r="I37" s="284"/>
    </row>
    <row r="38" spans="1:9" x14ac:dyDescent="0.3">
      <c r="A38" s="282">
        <v>39600</v>
      </c>
      <c r="B38" s="301">
        <v>2.3863772634608398</v>
      </c>
      <c r="C38" s="284">
        <v>2.3863772634608398</v>
      </c>
      <c r="D38" s="284"/>
      <c r="I38" s="284"/>
    </row>
    <row r="39" spans="1:9" x14ac:dyDescent="0.3">
      <c r="A39" s="282">
        <v>39692</v>
      </c>
      <c r="B39" s="301">
        <v>-0.90260161642381398</v>
      </c>
      <c r="C39" s="284">
        <v>-0.90260161642381398</v>
      </c>
      <c r="D39" s="284"/>
      <c r="I39" s="284"/>
    </row>
    <row r="40" spans="1:9" x14ac:dyDescent="0.3">
      <c r="A40" s="282">
        <v>39783</v>
      </c>
      <c r="B40" s="301">
        <v>-1.83784422645076</v>
      </c>
      <c r="C40" s="284">
        <v>-1.83193475948469</v>
      </c>
      <c r="D40" s="284"/>
      <c r="I40" s="284"/>
    </row>
    <row r="41" spans="1:9" x14ac:dyDescent="0.3">
      <c r="A41" s="282">
        <v>39873</v>
      </c>
      <c r="B41" s="301">
        <v>-2.4871507059727</v>
      </c>
      <c r="C41" s="284">
        <v>-2.4871507059727</v>
      </c>
      <c r="D41" s="284"/>
      <c r="I41" s="284"/>
    </row>
    <row r="42" spans="1:9" x14ac:dyDescent="0.3">
      <c r="A42" s="282">
        <v>39965</v>
      </c>
      <c r="B42" s="301">
        <v>-6.1782618880299696</v>
      </c>
      <c r="C42" s="284">
        <v>-6.1782618880299696</v>
      </c>
      <c r="D42" s="284"/>
      <c r="I42" s="284"/>
    </row>
    <row r="43" spans="1:9" x14ac:dyDescent="0.3">
      <c r="A43" s="282">
        <v>40057</v>
      </c>
      <c r="B43" s="301">
        <v>-4.1909751160852498</v>
      </c>
      <c r="C43" s="284">
        <v>-4.1850220264317102</v>
      </c>
      <c r="D43" s="284"/>
      <c r="I43" s="284"/>
    </row>
    <row r="44" spans="1:9" x14ac:dyDescent="0.3">
      <c r="A44" s="282">
        <v>40148</v>
      </c>
      <c r="B44" s="301">
        <v>-2.9077117572692801</v>
      </c>
      <c r="C44" s="284">
        <v>-2.9135564652058799</v>
      </c>
      <c r="D44" s="284"/>
      <c r="I44" s="284"/>
    </row>
    <row r="45" spans="1:9" x14ac:dyDescent="0.3">
      <c r="A45" s="282">
        <v>40238</v>
      </c>
      <c r="B45" s="301">
        <v>-3.5986913849509201</v>
      </c>
      <c r="C45" s="284">
        <v>-3.6047497879558899</v>
      </c>
      <c r="D45" s="284"/>
      <c r="I45" s="284"/>
    </row>
    <row r="46" spans="1:9" x14ac:dyDescent="0.3">
      <c r="A46" s="282">
        <v>40330</v>
      </c>
      <c r="B46" s="301">
        <v>0.62418076274888201</v>
      </c>
      <c r="C46" s="284">
        <v>0.61793895512141095</v>
      </c>
      <c r="D46" s="284"/>
      <c r="I46" s="284"/>
    </row>
    <row r="47" spans="1:9" x14ac:dyDescent="0.3">
      <c r="A47" s="282">
        <v>40422</v>
      </c>
      <c r="B47" s="301">
        <v>-8.6988939977627994E-2</v>
      </c>
      <c r="C47" s="284">
        <v>-9.9409754582169205E-2</v>
      </c>
      <c r="D47" s="284"/>
      <c r="I47" s="284"/>
    </row>
    <row r="48" spans="1:9" x14ac:dyDescent="0.3">
      <c r="A48" s="282">
        <v>40513</v>
      </c>
      <c r="B48" s="301">
        <v>-6.8204365079360604E-2</v>
      </c>
      <c r="C48" s="284">
        <v>-6.8204365079360604E-2</v>
      </c>
      <c r="D48" s="284"/>
      <c r="I48" s="284"/>
    </row>
    <row r="49" spans="1:9" x14ac:dyDescent="0.3">
      <c r="A49" s="282">
        <v>40603</v>
      </c>
      <c r="B49" s="301">
        <v>2.3629964806435302</v>
      </c>
      <c r="C49" s="284">
        <v>2.3631449940292901</v>
      </c>
      <c r="D49" s="284"/>
      <c r="I49" s="284"/>
    </row>
    <row r="50" spans="1:9" x14ac:dyDescent="0.3">
      <c r="A50" s="282">
        <v>40695</v>
      </c>
      <c r="B50" s="301">
        <v>0.47763786365611</v>
      </c>
      <c r="C50" s="284">
        <v>0.483870967741939</v>
      </c>
      <c r="D50" s="284"/>
      <c r="I50" s="284"/>
    </row>
    <row r="51" spans="1:9" x14ac:dyDescent="0.3">
      <c r="A51" s="282">
        <v>40787</v>
      </c>
      <c r="B51" s="301">
        <v>1.5609452736318401</v>
      </c>
      <c r="C51" s="284">
        <v>1.5797002301138201</v>
      </c>
      <c r="D51" s="284"/>
      <c r="I51" s="284"/>
    </row>
    <row r="52" spans="1:9" x14ac:dyDescent="0.3">
      <c r="A52" s="282">
        <v>40878</v>
      </c>
      <c r="B52" s="301">
        <v>3.0092448966929402</v>
      </c>
      <c r="C52" s="284">
        <v>3.0216541539988802</v>
      </c>
      <c r="D52" s="284"/>
      <c r="I52" s="284"/>
    </row>
    <row r="53" spans="1:9" x14ac:dyDescent="0.3">
      <c r="A53" s="282">
        <v>40969</v>
      </c>
      <c r="B53" s="301">
        <v>1.2401768172887999</v>
      </c>
      <c r="C53" s="284">
        <v>1.2586725609381599</v>
      </c>
      <c r="D53" s="284"/>
      <c r="I53" s="284"/>
    </row>
    <row r="54" spans="1:9" x14ac:dyDescent="0.3">
      <c r="A54" s="282">
        <v>41061</v>
      </c>
      <c r="B54" s="301">
        <v>1.77182368193604</v>
      </c>
      <c r="C54" s="284">
        <v>1.77799728361525</v>
      </c>
      <c r="D54" s="284"/>
      <c r="I54" s="284"/>
    </row>
    <row r="55" spans="1:9" x14ac:dyDescent="0.3">
      <c r="A55" s="282">
        <v>41153</v>
      </c>
      <c r="B55" s="301">
        <v>-0.251056273345173</v>
      </c>
      <c r="C55" s="284">
        <v>-0.25102553113328602</v>
      </c>
      <c r="D55" s="284"/>
      <c r="I55" s="284"/>
    </row>
    <row r="56" spans="1:9" x14ac:dyDescent="0.3">
      <c r="A56" s="282">
        <v>41244</v>
      </c>
      <c r="B56" s="301">
        <v>-4.55366823274304</v>
      </c>
      <c r="C56" s="284">
        <v>-4.5531197301854904</v>
      </c>
      <c r="D56" s="284"/>
      <c r="I56" s="284"/>
    </row>
    <row r="57" spans="1:9" x14ac:dyDescent="0.3">
      <c r="A57" s="282">
        <v>41334</v>
      </c>
      <c r="B57" s="301">
        <v>-3.77198302001212</v>
      </c>
      <c r="C57" s="284">
        <v>-3.77758913412563</v>
      </c>
      <c r="D57" s="284"/>
      <c r="I57" s="284"/>
    </row>
    <row r="58" spans="1:9" x14ac:dyDescent="0.3">
      <c r="A58" s="282">
        <v>41426</v>
      </c>
      <c r="B58" s="301">
        <v>-3.44555656657566</v>
      </c>
      <c r="C58" s="284">
        <v>-3.4635448259129</v>
      </c>
      <c r="D58" s="284"/>
      <c r="I58" s="284"/>
    </row>
    <row r="59" spans="1:9" x14ac:dyDescent="0.3">
      <c r="A59" s="282">
        <v>41518</v>
      </c>
      <c r="B59" s="301">
        <v>-1.98895027624309</v>
      </c>
      <c r="C59" s="284">
        <v>-1.9641541861036</v>
      </c>
      <c r="D59" s="284"/>
      <c r="I59" s="284"/>
    </row>
    <row r="60" spans="1:9" x14ac:dyDescent="0.3">
      <c r="A60" s="282">
        <v>41609</v>
      </c>
      <c r="B60" s="301">
        <v>0.80777483276537299</v>
      </c>
      <c r="C60" s="284">
        <v>0.82029278142352602</v>
      </c>
      <c r="D60" s="284"/>
      <c r="I60" s="284"/>
    </row>
    <row r="61" spans="1:9" x14ac:dyDescent="0.3">
      <c r="A61" s="282">
        <v>41699</v>
      </c>
      <c r="B61" s="301">
        <v>0.85707083438366605</v>
      </c>
      <c r="C61" s="284">
        <v>0.86962001386350296</v>
      </c>
      <c r="D61" s="284"/>
      <c r="I61" s="284"/>
    </row>
    <row r="62" spans="1:9" x14ac:dyDescent="0.3">
      <c r="A62" s="282">
        <v>41791</v>
      </c>
      <c r="B62" s="301">
        <v>0.63454168499088504</v>
      </c>
      <c r="C62" s="284">
        <v>0.640904806786046</v>
      </c>
      <c r="D62" s="284"/>
      <c r="I62" s="284"/>
    </row>
    <row r="63" spans="1:9" x14ac:dyDescent="0.3">
      <c r="A63" s="282">
        <v>41883</v>
      </c>
      <c r="B63" s="301">
        <v>0.35074533383438999</v>
      </c>
      <c r="C63" s="284">
        <v>0.36313548710242799</v>
      </c>
      <c r="D63" s="284"/>
      <c r="I63" s="284"/>
    </row>
    <row r="64" spans="1:9" x14ac:dyDescent="0.3">
      <c r="A64" s="282">
        <v>41974</v>
      </c>
      <c r="B64" s="301">
        <v>4.3696006009765904</v>
      </c>
      <c r="C64" s="284">
        <v>4.3685066967079598</v>
      </c>
      <c r="D64" s="284"/>
      <c r="I64" s="284"/>
    </row>
    <row r="65" spans="1:9" x14ac:dyDescent="0.3">
      <c r="A65" s="282">
        <v>42064</v>
      </c>
      <c r="B65" s="301">
        <v>8.2416895776055998</v>
      </c>
      <c r="C65" s="284">
        <v>8.2338976697694708</v>
      </c>
      <c r="D65" s="284"/>
      <c r="I65" s="284"/>
    </row>
    <row r="66" spans="1:9" x14ac:dyDescent="0.3">
      <c r="A66" s="282">
        <v>42156</v>
      </c>
      <c r="B66" s="301">
        <v>13.266325383943</v>
      </c>
      <c r="C66" s="284">
        <v>13.2296934507086</v>
      </c>
      <c r="D66" s="284"/>
      <c r="I66" s="284"/>
    </row>
    <row r="67" spans="1:9" x14ac:dyDescent="0.3">
      <c r="A67" s="282">
        <v>42248</v>
      </c>
      <c r="B67" s="301">
        <v>18.986393708650599</v>
      </c>
      <c r="C67" s="284">
        <v>19.014348097317502</v>
      </c>
      <c r="D67" s="284"/>
      <c r="I67" s="284"/>
    </row>
    <row r="68" spans="1:9" x14ac:dyDescent="0.3">
      <c r="A68" s="282">
        <v>42339</v>
      </c>
      <c r="B68" s="301">
        <v>16.692658349328202</v>
      </c>
      <c r="C68" s="284">
        <v>16.700647637323101</v>
      </c>
      <c r="D68" s="284"/>
      <c r="I68" s="284"/>
    </row>
    <row r="69" spans="1:9" x14ac:dyDescent="0.3">
      <c r="A69" s="282">
        <v>42430</v>
      </c>
      <c r="B69" s="301">
        <v>14.610633262137</v>
      </c>
      <c r="C69" s="284">
        <v>14.6262626262626</v>
      </c>
      <c r="D69" s="284"/>
      <c r="I69" s="284"/>
    </row>
    <row r="70" spans="1:9" x14ac:dyDescent="0.3">
      <c r="A70" s="282">
        <v>42522</v>
      </c>
      <c r="B70" s="301">
        <v>10.1030700545665</v>
      </c>
      <c r="C70" s="284">
        <v>10.1786501985002</v>
      </c>
      <c r="D70" s="284"/>
      <c r="I70" s="284"/>
    </row>
    <row r="71" spans="1:9" x14ac:dyDescent="0.3">
      <c r="A71" s="282">
        <v>42614</v>
      </c>
      <c r="B71" s="301">
        <v>5.2032626940830804</v>
      </c>
      <c r="C71" s="284">
        <v>4.1146870741167696</v>
      </c>
      <c r="D71" s="284"/>
      <c r="I71" s="284"/>
    </row>
    <row r="72" spans="1:9" x14ac:dyDescent="0.3">
      <c r="A72" s="282">
        <v>42705</v>
      </c>
      <c r="B72" s="301">
        <v>3.8774068362888698</v>
      </c>
      <c r="C72" s="284">
        <v>2.38939417296131</v>
      </c>
      <c r="D72" s="284"/>
      <c r="I72" s="284"/>
    </row>
    <row r="73" spans="1:9" x14ac:dyDescent="0.3">
      <c r="A73" s="282">
        <v>42795</v>
      </c>
      <c r="B73" s="301">
        <v>2.3336028004432299</v>
      </c>
      <c r="C73" s="284">
        <v>0.34180975879951597</v>
      </c>
      <c r="D73" s="284"/>
      <c r="I73" s="284"/>
    </row>
    <row r="74" spans="1:9" x14ac:dyDescent="0.3">
      <c r="A74" s="282">
        <v>42887</v>
      </c>
      <c r="B74" s="301">
        <v>2.95553414096916</v>
      </c>
      <c r="C74" s="284">
        <v>0.53930137123410204</v>
      </c>
      <c r="D74" s="284"/>
      <c r="I74" s="284"/>
    </row>
    <row r="75" spans="1:9" x14ac:dyDescent="0.3">
      <c r="A75" s="282">
        <v>42979</v>
      </c>
      <c r="B75" s="301">
        <v>3.7984313881915299</v>
      </c>
      <c r="C75" s="284">
        <v>2.7461571766601098</v>
      </c>
      <c r="D75" s="284"/>
      <c r="I75" s="284"/>
    </row>
    <row r="76" spans="1:9" x14ac:dyDescent="0.3">
      <c r="A76" s="282">
        <v>43070</v>
      </c>
      <c r="B76" s="301">
        <v>4.2579574369773603</v>
      </c>
      <c r="C76" s="284">
        <v>3.7835099869517101</v>
      </c>
      <c r="D76" s="284"/>
      <c r="I76" s="284"/>
    </row>
    <row r="77" spans="1:9" x14ac:dyDescent="0.3">
      <c r="A77" s="282">
        <v>43160</v>
      </c>
      <c r="B77" s="301">
        <v>4.7504287414770596</v>
      </c>
      <c r="C77" s="284">
        <v>5.0097115052632297</v>
      </c>
      <c r="D77" s="284"/>
      <c r="I77" s="284"/>
    </row>
    <row r="78" spans="1:9" x14ac:dyDescent="0.3">
      <c r="A78" s="282">
        <v>43252</v>
      </c>
      <c r="B78" s="301">
        <v>4.4138430174754699</v>
      </c>
      <c r="C78" s="284">
        <v>5.2418626815870102</v>
      </c>
      <c r="D78" s="284"/>
      <c r="I78" s="284"/>
    </row>
    <row r="79" spans="1:9" x14ac:dyDescent="0.3">
      <c r="A79" s="282">
        <v>43344</v>
      </c>
      <c r="B79" s="301">
        <v>3.9854693310805702</v>
      </c>
      <c r="C79" s="284">
        <v>4.6021227304985501</v>
      </c>
      <c r="D79" s="284"/>
      <c r="I79" s="284"/>
    </row>
    <row r="80" spans="1:9" x14ac:dyDescent="0.3">
      <c r="A80" s="282">
        <v>43435</v>
      </c>
      <c r="B80" s="301">
        <v>3.4453061020116298</v>
      </c>
      <c r="C80" s="284">
        <v>4.1691096585553398</v>
      </c>
      <c r="D80" s="284"/>
      <c r="I80" s="284"/>
    </row>
    <row r="81" spans="1:9" x14ac:dyDescent="0.3">
      <c r="A81" s="282">
        <v>43525</v>
      </c>
      <c r="B81" s="301">
        <v>2.9959488260598199</v>
      </c>
      <c r="C81" s="284">
        <v>3.8263211875587602</v>
      </c>
      <c r="D81" s="284"/>
      <c r="I81" s="284"/>
    </row>
    <row r="82" spans="1:9" x14ac:dyDescent="0.3">
      <c r="A82" s="282">
        <v>43617</v>
      </c>
      <c r="B82" s="301">
        <v>2.59308324244118</v>
      </c>
      <c r="C82" s="284">
        <v>3.5378074308935101</v>
      </c>
      <c r="I82" s="284"/>
    </row>
    <row r="83" spans="1:9" x14ac:dyDescent="0.3">
      <c r="A83" s="282">
        <v>43709</v>
      </c>
      <c r="B83" s="301">
        <v>2.2644148291481998</v>
      </c>
      <c r="C83" s="284">
        <v>3.19699197458911</v>
      </c>
      <c r="I83" s="284"/>
    </row>
    <row r="84" spans="1:9" x14ac:dyDescent="0.3">
      <c r="A84" s="282">
        <v>43800</v>
      </c>
      <c r="B84" s="301">
        <v>2.0729154126010099</v>
      </c>
      <c r="C84" s="284">
        <v>2.7879818420421199</v>
      </c>
      <c r="I84" s="284"/>
    </row>
    <row r="85" spans="1:9" x14ac:dyDescent="0.3">
      <c r="A85" s="282">
        <v>43891</v>
      </c>
      <c r="B85" s="301">
        <v>2.0309455916799499</v>
      </c>
      <c r="C85" s="284">
        <v>2.3871822945441501</v>
      </c>
      <c r="I85" s="284"/>
    </row>
    <row r="86" spans="1:9" x14ac:dyDescent="0.3">
      <c r="A86" s="282">
        <v>43983</v>
      </c>
      <c r="B86" s="301">
        <v>2.0768091012081902</v>
      </c>
      <c r="C86" s="284">
        <v>2.0362997590681098</v>
      </c>
      <c r="I86" s="284"/>
    </row>
    <row r="87" spans="1:9" x14ac:dyDescent="0.3">
      <c r="A87" s="282">
        <v>44075</v>
      </c>
      <c r="B87" s="301">
        <v>2.1749161552261498</v>
      </c>
      <c r="C87" s="284">
        <v>1.7666813011389499</v>
      </c>
      <c r="I87" s="284"/>
    </row>
    <row r="88" spans="1:9" x14ac:dyDescent="0.3">
      <c r="A88" s="282">
        <v>44166</v>
      </c>
      <c r="B88" s="301">
        <v>2.3071044478357701</v>
      </c>
      <c r="C88" s="284">
        <v>1.6026801478539601</v>
      </c>
      <c r="I88" s="284"/>
    </row>
    <row r="89" spans="1:9" x14ac:dyDescent="0.3">
      <c r="A89" s="282">
        <v>44256</v>
      </c>
      <c r="B89" s="301">
        <v>2.4689708642014998</v>
      </c>
      <c r="C89" s="284">
        <v>1.4379177051650101</v>
      </c>
      <c r="I89" s="284"/>
    </row>
    <row r="90" spans="1:9" x14ac:dyDescent="0.3">
      <c r="A90" s="282">
        <v>44348</v>
      </c>
      <c r="B90" s="301">
        <v>2.6851352050205302</v>
      </c>
      <c r="C90" s="284">
        <v>1.3187147531918</v>
      </c>
      <c r="I90" s="284"/>
    </row>
    <row r="91" spans="1:9" x14ac:dyDescent="0.3">
      <c r="B91" s="289"/>
      <c r="C91" s="289"/>
      <c r="G91" s="284"/>
      <c r="H91" s="284"/>
      <c r="I91" s="284"/>
    </row>
    <row r="92" spans="1:9" x14ac:dyDescent="0.3">
      <c r="G92" s="284"/>
      <c r="H92" s="284"/>
      <c r="I92" s="284"/>
    </row>
    <row r="93" spans="1:9" x14ac:dyDescent="0.3">
      <c r="G93" s="284"/>
      <c r="H93" s="284"/>
      <c r="I93" s="284"/>
    </row>
    <row r="94" spans="1:9" x14ac:dyDescent="0.3">
      <c r="G94" s="284"/>
      <c r="H94" s="284"/>
      <c r="I94" s="284"/>
    </row>
    <row r="95" spans="1:9" x14ac:dyDescent="0.3">
      <c r="G95" s="284"/>
      <c r="H95" s="284"/>
      <c r="I95" s="284"/>
    </row>
    <row r="96" spans="1:9" x14ac:dyDescent="0.3">
      <c r="G96" s="284"/>
      <c r="H96" s="284"/>
      <c r="I96" s="284"/>
    </row>
    <row r="97" spans="7:9" x14ac:dyDescent="0.3">
      <c r="G97" s="284"/>
      <c r="H97" s="284"/>
      <c r="I97" s="284"/>
    </row>
    <row r="98" spans="7:9" x14ac:dyDescent="0.3">
      <c r="G98" s="284"/>
      <c r="H98" s="284"/>
      <c r="I98" s="284"/>
    </row>
    <row r="99" spans="7:9" x14ac:dyDescent="0.3">
      <c r="G99" s="284"/>
      <c r="H99" s="284"/>
      <c r="I99" s="284"/>
    </row>
    <row r="100" spans="7:9" x14ac:dyDescent="0.3">
      <c r="G100" s="284"/>
      <c r="H100" s="284"/>
      <c r="I100" s="284"/>
    </row>
    <row r="101" spans="7:9" x14ac:dyDescent="0.3">
      <c r="G101" s="284"/>
      <c r="H101" s="284"/>
      <c r="I101" s="284"/>
    </row>
    <row r="102" spans="7:9" x14ac:dyDescent="0.3">
      <c r="G102" s="284"/>
      <c r="H102" s="284"/>
      <c r="I102" s="284"/>
    </row>
    <row r="103" spans="7:9" x14ac:dyDescent="0.3">
      <c r="G103" s="284"/>
      <c r="H103" s="284"/>
      <c r="I103" s="284"/>
    </row>
    <row r="104" spans="7:9" x14ac:dyDescent="0.3">
      <c r="G104" s="284"/>
      <c r="H104" s="284"/>
      <c r="I104" s="284"/>
    </row>
    <row r="105" spans="7:9" x14ac:dyDescent="0.3">
      <c r="G105" s="284"/>
      <c r="H105" s="284"/>
      <c r="I105" s="284"/>
    </row>
    <row r="106" spans="7:9" x14ac:dyDescent="0.3">
      <c r="G106" s="284"/>
      <c r="H106" s="284"/>
      <c r="I106" s="284"/>
    </row>
    <row r="107" spans="7:9" x14ac:dyDescent="0.3">
      <c r="G107" s="284"/>
      <c r="H107" s="284"/>
      <c r="I107" s="284"/>
    </row>
    <row r="108" spans="7:9" x14ac:dyDescent="0.3">
      <c r="G108" s="284"/>
      <c r="H108" s="284"/>
      <c r="I108" s="284"/>
    </row>
    <row r="109" spans="7:9" x14ac:dyDescent="0.3">
      <c r="G109" s="284"/>
      <c r="H109" s="284"/>
      <c r="I109" s="284"/>
    </row>
    <row r="110" spans="7:9" x14ac:dyDescent="0.3">
      <c r="G110" s="284"/>
      <c r="H110" s="284"/>
      <c r="I110" s="284"/>
    </row>
    <row r="111" spans="7:9" x14ac:dyDescent="0.3">
      <c r="G111" s="284"/>
      <c r="H111" s="284"/>
      <c r="I111" s="284"/>
    </row>
    <row r="112" spans="7:9" x14ac:dyDescent="0.3">
      <c r="G112" s="284"/>
      <c r="H112" s="284"/>
      <c r="I112" s="284"/>
    </row>
    <row r="113" spans="7:9" x14ac:dyDescent="0.3">
      <c r="G113" s="284"/>
      <c r="H113" s="284"/>
      <c r="I113" s="284"/>
    </row>
    <row r="114" spans="7:9" x14ac:dyDescent="0.3">
      <c r="G114" s="284"/>
      <c r="H114" s="284"/>
      <c r="I114" s="284"/>
    </row>
    <row r="115" spans="7:9" x14ac:dyDescent="0.3">
      <c r="G115" s="284"/>
      <c r="H115" s="284"/>
      <c r="I115" s="284"/>
    </row>
    <row r="116" spans="7:9" x14ac:dyDescent="0.3">
      <c r="G116" s="284"/>
      <c r="H116" s="284"/>
      <c r="I116" s="284"/>
    </row>
    <row r="117" spans="7:9" x14ac:dyDescent="0.3">
      <c r="G117" s="284"/>
      <c r="H117" s="284"/>
      <c r="I117" s="284"/>
    </row>
    <row r="118" spans="7:9" x14ac:dyDescent="0.3">
      <c r="G118" s="284"/>
      <c r="H118" s="284"/>
      <c r="I118" s="284"/>
    </row>
    <row r="119" spans="7:9" x14ac:dyDescent="0.3">
      <c r="G119" s="284"/>
      <c r="H119" s="284"/>
      <c r="I119" s="284"/>
    </row>
    <row r="120" spans="7:9" x14ac:dyDescent="0.3">
      <c r="G120" s="284"/>
      <c r="H120" s="284"/>
      <c r="I120" s="284"/>
    </row>
    <row r="121" spans="7:9" x14ac:dyDescent="0.3">
      <c r="G121" s="284"/>
      <c r="H121" s="284"/>
      <c r="I121" s="284"/>
    </row>
    <row r="122" spans="7:9" x14ac:dyDescent="0.3">
      <c r="G122" s="284"/>
      <c r="H122" s="284"/>
      <c r="I122" s="284"/>
    </row>
    <row r="123" spans="7:9" x14ac:dyDescent="0.3">
      <c r="G123" s="284"/>
      <c r="H123" s="284"/>
      <c r="I123" s="284"/>
    </row>
    <row r="124" spans="7:9" x14ac:dyDescent="0.3">
      <c r="G124" s="284"/>
      <c r="H124" s="284"/>
      <c r="I124" s="284"/>
    </row>
    <row r="125" spans="7:9" x14ac:dyDescent="0.3">
      <c r="G125" s="284"/>
      <c r="H125" s="284"/>
      <c r="I125" s="284"/>
    </row>
    <row r="126" spans="7:9" x14ac:dyDescent="0.3">
      <c r="G126" s="284"/>
      <c r="H126" s="284"/>
      <c r="I126" s="284"/>
    </row>
    <row r="127" spans="7:9" x14ac:dyDescent="0.3">
      <c r="G127" s="284"/>
      <c r="H127" s="284"/>
      <c r="I127" s="284"/>
    </row>
    <row r="128" spans="7:9" x14ac:dyDescent="0.3">
      <c r="G128" s="284"/>
      <c r="H128" s="284"/>
      <c r="I128" s="284"/>
    </row>
    <row r="129" spans="7:9" x14ac:dyDescent="0.3">
      <c r="G129" s="284"/>
      <c r="H129" s="284"/>
      <c r="I129" s="284"/>
    </row>
    <row r="130" spans="7:9" x14ac:dyDescent="0.3">
      <c r="G130" s="284"/>
      <c r="H130" s="284"/>
      <c r="I130" s="284"/>
    </row>
    <row r="131" spans="7:9" x14ac:dyDescent="0.3">
      <c r="G131" s="284"/>
      <c r="H131" s="284"/>
      <c r="I131" s="28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1"/>
  <sheetViews>
    <sheetView workbookViewId="0">
      <selection activeCell="F12" sqref="F12"/>
    </sheetView>
  </sheetViews>
  <sheetFormatPr defaultColWidth="9.140625" defaultRowHeight="16.5" x14ac:dyDescent="0.3"/>
  <cols>
    <col min="1" max="1" width="9.140625" style="184"/>
    <col min="2" max="2" width="14.42578125" style="184" bestFit="1" customWidth="1"/>
    <col min="3" max="3" width="12.7109375" style="184" bestFit="1" customWidth="1"/>
    <col min="4" max="5" width="9.140625" style="184"/>
    <col min="6" max="6" width="12" style="184" customWidth="1"/>
    <col min="7" max="16384" width="9.140625" style="184"/>
  </cols>
  <sheetData>
    <row r="1" spans="1:5" x14ac:dyDescent="0.3">
      <c r="A1" s="244" t="s">
        <v>371</v>
      </c>
      <c r="B1" s="245"/>
      <c r="C1" s="245"/>
      <c r="D1" s="245"/>
      <c r="E1" s="245"/>
    </row>
    <row r="2" spans="1:5" x14ac:dyDescent="0.3">
      <c r="A2" s="291" t="s">
        <v>349</v>
      </c>
      <c r="B2" s="245"/>
      <c r="C2" s="245"/>
      <c r="D2" s="245"/>
      <c r="E2" s="245"/>
    </row>
    <row r="3" spans="1:5" x14ac:dyDescent="0.3">
      <c r="A3" s="248"/>
      <c r="B3" s="249"/>
      <c r="C3" s="249"/>
    </row>
    <row r="5" spans="1:5" x14ac:dyDescent="0.3">
      <c r="B5" s="184" t="s">
        <v>135</v>
      </c>
      <c r="C5" s="184" t="s">
        <v>134</v>
      </c>
      <c r="D5" s="284"/>
    </row>
    <row r="6" spans="1:5" x14ac:dyDescent="0.3">
      <c r="A6" s="282">
        <v>36678</v>
      </c>
      <c r="B6" s="284">
        <v>-4.9911479727549404</v>
      </c>
      <c r="C6" s="284">
        <v>-4.9877528961567599</v>
      </c>
      <c r="D6" s="284"/>
      <c r="E6" s="281"/>
    </row>
    <row r="7" spans="1:5" x14ac:dyDescent="0.3">
      <c r="A7" s="282">
        <v>36770</v>
      </c>
      <c r="B7" s="284">
        <v>-4.6011240306741499</v>
      </c>
      <c r="C7" s="284">
        <v>-4.5980867829737404</v>
      </c>
      <c r="D7" s="284"/>
    </row>
    <row r="8" spans="1:5" x14ac:dyDescent="0.3">
      <c r="A8" s="282">
        <v>36861</v>
      </c>
      <c r="B8" s="284">
        <v>-3.2443167413166498</v>
      </c>
      <c r="C8" s="284">
        <v>-3.24243038659097</v>
      </c>
      <c r="D8" s="284"/>
    </row>
    <row r="9" spans="1:5" x14ac:dyDescent="0.3">
      <c r="A9" s="282">
        <v>36951</v>
      </c>
      <c r="B9" s="284">
        <v>-2.34880555764301</v>
      </c>
      <c r="C9" s="284">
        <v>-2.3478921572720299</v>
      </c>
      <c r="D9" s="284"/>
    </row>
    <row r="10" spans="1:5" x14ac:dyDescent="0.3">
      <c r="A10" s="282">
        <v>37043</v>
      </c>
      <c r="B10" s="284">
        <v>-1.50406703654604</v>
      </c>
      <c r="C10" s="284">
        <v>-1.5029166564399601</v>
      </c>
      <c r="D10" s="284"/>
    </row>
    <row r="11" spans="1:5" x14ac:dyDescent="0.3">
      <c r="A11" s="282">
        <v>37135</v>
      </c>
      <c r="B11" s="284">
        <v>-0.79678386129999001</v>
      </c>
      <c r="C11" s="284">
        <v>-0.79671325572964902</v>
      </c>
      <c r="D11" s="284"/>
    </row>
    <row r="12" spans="1:5" x14ac:dyDescent="0.3">
      <c r="A12" s="282">
        <v>37226</v>
      </c>
      <c r="B12" s="284">
        <v>-0.81267326732673195</v>
      </c>
      <c r="C12" s="284">
        <v>-0.81268614156263796</v>
      </c>
      <c r="D12" s="284"/>
    </row>
    <row r="13" spans="1:5" x14ac:dyDescent="0.3">
      <c r="A13" s="282">
        <v>37316</v>
      </c>
      <c r="B13" s="284">
        <v>-1.4029551442984001</v>
      </c>
      <c r="C13" s="284">
        <v>-1.40286791279679</v>
      </c>
      <c r="D13" s="284"/>
    </row>
    <row r="14" spans="1:5" x14ac:dyDescent="0.3">
      <c r="A14" s="282">
        <v>37408</v>
      </c>
      <c r="B14" s="284">
        <v>-1.6567701442943701</v>
      </c>
      <c r="C14" s="284">
        <v>-1.6577943258046599</v>
      </c>
      <c r="D14" s="284"/>
    </row>
    <row r="15" spans="1:5" x14ac:dyDescent="0.3">
      <c r="A15" s="282">
        <v>37500</v>
      </c>
      <c r="B15" s="284">
        <v>-2.0979073865398101</v>
      </c>
      <c r="C15" s="284">
        <v>-2.0986954055587002</v>
      </c>
      <c r="D15" s="284"/>
    </row>
    <row r="16" spans="1:5" x14ac:dyDescent="0.3">
      <c r="A16" s="282">
        <v>37591</v>
      </c>
      <c r="B16" s="284">
        <v>-2.1730996602661001</v>
      </c>
      <c r="C16" s="284">
        <v>-2.1734738921268599</v>
      </c>
      <c r="D16" s="284"/>
    </row>
    <row r="17" spans="1:9" x14ac:dyDescent="0.3">
      <c r="A17" s="282">
        <v>37681</v>
      </c>
      <c r="B17" s="284">
        <v>-1.87678468389826</v>
      </c>
      <c r="C17" s="284">
        <v>-1.87819474342188</v>
      </c>
      <c r="D17" s="284"/>
    </row>
    <row r="18" spans="1:9" x14ac:dyDescent="0.3">
      <c r="A18" s="282">
        <v>37773</v>
      </c>
      <c r="B18" s="284">
        <v>-2.4014522443444801</v>
      </c>
      <c r="C18" s="284">
        <v>-2.4027526681052001</v>
      </c>
      <c r="D18" s="284"/>
      <c r="I18" s="284"/>
    </row>
    <row r="19" spans="1:9" x14ac:dyDescent="0.3">
      <c r="A19" s="282">
        <v>37865</v>
      </c>
      <c r="B19" s="284">
        <v>-2.4112924671367</v>
      </c>
      <c r="C19" s="284">
        <v>-2.4116991843627602</v>
      </c>
      <c r="D19" s="284"/>
      <c r="I19" s="284"/>
    </row>
    <row r="20" spans="1:9" x14ac:dyDescent="0.3">
      <c r="A20" s="282">
        <v>37956</v>
      </c>
      <c r="B20" s="284">
        <v>-2.4416248314233799</v>
      </c>
      <c r="C20" s="284">
        <v>-2.4421757180377801</v>
      </c>
      <c r="D20" s="284"/>
      <c r="I20" s="284"/>
    </row>
    <row r="21" spans="1:9" x14ac:dyDescent="0.3">
      <c r="A21" s="282">
        <v>38047</v>
      </c>
      <c r="B21" s="284">
        <v>-2.8255077678973</v>
      </c>
      <c r="C21" s="284">
        <v>-2.8253709034543801</v>
      </c>
      <c r="D21" s="284"/>
      <c r="I21" s="284"/>
    </row>
    <row r="22" spans="1:9" x14ac:dyDescent="0.3">
      <c r="A22" s="282">
        <v>38139</v>
      </c>
      <c r="B22" s="284">
        <v>-2.8609375635274499</v>
      </c>
      <c r="C22" s="284">
        <v>-2.8606467961704398</v>
      </c>
      <c r="D22" s="284"/>
      <c r="I22" s="284"/>
    </row>
    <row r="23" spans="1:9" x14ac:dyDescent="0.3">
      <c r="A23" s="282">
        <v>38231</v>
      </c>
      <c r="B23" s="284">
        <v>-3.8079547190869398</v>
      </c>
      <c r="C23" s="284">
        <v>-3.8080812107200201</v>
      </c>
      <c r="D23" s="284"/>
      <c r="I23" s="284"/>
    </row>
    <row r="24" spans="1:9" x14ac:dyDescent="0.3">
      <c r="A24" s="282">
        <v>38322</v>
      </c>
      <c r="B24" s="284">
        <v>-4.5654220269846197</v>
      </c>
      <c r="C24" s="284">
        <v>-4.5652131282560804</v>
      </c>
      <c r="D24" s="284"/>
      <c r="I24" s="284"/>
    </row>
    <row r="25" spans="1:9" x14ac:dyDescent="0.3">
      <c r="A25" s="282">
        <v>38412</v>
      </c>
      <c r="B25" s="284">
        <v>-5.1386876423100798</v>
      </c>
      <c r="C25" s="284">
        <v>-5.13858792328341</v>
      </c>
      <c r="D25" s="284"/>
      <c r="I25" s="284"/>
    </row>
    <row r="26" spans="1:9" x14ac:dyDescent="0.3">
      <c r="A26" s="282">
        <v>38504</v>
      </c>
      <c r="B26" s="284">
        <v>-6.1323432785358403</v>
      </c>
      <c r="C26" s="284">
        <v>-6.1312481264390497</v>
      </c>
      <c r="D26" s="284"/>
      <c r="I26" s="284"/>
    </row>
    <row r="27" spans="1:9" x14ac:dyDescent="0.3">
      <c r="A27" s="282">
        <v>38596</v>
      </c>
      <c r="B27" s="284">
        <v>-6.5631647178764201</v>
      </c>
      <c r="C27" s="284">
        <v>-6.56192585508267</v>
      </c>
      <c r="D27" s="284"/>
      <c r="I27" s="284"/>
    </row>
    <row r="28" spans="1:9" x14ac:dyDescent="0.3">
      <c r="A28" s="282">
        <v>38687</v>
      </c>
      <c r="B28" s="284">
        <v>-7.0787705326032802</v>
      </c>
      <c r="C28" s="284">
        <v>-7.0787705326032802</v>
      </c>
      <c r="D28" s="284"/>
      <c r="I28" s="284"/>
    </row>
    <row r="29" spans="1:9" x14ac:dyDescent="0.3">
      <c r="A29" s="282">
        <v>38777</v>
      </c>
      <c r="B29" s="284">
        <v>-7.8196550242465097</v>
      </c>
      <c r="C29" s="284">
        <v>-7.8194150323788403</v>
      </c>
      <c r="D29" s="284"/>
      <c r="I29" s="284"/>
    </row>
    <row r="30" spans="1:9" x14ac:dyDescent="0.3">
      <c r="A30" s="282">
        <v>38869</v>
      </c>
      <c r="B30" s="284">
        <v>-7.6445038422986897</v>
      </c>
      <c r="C30" s="284">
        <v>-7.6483671410687997</v>
      </c>
      <c r="D30" s="284"/>
      <c r="I30" s="284"/>
    </row>
    <row r="31" spans="1:9" x14ac:dyDescent="0.3">
      <c r="A31" s="282">
        <v>38961</v>
      </c>
      <c r="B31" s="284">
        <v>-7.3143710411598901</v>
      </c>
      <c r="C31" s="284">
        <v>-7.3166912583938002</v>
      </c>
      <c r="D31" s="284"/>
      <c r="I31" s="284"/>
    </row>
    <row r="32" spans="1:9" x14ac:dyDescent="0.3">
      <c r="A32" s="282">
        <v>39052</v>
      </c>
      <c r="B32" s="284">
        <v>-7.1399409491914501</v>
      </c>
      <c r="C32" s="284">
        <v>-7.14036343840423</v>
      </c>
      <c r="D32" s="284"/>
      <c r="I32" s="284"/>
    </row>
    <row r="33" spans="1:9" x14ac:dyDescent="0.3">
      <c r="A33" s="282">
        <v>39142</v>
      </c>
      <c r="B33" s="284">
        <v>-6.75608111250639</v>
      </c>
      <c r="C33" s="284">
        <v>-6.7559632814180404</v>
      </c>
      <c r="D33" s="284"/>
      <c r="I33" s="284"/>
    </row>
    <row r="34" spans="1:9" x14ac:dyDescent="0.3">
      <c r="A34" s="282">
        <v>39234</v>
      </c>
      <c r="B34" s="284">
        <v>-6.94828559535146</v>
      </c>
      <c r="C34" s="284">
        <v>-6.9453310231624998</v>
      </c>
      <c r="D34" s="284"/>
      <c r="I34" s="284"/>
    </row>
    <row r="35" spans="1:9" x14ac:dyDescent="0.3">
      <c r="A35" s="282">
        <v>39326</v>
      </c>
      <c r="B35" s="284">
        <v>-7.1082453866224498</v>
      </c>
      <c r="C35" s="284">
        <v>-7.1060315341620104</v>
      </c>
      <c r="D35" s="284"/>
      <c r="I35" s="284"/>
    </row>
    <row r="36" spans="1:9" x14ac:dyDescent="0.3">
      <c r="A36" s="282">
        <v>39417</v>
      </c>
      <c r="B36" s="284">
        <v>-6.7955656424580999</v>
      </c>
      <c r="C36" s="284">
        <v>-6.7940934208301202</v>
      </c>
      <c r="D36" s="284"/>
      <c r="I36" s="284"/>
    </row>
    <row r="37" spans="1:9" x14ac:dyDescent="0.3">
      <c r="A37" s="282">
        <v>39508</v>
      </c>
      <c r="B37" s="284">
        <v>-6.6522088353413604</v>
      </c>
      <c r="C37" s="284">
        <v>-6.6516021247429702</v>
      </c>
      <c r="D37" s="284"/>
      <c r="I37" s="284"/>
    </row>
    <row r="38" spans="1:9" x14ac:dyDescent="0.3">
      <c r="A38" s="282">
        <v>39600</v>
      </c>
      <c r="B38" s="284">
        <v>-7.0862727263112202</v>
      </c>
      <c r="C38" s="284">
        <v>-7.0904386749276398</v>
      </c>
      <c r="D38" s="284"/>
      <c r="I38" s="284"/>
    </row>
    <row r="39" spans="1:9" x14ac:dyDescent="0.3">
      <c r="A39" s="282">
        <v>39692</v>
      </c>
      <c r="B39" s="284">
        <v>-7.4200581779019004</v>
      </c>
      <c r="C39" s="284">
        <v>-7.4231171492863703</v>
      </c>
      <c r="D39" s="284"/>
      <c r="I39" s="284"/>
    </row>
    <row r="40" spans="1:9" x14ac:dyDescent="0.3">
      <c r="A40" s="282">
        <v>39783</v>
      </c>
      <c r="B40" s="284">
        <v>-7.6749114372469602</v>
      </c>
      <c r="C40" s="284">
        <v>-7.6748673928861404</v>
      </c>
      <c r="D40" s="284"/>
      <c r="I40" s="284"/>
    </row>
    <row r="41" spans="1:9" x14ac:dyDescent="0.3">
      <c r="A41" s="282">
        <v>39873</v>
      </c>
      <c r="B41" s="284">
        <v>-7.0207277120383198</v>
      </c>
      <c r="C41" s="284">
        <v>-7.0204223754530499</v>
      </c>
      <c r="D41" s="284"/>
      <c r="I41" s="284"/>
    </row>
    <row r="42" spans="1:9" x14ac:dyDescent="0.3">
      <c r="A42" s="282">
        <v>39965</v>
      </c>
      <c r="B42" s="284">
        <v>-4.9393075786362601</v>
      </c>
      <c r="C42" s="284">
        <v>-4.9377308707124001</v>
      </c>
      <c r="D42" s="284"/>
      <c r="I42" s="284"/>
    </row>
    <row r="43" spans="1:9" x14ac:dyDescent="0.3">
      <c r="A43" s="282">
        <v>40057</v>
      </c>
      <c r="B43" s="284">
        <v>-2.6754310096292402</v>
      </c>
      <c r="C43" s="284">
        <v>-2.6737855836690998</v>
      </c>
      <c r="D43" s="284"/>
      <c r="I43" s="284"/>
    </row>
    <row r="44" spans="1:9" x14ac:dyDescent="0.3">
      <c r="A44" s="282">
        <v>40148</v>
      </c>
      <c r="B44" s="284">
        <v>-2.26835712164084</v>
      </c>
      <c r="C44" s="284">
        <v>-2.2665472010668499</v>
      </c>
      <c r="D44" s="284"/>
      <c r="I44" s="284"/>
    </row>
    <row r="45" spans="1:9" x14ac:dyDescent="0.3">
      <c r="A45" s="282">
        <v>40238</v>
      </c>
      <c r="B45" s="284">
        <v>-1.49444347172298</v>
      </c>
      <c r="C45" s="284">
        <v>-1.49447425611024</v>
      </c>
      <c r="D45" s="284"/>
      <c r="I45" s="284"/>
    </row>
    <row r="46" spans="1:9" x14ac:dyDescent="0.3">
      <c r="A46" s="282">
        <v>40330</v>
      </c>
      <c r="B46" s="284">
        <v>-1.76667666512453</v>
      </c>
      <c r="C46" s="284">
        <v>-1.76835962914769</v>
      </c>
      <c r="D46" s="284"/>
      <c r="I46" s="284"/>
    </row>
    <row r="47" spans="1:9" x14ac:dyDescent="0.3">
      <c r="A47" s="282">
        <v>40422</v>
      </c>
      <c r="B47" s="284">
        <v>-2.4121715076071899</v>
      </c>
      <c r="C47" s="284">
        <v>-2.41051091367112</v>
      </c>
      <c r="D47" s="284"/>
      <c r="I47" s="284"/>
    </row>
    <row r="48" spans="1:9" x14ac:dyDescent="0.3">
      <c r="A48" s="282">
        <v>40513</v>
      </c>
      <c r="B48" s="284">
        <v>-2.2438792016910898</v>
      </c>
      <c r="C48" s="284">
        <v>-2.2431697244063198</v>
      </c>
      <c r="D48" s="284"/>
      <c r="I48" s="284"/>
    </row>
    <row r="49" spans="1:9" x14ac:dyDescent="0.3">
      <c r="A49" s="282">
        <v>40603</v>
      </c>
      <c r="B49" s="284">
        <v>-2.7901258851298101</v>
      </c>
      <c r="C49" s="284">
        <v>-2.7891698384130401</v>
      </c>
      <c r="D49" s="284"/>
      <c r="I49" s="284"/>
    </row>
    <row r="50" spans="1:9" x14ac:dyDescent="0.3">
      <c r="A50" s="282">
        <v>40695</v>
      </c>
      <c r="B50" s="284">
        <v>-2.93007370124033</v>
      </c>
      <c r="C50" s="284">
        <v>-2.93221648357521</v>
      </c>
      <c r="D50" s="284"/>
      <c r="I50" s="284"/>
    </row>
    <row r="51" spans="1:9" x14ac:dyDescent="0.3">
      <c r="A51" s="282">
        <v>40787</v>
      </c>
      <c r="B51" s="284">
        <v>-3.2427825104269901</v>
      </c>
      <c r="C51" s="284">
        <v>-3.2388470049526199</v>
      </c>
      <c r="D51" s="284"/>
      <c r="I51" s="284"/>
    </row>
    <row r="52" spans="1:9" x14ac:dyDescent="0.3">
      <c r="A52" s="282">
        <v>40878</v>
      </c>
      <c r="B52" s="284">
        <v>-2.80268527548691</v>
      </c>
      <c r="C52" s="284">
        <v>-2.8005794302269398</v>
      </c>
      <c r="D52" s="284"/>
      <c r="I52" s="284"/>
    </row>
    <row r="53" spans="1:9" x14ac:dyDescent="0.3">
      <c r="A53" s="282">
        <v>40969</v>
      </c>
      <c r="B53" s="284">
        <v>-3.1757422259743899</v>
      </c>
      <c r="C53" s="284">
        <v>-3.1749233121640499</v>
      </c>
      <c r="D53" s="284"/>
      <c r="I53" s="284"/>
    </row>
    <row r="54" spans="1:9" x14ac:dyDescent="0.3">
      <c r="A54" s="282">
        <v>41061</v>
      </c>
      <c r="B54" s="284">
        <v>-3.5968183063471302</v>
      </c>
      <c r="C54" s="284">
        <v>-3.6023597339023401</v>
      </c>
      <c r="D54" s="284"/>
      <c r="I54" s="284"/>
    </row>
    <row r="55" spans="1:9" x14ac:dyDescent="0.3">
      <c r="A55" s="282">
        <v>41153</v>
      </c>
      <c r="B55" s="284">
        <v>-3.61917273408516</v>
      </c>
      <c r="C55" s="284">
        <v>-3.61914567014946</v>
      </c>
      <c r="D55" s="284"/>
      <c r="I55" s="284"/>
    </row>
    <row r="56" spans="1:9" x14ac:dyDescent="0.3">
      <c r="A56" s="282">
        <v>41244</v>
      </c>
      <c r="B56" s="284">
        <v>-3.91123093898165</v>
      </c>
      <c r="C56" s="284">
        <v>-3.91948956346193</v>
      </c>
      <c r="D56" s="284"/>
      <c r="I56" s="284"/>
    </row>
    <row r="57" spans="1:9" x14ac:dyDescent="0.3">
      <c r="A57" s="282">
        <v>41334</v>
      </c>
      <c r="B57" s="284">
        <v>-3.6521763062653898</v>
      </c>
      <c r="C57" s="284">
        <v>-3.6613293357000298</v>
      </c>
      <c r="D57" s="284"/>
      <c r="I57" s="284"/>
    </row>
    <row r="58" spans="1:9" x14ac:dyDescent="0.3">
      <c r="A58" s="282">
        <v>41426</v>
      </c>
      <c r="B58" s="284">
        <v>-3.5937885587372298</v>
      </c>
      <c r="C58" s="284">
        <v>-3.5955467160459902</v>
      </c>
      <c r="D58" s="284"/>
      <c r="I58" s="284"/>
    </row>
    <row r="59" spans="1:9" x14ac:dyDescent="0.3">
      <c r="A59" s="282">
        <v>41518</v>
      </c>
      <c r="B59" s="284">
        <v>-3.6885911123935902</v>
      </c>
      <c r="C59" s="284">
        <v>-3.6713058581604301</v>
      </c>
      <c r="D59" s="284"/>
      <c r="I59" s="284"/>
    </row>
    <row r="60" spans="1:9" x14ac:dyDescent="0.3">
      <c r="A60" s="282">
        <v>41609</v>
      </c>
      <c r="B60" s="284">
        <v>-3.1106346559375999</v>
      </c>
      <c r="C60" s="284">
        <v>-3.0913163789695601</v>
      </c>
      <c r="D60" s="284"/>
      <c r="I60" s="284"/>
    </row>
    <row r="61" spans="1:9" x14ac:dyDescent="0.3">
      <c r="A61" s="282">
        <v>41699</v>
      </c>
      <c r="B61" s="284">
        <v>-2.58187406653823</v>
      </c>
      <c r="C61" s="284">
        <v>-2.56709552093518</v>
      </c>
      <c r="D61" s="284"/>
      <c r="I61" s="284"/>
    </row>
    <row r="62" spans="1:9" x14ac:dyDescent="0.3">
      <c r="A62" s="282">
        <v>41791</v>
      </c>
      <c r="B62" s="284">
        <v>-2.5392096358877199</v>
      </c>
      <c r="C62" s="284">
        <v>-2.5260715480338898</v>
      </c>
      <c r="D62" s="284"/>
      <c r="I62" s="284"/>
    </row>
    <row r="63" spans="1:9" x14ac:dyDescent="0.3">
      <c r="A63" s="282">
        <v>41883</v>
      </c>
      <c r="B63" s="284">
        <v>-2.60744985673352</v>
      </c>
      <c r="C63" s="284">
        <v>-2.58685705666448</v>
      </c>
      <c r="D63" s="284"/>
      <c r="I63" s="284"/>
    </row>
    <row r="64" spans="1:9" x14ac:dyDescent="0.3">
      <c r="A64" s="282">
        <v>41974</v>
      </c>
      <c r="B64" s="284">
        <v>-3.22733605250348</v>
      </c>
      <c r="C64" s="284">
        <v>-3.2043414735963198</v>
      </c>
      <c r="D64" s="284"/>
      <c r="I64" s="284"/>
    </row>
    <row r="65" spans="1:9" x14ac:dyDescent="0.3">
      <c r="A65" s="282">
        <v>42064</v>
      </c>
      <c r="B65" s="284">
        <v>-3.6380791743555898</v>
      </c>
      <c r="C65" s="284">
        <v>-3.619321320149</v>
      </c>
      <c r="D65" s="284"/>
      <c r="I65" s="284"/>
    </row>
    <row r="66" spans="1:9" x14ac:dyDescent="0.3">
      <c r="A66" s="282">
        <v>42156</v>
      </c>
      <c r="B66" s="284">
        <v>-3.6786224310284101</v>
      </c>
      <c r="C66" s="284">
        <v>-3.6591489011441198</v>
      </c>
      <c r="D66" s="284"/>
      <c r="I66" s="284"/>
    </row>
    <row r="67" spans="1:9" x14ac:dyDescent="0.3">
      <c r="A67" s="282">
        <v>42248</v>
      </c>
      <c r="B67" s="284">
        <v>-3.4105439165928901</v>
      </c>
      <c r="C67" s="284">
        <v>-3.3818393717985802</v>
      </c>
      <c r="D67" s="284"/>
      <c r="I67" s="284"/>
    </row>
    <row r="68" spans="1:9" x14ac:dyDescent="0.3">
      <c r="A68" s="282">
        <v>42339</v>
      </c>
      <c r="B68" s="284">
        <v>-3.2835881587508098</v>
      </c>
      <c r="C68" s="284">
        <v>-3.2520522365437499</v>
      </c>
      <c r="D68" s="284"/>
      <c r="I68" s="284"/>
    </row>
    <row r="69" spans="1:9" x14ac:dyDescent="0.3">
      <c r="A69" s="282">
        <v>42430</v>
      </c>
      <c r="B69" s="284">
        <v>-3.1348655768031999</v>
      </c>
      <c r="C69" s="284">
        <v>-3.1081232224459101</v>
      </c>
      <c r="D69" s="284"/>
      <c r="I69" s="284"/>
    </row>
    <row r="70" spans="1:9" x14ac:dyDescent="0.3">
      <c r="A70" s="282">
        <v>42522</v>
      </c>
      <c r="B70" s="284">
        <v>-2.91161109676906</v>
      </c>
      <c r="C70" s="284">
        <v>-2.89226319595083</v>
      </c>
      <c r="D70" s="284"/>
      <c r="E70" s="250"/>
      <c r="I70" s="284"/>
    </row>
    <row r="71" spans="1:9" x14ac:dyDescent="0.3">
      <c r="A71" s="282">
        <v>42614</v>
      </c>
      <c r="B71" s="284">
        <v>-2.9566629246288501</v>
      </c>
      <c r="C71" s="284">
        <v>-2.99273460442007</v>
      </c>
      <c r="D71" s="284"/>
      <c r="E71" s="250"/>
      <c r="I71" s="284"/>
    </row>
    <row r="72" spans="1:9" x14ac:dyDescent="0.3">
      <c r="A72" s="282">
        <v>42705</v>
      </c>
      <c r="B72" s="284">
        <v>-2.79122976113264</v>
      </c>
      <c r="C72" s="284">
        <v>-2.74433210784313</v>
      </c>
      <c r="D72" s="284"/>
      <c r="E72" s="250"/>
      <c r="I72" s="284"/>
    </row>
    <row r="73" spans="1:9" x14ac:dyDescent="0.3">
      <c r="A73" s="282">
        <v>42795</v>
      </c>
      <c r="B73" s="284">
        <v>-2.8762483827837499</v>
      </c>
      <c r="C73" s="284">
        <v>-2.76530345301971</v>
      </c>
      <c r="D73" s="284"/>
      <c r="E73" s="250"/>
      <c r="I73" s="284"/>
    </row>
    <row r="74" spans="1:9" x14ac:dyDescent="0.3">
      <c r="A74" s="282">
        <v>42887</v>
      </c>
      <c r="B74" s="284">
        <v>-3.04662306211464</v>
      </c>
      <c r="C74" s="284">
        <v>-2.7601464084370599</v>
      </c>
      <c r="D74" s="284"/>
      <c r="E74" s="250"/>
      <c r="I74" s="284"/>
    </row>
    <row r="75" spans="1:9" x14ac:dyDescent="0.3">
      <c r="A75" s="282">
        <v>42979</v>
      </c>
      <c r="B75" s="284">
        <v>-3.2303215231844602</v>
      </c>
      <c r="C75" s="284">
        <v>-2.7262392215430702</v>
      </c>
      <c r="D75" s="284"/>
      <c r="I75" s="284"/>
    </row>
    <row r="76" spans="1:9" x14ac:dyDescent="0.3">
      <c r="A76" s="282">
        <v>43070</v>
      </c>
      <c r="B76" s="284">
        <v>-3.5174391251857</v>
      </c>
      <c r="C76" s="284">
        <v>-2.8851106967084799</v>
      </c>
      <c r="D76" s="284"/>
      <c r="I76" s="284"/>
    </row>
    <row r="77" spans="1:9" x14ac:dyDescent="0.3">
      <c r="A77" s="282">
        <v>43160</v>
      </c>
      <c r="B77" s="284">
        <v>-3.7495930060997602</v>
      </c>
      <c r="C77" s="284">
        <v>-2.9598499153981099</v>
      </c>
      <c r="D77" s="284"/>
      <c r="I77" s="284"/>
    </row>
    <row r="78" spans="1:9" x14ac:dyDescent="0.3">
      <c r="A78" s="282">
        <v>43252</v>
      </c>
      <c r="B78" s="284">
        <v>-3.8422969119992998</v>
      </c>
      <c r="C78" s="284">
        <v>-3.0084408929730202</v>
      </c>
      <c r="D78" s="284"/>
      <c r="E78" s="250"/>
      <c r="I78" s="284"/>
    </row>
    <row r="79" spans="1:9" x14ac:dyDescent="0.3">
      <c r="A79" s="282">
        <v>43344</v>
      </c>
      <c r="B79" s="284">
        <v>-3.8849224649907201</v>
      </c>
      <c r="C79" s="284">
        <v>-3.0512710952285902</v>
      </c>
      <c r="D79" s="284"/>
      <c r="E79" s="250"/>
      <c r="I79" s="284"/>
    </row>
    <row r="80" spans="1:9" x14ac:dyDescent="0.3">
      <c r="A80" s="282">
        <v>43435</v>
      </c>
      <c r="B80" s="284">
        <v>-3.9350471846105601</v>
      </c>
      <c r="C80" s="284">
        <v>-3.0952527507046801</v>
      </c>
      <c r="D80" s="284"/>
      <c r="E80" s="250"/>
      <c r="I80" s="284"/>
    </row>
    <row r="81" spans="1:9" x14ac:dyDescent="0.3">
      <c r="A81" s="282">
        <v>43525</v>
      </c>
      <c r="B81" s="284">
        <v>-4.0215631087274701</v>
      </c>
      <c r="C81" s="284">
        <v>-3.1671465039619799</v>
      </c>
      <c r="D81" s="284"/>
      <c r="E81" s="250"/>
      <c r="I81" s="284"/>
    </row>
    <row r="82" spans="1:9" x14ac:dyDescent="0.3">
      <c r="A82" s="282">
        <v>43617</v>
      </c>
      <c r="B82" s="284">
        <v>-4.1312586376277602</v>
      </c>
      <c r="C82" s="284">
        <v>-3.2746916508299999</v>
      </c>
      <c r="I82" s="284"/>
    </row>
    <row r="83" spans="1:9" x14ac:dyDescent="0.3">
      <c r="A83" s="282">
        <v>43709</v>
      </c>
      <c r="B83" s="284">
        <v>-4.2442963268702503</v>
      </c>
      <c r="C83" s="284">
        <v>-3.3949364546244798</v>
      </c>
      <c r="I83" s="284"/>
    </row>
    <row r="84" spans="1:9" x14ac:dyDescent="0.3">
      <c r="A84" s="282">
        <v>43800</v>
      </c>
      <c r="B84" s="284">
        <v>-4.33749601071729</v>
      </c>
      <c r="C84" s="284">
        <v>-3.5170456038948399</v>
      </c>
      <c r="I84" s="284"/>
    </row>
    <row r="85" spans="1:9" x14ac:dyDescent="0.3">
      <c r="A85" s="282">
        <v>43891</v>
      </c>
      <c r="B85" s="284">
        <v>-4.39256944207464</v>
      </c>
      <c r="C85" s="284">
        <v>-3.6201819578982199</v>
      </c>
      <c r="I85" s="284"/>
    </row>
    <row r="86" spans="1:9" x14ac:dyDescent="0.3">
      <c r="A86" s="282">
        <v>43983</v>
      </c>
      <c r="B86" s="284">
        <v>-4.4225194158773302</v>
      </c>
      <c r="C86" s="284">
        <v>-3.70686168873709</v>
      </c>
      <c r="I86" s="284"/>
    </row>
    <row r="87" spans="1:9" x14ac:dyDescent="0.3">
      <c r="A87" s="282">
        <v>44075</v>
      </c>
      <c r="B87" s="284">
        <v>-4.4317143228160898</v>
      </c>
      <c r="C87" s="284">
        <v>-3.7795480384301601</v>
      </c>
      <c r="I87" s="284"/>
    </row>
    <row r="88" spans="1:9" x14ac:dyDescent="0.3">
      <c r="A88" s="282">
        <v>44166</v>
      </c>
      <c r="B88" s="284">
        <v>-4.4229709208461401</v>
      </c>
      <c r="C88" s="284">
        <v>-3.8364025431753599</v>
      </c>
      <c r="I88" s="284"/>
    </row>
    <row r="89" spans="1:9" x14ac:dyDescent="0.3">
      <c r="A89" s="282">
        <v>44256</v>
      </c>
      <c r="B89" s="284">
        <v>-4.4021258584190903</v>
      </c>
      <c r="C89" s="284">
        <v>-3.8874076223539</v>
      </c>
      <c r="I89" s="284"/>
    </row>
    <row r="90" spans="1:9" x14ac:dyDescent="0.3">
      <c r="A90" s="282">
        <v>44348</v>
      </c>
      <c r="B90" s="284">
        <v>-4.3671235113989297</v>
      </c>
      <c r="C90" s="284">
        <v>-3.9191758626121</v>
      </c>
      <c r="I90" s="284"/>
    </row>
    <row r="91" spans="1:9" x14ac:dyDescent="0.3">
      <c r="B91" s="289"/>
      <c r="C91" s="289"/>
      <c r="G91" s="284"/>
      <c r="H91" s="284"/>
      <c r="I91" s="284"/>
    </row>
    <row r="92" spans="1:9" x14ac:dyDescent="0.3">
      <c r="G92" s="284"/>
      <c r="H92" s="284"/>
      <c r="I92" s="284"/>
    </row>
    <row r="93" spans="1:9" x14ac:dyDescent="0.3">
      <c r="G93" s="284"/>
      <c r="H93" s="284"/>
      <c r="I93" s="284"/>
    </row>
    <row r="94" spans="1:9" x14ac:dyDescent="0.3">
      <c r="G94" s="284"/>
      <c r="H94" s="284"/>
      <c r="I94" s="284"/>
    </row>
    <row r="95" spans="1:9" x14ac:dyDescent="0.3">
      <c r="G95" s="284"/>
      <c r="H95" s="284"/>
      <c r="I95" s="284"/>
    </row>
    <row r="96" spans="1:9" x14ac:dyDescent="0.3">
      <c r="G96" s="284"/>
      <c r="H96" s="284"/>
      <c r="I96" s="284"/>
    </row>
    <row r="97" spans="7:9" x14ac:dyDescent="0.3">
      <c r="G97" s="284"/>
      <c r="H97" s="284"/>
      <c r="I97" s="284"/>
    </row>
    <row r="98" spans="7:9" x14ac:dyDescent="0.3">
      <c r="G98" s="284"/>
      <c r="H98" s="284"/>
      <c r="I98" s="284"/>
    </row>
    <row r="99" spans="7:9" x14ac:dyDescent="0.3">
      <c r="G99" s="284"/>
      <c r="H99" s="284"/>
      <c r="I99" s="284"/>
    </row>
    <row r="100" spans="7:9" x14ac:dyDescent="0.3">
      <c r="G100" s="284"/>
      <c r="H100" s="284"/>
      <c r="I100" s="284"/>
    </row>
    <row r="101" spans="7:9" x14ac:dyDescent="0.3">
      <c r="G101" s="284"/>
      <c r="H101" s="284"/>
      <c r="I101" s="284"/>
    </row>
    <row r="102" spans="7:9" x14ac:dyDescent="0.3">
      <c r="G102" s="284"/>
      <c r="H102" s="284"/>
      <c r="I102" s="284"/>
    </row>
    <row r="103" spans="7:9" x14ac:dyDescent="0.3">
      <c r="G103" s="284"/>
      <c r="H103" s="284"/>
      <c r="I103" s="284"/>
    </row>
    <row r="104" spans="7:9" x14ac:dyDescent="0.3">
      <c r="G104" s="284"/>
      <c r="H104" s="284"/>
      <c r="I104" s="284"/>
    </row>
    <row r="105" spans="7:9" x14ac:dyDescent="0.3">
      <c r="G105" s="284"/>
      <c r="H105" s="284"/>
      <c r="I105" s="284"/>
    </row>
    <row r="106" spans="7:9" x14ac:dyDescent="0.3">
      <c r="G106" s="284"/>
      <c r="H106" s="284"/>
      <c r="I106" s="284"/>
    </row>
    <row r="107" spans="7:9" x14ac:dyDescent="0.3">
      <c r="G107" s="284"/>
      <c r="H107" s="284"/>
      <c r="I107" s="284"/>
    </row>
    <row r="108" spans="7:9" x14ac:dyDescent="0.3">
      <c r="G108" s="284"/>
      <c r="H108" s="284"/>
      <c r="I108" s="284"/>
    </row>
    <row r="109" spans="7:9" x14ac:dyDescent="0.3">
      <c r="G109" s="284"/>
      <c r="H109" s="284"/>
      <c r="I109" s="284"/>
    </row>
    <row r="110" spans="7:9" x14ac:dyDescent="0.3">
      <c r="G110" s="284"/>
      <c r="H110" s="284"/>
      <c r="I110" s="284"/>
    </row>
    <row r="111" spans="7:9" x14ac:dyDescent="0.3">
      <c r="G111" s="284"/>
      <c r="H111" s="284"/>
      <c r="I111" s="284"/>
    </row>
    <row r="112" spans="7:9" x14ac:dyDescent="0.3">
      <c r="G112" s="284"/>
      <c r="H112" s="284"/>
      <c r="I112" s="284"/>
    </row>
    <row r="113" spans="7:9" x14ac:dyDescent="0.3">
      <c r="G113" s="284"/>
      <c r="H113" s="284"/>
      <c r="I113" s="284"/>
    </row>
    <row r="114" spans="7:9" x14ac:dyDescent="0.3">
      <c r="G114" s="284"/>
      <c r="H114" s="284"/>
      <c r="I114" s="284"/>
    </row>
    <row r="115" spans="7:9" x14ac:dyDescent="0.3">
      <c r="G115" s="284"/>
      <c r="H115" s="284"/>
      <c r="I115" s="284"/>
    </row>
    <row r="116" spans="7:9" x14ac:dyDescent="0.3">
      <c r="G116" s="284"/>
      <c r="H116" s="284"/>
      <c r="I116" s="284"/>
    </row>
    <row r="117" spans="7:9" x14ac:dyDescent="0.3">
      <c r="G117" s="284"/>
      <c r="H117" s="284"/>
      <c r="I117" s="284"/>
    </row>
    <row r="118" spans="7:9" x14ac:dyDescent="0.3">
      <c r="G118" s="284"/>
      <c r="H118" s="284"/>
      <c r="I118" s="284"/>
    </row>
    <row r="119" spans="7:9" x14ac:dyDescent="0.3">
      <c r="G119" s="284"/>
      <c r="H119" s="284"/>
      <c r="I119" s="284"/>
    </row>
    <row r="120" spans="7:9" x14ac:dyDescent="0.3">
      <c r="G120" s="284"/>
      <c r="H120" s="284"/>
      <c r="I120" s="284"/>
    </row>
    <row r="121" spans="7:9" x14ac:dyDescent="0.3">
      <c r="G121" s="284"/>
      <c r="H121" s="284"/>
      <c r="I121" s="284"/>
    </row>
    <row r="122" spans="7:9" x14ac:dyDescent="0.3">
      <c r="G122" s="284"/>
      <c r="H122" s="284"/>
      <c r="I122" s="284"/>
    </row>
    <row r="123" spans="7:9" x14ac:dyDescent="0.3">
      <c r="G123" s="284"/>
      <c r="H123" s="284"/>
      <c r="I123" s="284"/>
    </row>
    <row r="124" spans="7:9" x14ac:dyDescent="0.3">
      <c r="G124" s="284"/>
      <c r="H124" s="284"/>
      <c r="I124" s="284"/>
    </row>
    <row r="125" spans="7:9" x14ac:dyDescent="0.3">
      <c r="G125" s="284"/>
      <c r="H125" s="284"/>
      <c r="I125" s="284"/>
    </row>
    <row r="126" spans="7:9" x14ac:dyDescent="0.3">
      <c r="G126" s="284"/>
      <c r="H126" s="284"/>
      <c r="I126" s="284"/>
    </row>
    <row r="127" spans="7:9" x14ac:dyDescent="0.3">
      <c r="G127" s="284"/>
      <c r="H127" s="284"/>
      <c r="I127" s="284"/>
    </row>
    <row r="128" spans="7:9" x14ac:dyDescent="0.3">
      <c r="G128" s="284"/>
      <c r="H128" s="284"/>
      <c r="I128" s="284"/>
    </row>
    <row r="129" spans="7:9" x14ac:dyDescent="0.3">
      <c r="G129" s="284"/>
      <c r="H129" s="284"/>
      <c r="I129" s="284"/>
    </row>
    <row r="130" spans="7:9" x14ac:dyDescent="0.3">
      <c r="G130" s="284"/>
      <c r="H130" s="284"/>
      <c r="I130" s="284"/>
    </row>
    <row r="131" spans="7:9" x14ac:dyDescent="0.3">
      <c r="G131" s="284"/>
      <c r="H131" s="284"/>
      <c r="I131" s="28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P50"/>
  <sheetViews>
    <sheetView showGridLines="0" zoomScaleNormal="100" workbookViewId="0">
      <selection activeCell="J31" sqref="J31"/>
    </sheetView>
  </sheetViews>
  <sheetFormatPr defaultColWidth="9.140625" defaultRowHeight="16.5" x14ac:dyDescent="0.3"/>
  <cols>
    <col min="1" max="1" width="2.28515625" style="184" customWidth="1"/>
    <col min="2" max="2" width="39" style="184" customWidth="1"/>
    <col min="3" max="8" width="9.140625" style="184" customWidth="1"/>
    <col min="9" max="9" width="9.140625" style="246"/>
    <col min="10" max="10" width="57.140625" style="184" bestFit="1" customWidth="1"/>
    <col min="11" max="16384" width="9.140625" style="184"/>
  </cols>
  <sheetData>
    <row r="1" spans="2:9" x14ac:dyDescent="0.3">
      <c r="B1" s="244" t="s">
        <v>289</v>
      </c>
      <c r="C1" s="245"/>
      <c r="D1" s="244"/>
      <c r="E1" s="245"/>
      <c r="F1" s="244"/>
      <c r="G1" s="245"/>
      <c r="H1" s="245"/>
    </row>
    <row r="2" spans="2:9" x14ac:dyDescent="0.3">
      <c r="B2" s="245" t="s">
        <v>290</v>
      </c>
      <c r="C2" s="245"/>
      <c r="D2" s="247"/>
      <c r="E2" s="245"/>
      <c r="F2" s="247"/>
      <c r="G2" s="245"/>
      <c r="H2" s="245"/>
    </row>
    <row r="3" spans="2:9" x14ac:dyDescent="0.3">
      <c r="B3" s="248"/>
      <c r="C3" s="249"/>
      <c r="D3" s="248"/>
      <c r="E3" s="249"/>
      <c r="F3" s="248"/>
      <c r="G3" s="249"/>
      <c r="H3" s="250"/>
    </row>
    <row r="4" spans="2:9" ht="15.95" customHeight="1" x14ac:dyDescent="0.3">
      <c r="B4" s="248"/>
      <c r="C4" s="249"/>
      <c r="D4" s="248"/>
      <c r="E4" s="249"/>
      <c r="F4" s="248"/>
      <c r="G4" s="249"/>
      <c r="H4" s="250"/>
    </row>
    <row r="5" spans="2:9" ht="15.95" customHeight="1" x14ac:dyDescent="0.3">
      <c r="B5" s="251" t="s">
        <v>291</v>
      </c>
      <c r="C5" s="252">
        <v>2016</v>
      </c>
      <c r="D5" s="252">
        <v>2017</v>
      </c>
      <c r="E5" s="252">
        <v>2018</v>
      </c>
      <c r="F5" s="252">
        <v>2019</v>
      </c>
      <c r="G5" s="252">
        <v>2020</v>
      </c>
      <c r="H5" s="252">
        <v>2021</v>
      </c>
    </row>
    <row r="6" spans="2:9" ht="15.95" customHeight="1" x14ac:dyDescent="0.3">
      <c r="B6" s="253"/>
      <c r="C6" s="254" t="s">
        <v>9</v>
      </c>
      <c r="D6" s="254" t="s">
        <v>10</v>
      </c>
      <c r="E6" s="254" t="s">
        <v>10</v>
      </c>
      <c r="F6" s="254" t="s">
        <v>10</v>
      </c>
      <c r="G6" s="254" t="s">
        <v>10</v>
      </c>
      <c r="H6" s="254" t="s">
        <v>10</v>
      </c>
    </row>
    <row r="7" spans="2:9" ht="15.95" customHeight="1" x14ac:dyDescent="0.3">
      <c r="B7" s="255" t="s">
        <v>292</v>
      </c>
      <c r="C7" s="256">
        <v>3.2</v>
      </c>
      <c r="D7" s="256">
        <v>4.5999999999999996</v>
      </c>
      <c r="E7" s="256">
        <v>3.9</v>
      </c>
      <c r="F7" s="256">
        <v>3.7</v>
      </c>
      <c r="G7" s="256">
        <v>2.2000000000000002</v>
      </c>
      <c r="H7" s="256">
        <v>1.8</v>
      </c>
      <c r="I7" s="257"/>
    </row>
    <row r="8" spans="2:9" ht="15.95" customHeight="1" x14ac:dyDescent="0.3">
      <c r="B8" s="258" t="s">
        <v>293</v>
      </c>
      <c r="C8" s="256">
        <v>1.9</v>
      </c>
      <c r="D8" s="256">
        <v>3</v>
      </c>
      <c r="E8" s="256">
        <v>2</v>
      </c>
      <c r="F8" s="256">
        <v>1.4</v>
      </c>
      <c r="G8" s="256">
        <v>1.4</v>
      </c>
      <c r="H8" s="256">
        <v>1.1000000000000001</v>
      </c>
      <c r="I8" s="257"/>
    </row>
    <row r="9" spans="2:9" ht="15.95" customHeight="1" x14ac:dyDescent="0.3">
      <c r="B9" s="251" t="s">
        <v>294</v>
      </c>
      <c r="C9" s="259">
        <v>2.9</v>
      </c>
      <c r="D9" s="259">
        <v>4.2</v>
      </c>
      <c r="E9" s="259">
        <v>3.5</v>
      </c>
      <c r="F9" s="259">
        <v>3.2</v>
      </c>
      <c r="G9" s="259">
        <v>2</v>
      </c>
      <c r="H9" s="259">
        <v>1.7</v>
      </c>
      <c r="I9" s="257"/>
    </row>
    <row r="10" spans="2:9" ht="15.95" customHeight="1" x14ac:dyDescent="0.3">
      <c r="B10" s="258" t="s">
        <v>295</v>
      </c>
      <c r="C10" s="256">
        <v>6.3</v>
      </c>
      <c r="D10" s="256">
        <v>6.7</v>
      </c>
      <c r="E10" s="256">
        <v>0.3</v>
      </c>
      <c r="F10" s="256">
        <v>8.6999999999999993</v>
      </c>
      <c r="G10" s="256">
        <v>8.8000000000000007</v>
      </c>
      <c r="H10" s="256">
        <v>3.3</v>
      </c>
      <c r="I10" s="257"/>
    </row>
    <row r="11" spans="2:9" ht="15.95" customHeight="1" x14ac:dyDescent="0.3">
      <c r="B11" s="258" t="s">
        <v>296</v>
      </c>
      <c r="C11" s="256">
        <v>2.7</v>
      </c>
      <c r="D11" s="256">
        <v>6.4</v>
      </c>
      <c r="E11" s="256">
        <v>6.8</v>
      </c>
      <c r="F11" s="256">
        <v>5.9</v>
      </c>
      <c r="G11" s="256">
        <v>5.7</v>
      </c>
      <c r="H11" s="256">
        <v>4.5</v>
      </c>
      <c r="I11" s="257"/>
    </row>
    <row r="12" spans="2:9" ht="15.95" customHeight="1" x14ac:dyDescent="0.3">
      <c r="B12" s="251" t="s">
        <v>297</v>
      </c>
      <c r="C12" s="260">
        <v>3.6</v>
      </c>
      <c r="D12" s="260">
        <v>6.5</v>
      </c>
      <c r="E12" s="260">
        <v>5.0999999999999996</v>
      </c>
      <c r="F12" s="260">
        <v>6.6</v>
      </c>
      <c r="G12" s="260">
        <v>6.5</v>
      </c>
      <c r="H12" s="260">
        <v>4.2</v>
      </c>
      <c r="I12" s="257"/>
    </row>
    <row r="13" spans="2:9" ht="15.95" customHeight="1" x14ac:dyDescent="0.3">
      <c r="B13" s="258" t="s">
        <v>298</v>
      </c>
      <c r="C13" s="256">
        <v>-0.4</v>
      </c>
      <c r="D13" s="256">
        <v>0.4</v>
      </c>
      <c r="E13" s="256">
        <v>-0.4</v>
      </c>
      <c r="F13" s="256">
        <v>0.1</v>
      </c>
      <c r="G13" s="256">
        <v>0.2</v>
      </c>
      <c r="H13" s="256">
        <v>0.1</v>
      </c>
      <c r="I13" s="257"/>
    </row>
    <row r="14" spans="2:9" ht="15.95" customHeight="1" x14ac:dyDescent="0.3">
      <c r="B14" s="251" t="s">
        <v>299</v>
      </c>
      <c r="C14" s="260">
        <v>2.7</v>
      </c>
      <c r="D14" s="260">
        <v>5.5</v>
      </c>
      <c r="E14" s="260">
        <v>3.7</v>
      </c>
      <c r="F14" s="260">
        <v>4.0999999999999996</v>
      </c>
      <c r="G14" s="260">
        <v>3.3</v>
      </c>
      <c r="H14" s="260">
        <v>2.4</v>
      </c>
      <c r="I14" s="257"/>
    </row>
    <row r="15" spans="2:9" ht="15.95" customHeight="1" x14ac:dyDescent="0.3">
      <c r="B15" s="258" t="s">
        <v>300</v>
      </c>
      <c r="C15" s="256">
        <v>5.0999999999999996</v>
      </c>
      <c r="D15" s="256">
        <v>-0.6</v>
      </c>
      <c r="E15" s="256">
        <v>3.4</v>
      </c>
      <c r="F15" s="256">
        <v>3.3</v>
      </c>
      <c r="G15" s="256">
        <v>2.7</v>
      </c>
      <c r="H15" s="256">
        <v>2.9</v>
      </c>
      <c r="I15" s="257"/>
    </row>
    <row r="16" spans="2:9" ht="15.95" customHeight="1" x14ac:dyDescent="0.3">
      <c r="B16" s="258" t="s">
        <v>301</v>
      </c>
      <c r="C16" s="256">
        <v>1.3</v>
      </c>
      <c r="D16" s="256">
        <v>6.3</v>
      </c>
      <c r="E16" s="256">
        <v>3.7</v>
      </c>
      <c r="F16" s="256">
        <v>4.5</v>
      </c>
      <c r="G16" s="256">
        <v>4.2</v>
      </c>
      <c r="H16" s="256">
        <v>2.9</v>
      </c>
      <c r="I16" s="257"/>
    </row>
    <row r="17" spans="2:16" ht="15.95" customHeight="1" x14ac:dyDescent="0.3">
      <c r="B17" s="251" t="s">
        <v>302</v>
      </c>
      <c r="C17" s="259">
        <v>3.7</v>
      </c>
      <c r="D17" s="259">
        <v>3.5</v>
      </c>
      <c r="E17" s="259">
        <v>3.4</v>
      </c>
      <c r="F17" s="259">
        <v>3.8</v>
      </c>
      <c r="G17" s="259">
        <v>2.8</v>
      </c>
      <c r="H17" s="259">
        <v>2.4</v>
      </c>
      <c r="I17" s="257"/>
    </row>
    <row r="18" spans="2:16" ht="15.95" customHeight="1" x14ac:dyDescent="0.3">
      <c r="B18" s="251" t="s">
        <v>303</v>
      </c>
      <c r="C18" s="259">
        <v>2.7</v>
      </c>
      <c r="D18" s="259">
        <v>3.1</v>
      </c>
      <c r="E18" s="259">
        <v>3.5</v>
      </c>
      <c r="F18" s="259">
        <v>3.8</v>
      </c>
      <c r="G18" s="259">
        <v>2.9</v>
      </c>
      <c r="H18" s="259">
        <v>2.4</v>
      </c>
      <c r="I18" s="257"/>
    </row>
    <row r="19" spans="2:16" ht="15.95" customHeight="1" x14ac:dyDescent="0.3">
      <c r="B19" s="258" t="s">
        <v>304</v>
      </c>
      <c r="C19" s="256">
        <v>0.7</v>
      </c>
      <c r="D19" s="256">
        <v>0.9</v>
      </c>
      <c r="E19" s="256">
        <v>1.4</v>
      </c>
      <c r="F19" s="256">
        <v>1.8</v>
      </c>
      <c r="G19" s="256">
        <v>1.3</v>
      </c>
      <c r="H19" s="256">
        <v>1.1000000000000001</v>
      </c>
      <c r="I19" s="257"/>
      <c r="M19" s="261"/>
    </row>
    <row r="20" spans="2:16" ht="15.95" customHeight="1" x14ac:dyDescent="0.3">
      <c r="B20" s="258" t="s">
        <v>305</v>
      </c>
      <c r="C20" s="256">
        <v>4.2</v>
      </c>
      <c r="D20" s="256">
        <v>6.2</v>
      </c>
      <c r="E20" s="256">
        <v>4.8</v>
      </c>
      <c r="F20" s="256">
        <v>5.4</v>
      </c>
      <c r="G20" s="256">
        <v>5</v>
      </c>
      <c r="H20" s="256">
        <v>4.2</v>
      </c>
      <c r="I20" s="257"/>
    </row>
    <row r="21" spans="2:16" ht="15.95" customHeight="1" x14ac:dyDescent="0.3">
      <c r="B21" s="258" t="s">
        <v>306</v>
      </c>
      <c r="C21" s="256">
        <v>0.5</v>
      </c>
      <c r="D21" s="256">
        <v>2.7</v>
      </c>
      <c r="E21" s="256">
        <v>1.3</v>
      </c>
      <c r="F21" s="256">
        <v>1.6</v>
      </c>
      <c r="G21" s="256">
        <v>2.1</v>
      </c>
      <c r="H21" s="256">
        <v>1.8</v>
      </c>
      <c r="I21" s="257"/>
    </row>
    <row r="22" spans="2:16" ht="15.95" customHeight="1" x14ac:dyDescent="0.3">
      <c r="B22" s="262" t="s">
        <v>307</v>
      </c>
      <c r="C22" s="256">
        <v>2.7</v>
      </c>
      <c r="D22" s="256">
        <v>3.2</v>
      </c>
      <c r="E22" s="256">
        <v>3.3</v>
      </c>
      <c r="F22" s="256">
        <v>3</v>
      </c>
      <c r="G22" s="256">
        <v>2.9</v>
      </c>
      <c r="H22" s="256">
        <v>2.6</v>
      </c>
      <c r="I22" s="257"/>
    </row>
    <row r="23" spans="2:16" ht="15.95" customHeight="1" x14ac:dyDescent="0.3">
      <c r="B23" s="258" t="s">
        <v>308</v>
      </c>
      <c r="C23" s="256">
        <v>-0.5</v>
      </c>
      <c r="D23" s="256">
        <v>-0.6</v>
      </c>
      <c r="E23" s="256">
        <v>-0.1</v>
      </c>
      <c r="F23" s="256">
        <v>0.5</v>
      </c>
      <c r="G23" s="256">
        <v>0.3</v>
      </c>
      <c r="H23" s="256">
        <v>0</v>
      </c>
      <c r="I23" s="257"/>
    </row>
    <row r="24" spans="2:16" ht="15.95" customHeight="1" x14ac:dyDescent="0.3">
      <c r="B24" s="258" t="s">
        <v>309</v>
      </c>
      <c r="C24" s="256">
        <v>2.2999999999999998</v>
      </c>
      <c r="D24" s="256">
        <v>5.0999999999999996</v>
      </c>
      <c r="E24" s="256">
        <v>2.5</v>
      </c>
      <c r="F24" s="256">
        <v>2</v>
      </c>
      <c r="G24" s="256">
        <v>1.8</v>
      </c>
      <c r="H24" s="256">
        <v>1.3</v>
      </c>
      <c r="I24" s="257"/>
    </row>
    <row r="25" spans="2:16" ht="15.95" customHeight="1" x14ac:dyDescent="0.3">
      <c r="B25" s="258" t="s">
        <v>310</v>
      </c>
      <c r="C25" s="256">
        <v>5</v>
      </c>
      <c r="D25" s="256">
        <v>5</v>
      </c>
      <c r="E25" s="256">
        <v>5</v>
      </c>
      <c r="F25" s="256">
        <v>4.5999999999999996</v>
      </c>
      <c r="G25" s="256">
        <v>4.3</v>
      </c>
      <c r="H25" s="256">
        <v>4.3</v>
      </c>
      <c r="I25" s="257"/>
    </row>
    <row r="26" spans="2:16" ht="15.95" customHeight="1" x14ac:dyDescent="0.3">
      <c r="B26" s="258" t="s">
        <v>311</v>
      </c>
      <c r="C26" s="256">
        <v>69.7</v>
      </c>
      <c r="D26" s="256">
        <v>70.400000000000006</v>
      </c>
      <c r="E26" s="256">
        <v>70.3</v>
      </c>
      <c r="F26" s="256">
        <v>70</v>
      </c>
      <c r="G26" s="256">
        <v>69.900000000000006</v>
      </c>
      <c r="H26" s="256">
        <v>69.8</v>
      </c>
      <c r="I26" s="257"/>
    </row>
    <row r="27" spans="2:16" ht="15.95" customHeight="1" x14ac:dyDescent="0.3">
      <c r="B27" s="258" t="s">
        <v>312</v>
      </c>
      <c r="C27" s="256">
        <v>2.1</v>
      </c>
      <c r="D27" s="256">
        <v>1.2</v>
      </c>
      <c r="E27" s="256">
        <v>2.6</v>
      </c>
      <c r="F27" s="256">
        <v>2.2999999999999998</v>
      </c>
      <c r="G27" s="256">
        <v>2.2000000000000002</v>
      </c>
      <c r="H27" s="256">
        <v>2.1</v>
      </c>
      <c r="I27" s="257"/>
    </row>
    <row r="28" spans="2:16" ht="15.95" customHeight="1" x14ac:dyDescent="0.3">
      <c r="B28" s="258" t="s">
        <v>313</v>
      </c>
      <c r="C28" s="256">
        <v>0.4</v>
      </c>
      <c r="D28" s="256">
        <v>1.8</v>
      </c>
      <c r="E28" s="256">
        <v>1.6</v>
      </c>
      <c r="F28" s="256">
        <v>2.1</v>
      </c>
      <c r="G28" s="256">
        <v>2.2000000000000002</v>
      </c>
      <c r="H28" s="256">
        <v>2.1</v>
      </c>
      <c r="I28" s="257"/>
    </row>
    <row r="29" spans="2:16" ht="15.95" customHeight="1" x14ac:dyDescent="0.3">
      <c r="B29" s="258" t="s">
        <v>314</v>
      </c>
      <c r="C29" s="256">
        <v>-2.4</v>
      </c>
      <c r="D29" s="256">
        <v>6.2</v>
      </c>
      <c r="E29" s="256">
        <v>-0.2</v>
      </c>
      <c r="F29" s="256">
        <v>0</v>
      </c>
      <c r="G29" s="256">
        <v>0.4</v>
      </c>
      <c r="H29" s="256">
        <v>0.2</v>
      </c>
      <c r="I29" s="257"/>
    </row>
    <row r="30" spans="2:16" ht="15.95" customHeight="1" x14ac:dyDescent="0.3">
      <c r="B30" s="255" t="s">
        <v>315</v>
      </c>
      <c r="C30" s="256">
        <v>14</v>
      </c>
      <c r="D30" s="256">
        <v>5.0999999999999996</v>
      </c>
      <c r="E30" s="256">
        <v>7.8</v>
      </c>
      <c r="F30" s="256">
        <v>3.9</v>
      </c>
      <c r="G30" s="256">
        <v>3.1</v>
      </c>
      <c r="H30" s="256">
        <v>2.2000000000000002</v>
      </c>
      <c r="I30" s="257"/>
    </row>
    <row r="31" spans="2:16" ht="15.95" customHeight="1" x14ac:dyDescent="0.3">
      <c r="B31" s="258" t="s">
        <v>316</v>
      </c>
      <c r="C31" s="256"/>
      <c r="D31" s="256"/>
      <c r="E31" s="256"/>
      <c r="F31" s="256"/>
      <c r="G31" s="256"/>
      <c r="H31" s="256"/>
      <c r="I31" s="257"/>
    </row>
    <row r="32" spans="2:16" ht="15.95" customHeight="1" x14ac:dyDescent="0.3">
      <c r="B32" s="258" t="s">
        <v>317</v>
      </c>
      <c r="C32" s="256">
        <v>-7.3</v>
      </c>
      <c r="D32" s="256">
        <v>-7.4</v>
      </c>
      <c r="E32" s="256">
        <v>-8.5</v>
      </c>
      <c r="F32" s="256">
        <v>-9.6999999999999993</v>
      </c>
      <c r="G32" s="256">
        <v>-11.6</v>
      </c>
      <c r="H32" s="256">
        <v>-12.7</v>
      </c>
      <c r="I32" s="257"/>
      <c r="J32" s="256"/>
      <c r="K32" s="261"/>
      <c r="L32" s="261"/>
      <c r="M32" s="261"/>
      <c r="N32" s="261"/>
      <c r="O32" s="261"/>
      <c r="P32" s="261"/>
    </row>
    <row r="33" spans="2:16" ht="15.95" customHeight="1" x14ac:dyDescent="0.3">
      <c r="B33" s="258" t="s">
        <v>318</v>
      </c>
      <c r="C33" s="256">
        <v>-2.9</v>
      </c>
      <c r="D33" s="256">
        <v>-2.8</v>
      </c>
      <c r="E33" s="256">
        <v>-3</v>
      </c>
      <c r="F33" s="256">
        <v>-3.3</v>
      </c>
      <c r="G33" s="256">
        <v>-3.7</v>
      </c>
      <c r="H33" s="256">
        <v>-3.9</v>
      </c>
      <c r="I33" s="257"/>
    </row>
    <row r="34" spans="2:16" ht="15.95" customHeight="1" x14ac:dyDescent="0.3">
      <c r="B34" s="184" t="s">
        <v>319</v>
      </c>
      <c r="C34" s="256">
        <v>-64.400000000000006</v>
      </c>
      <c r="D34" s="256">
        <v>-59.6</v>
      </c>
      <c r="E34" s="256">
        <v>-59.9</v>
      </c>
      <c r="F34" s="256">
        <v>-60.1</v>
      </c>
      <c r="G34" s="256">
        <v>-60.9</v>
      </c>
      <c r="H34" s="256">
        <v>-62.4</v>
      </c>
      <c r="I34" s="257"/>
      <c r="J34" s="263"/>
      <c r="K34" s="263"/>
      <c r="L34" s="263"/>
      <c r="M34" s="263"/>
      <c r="N34" s="263"/>
      <c r="O34" s="263"/>
      <c r="P34" s="263"/>
    </row>
    <row r="35" spans="2:16" ht="15.95" customHeight="1" x14ac:dyDescent="0.3">
      <c r="B35" s="258" t="s">
        <v>320</v>
      </c>
      <c r="C35" s="256">
        <v>-2.2000000000000002</v>
      </c>
      <c r="D35" s="256">
        <v>-0.7</v>
      </c>
      <c r="E35" s="256">
        <v>-1.2</v>
      </c>
      <c r="F35" s="256">
        <v>0</v>
      </c>
      <c r="G35" s="256">
        <v>0.2</v>
      </c>
      <c r="H35" s="256">
        <v>0.6</v>
      </c>
      <c r="I35" s="257"/>
    </row>
    <row r="36" spans="2:16" ht="15.95" customHeight="1" x14ac:dyDescent="0.3">
      <c r="B36" s="258" t="s">
        <v>321</v>
      </c>
      <c r="C36" s="256">
        <v>73.599999999999994</v>
      </c>
      <c r="D36" s="256">
        <v>76.099999999999994</v>
      </c>
      <c r="E36" s="256">
        <v>76.599999999999994</v>
      </c>
      <c r="F36" s="256">
        <v>76.900000000000006</v>
      </c>
      <c r="G36" s="256">
        <v>76.7</v>
      </c>
      <c r="H36" s="256">
        <v>74.7</v>
      </c>
      <c r="I36" s="257"/>
    </row>
    <row r="37" spans="2:16" ht="15.95" customHeight="1" x14ac:dyDescent="0.3">
      <c r="B37" s="258" t="s">
        <v>322</v>
      </c>
      <c r="C37" s="256">
        <v>2.4</v>
      </c>
      <c r="D37" s="256">
        <v>2</v>
      </c>
      <c r="E37" s="256">
        <v>2</v>
      </c>
      <c r="F37" s="256">
        <v>2.7</v>
      </c>
      <c r="G37" s="256">
        <v>3.4</v>
      </c>
      <c r="H37" s="256">
        <v>3.9</v>
      </c>
      <c r="I37" s="257"/>
    </row>
    <row r="38" spans="2:16" ht="15.95" customHeight="1" x14ac:dyDescent="0.3">
      <c r="B38" s="264" t="s">
        <v>323</v>
      </c>
      <c r="C38" s="265">
        <v>2.7</v>
      </c>
      <c r="D38" s="265">
        <v>3.1</v>
      </c>
      <c r="E38" s="265">
        <v>3.6</v>
      </c>
      <c r="F38" s="265">
        <v>4</v>
      </c>
      <c r="G38" s="265">
        <v>4.2</v>
      </c>
      <c r="H38" s="265">
        <v>4.3</v>
      </c>
      <c r="I38" s="257"/>
    </row>
    <row r="39" spans="2:16" x14ac:dyDescent="0.3">
      <c r="I39" s="257"/>
    </row>
    <row r="40" spans="2:16" x14ac:dyDescent="0.3">
      <c r="B40" s="184" t="s">
        <v>324</v>
      </c>
      <c r="C40" s="266" t="s">
        <v>325</v>
      </c>
      <c r="H40" s="257"/>
      <c r="I40" s="184"/>
    </row>
    <row r="41" spans="2:16" x14ac:dyDescent="0.3">
      <c r="B41" s="267">
        <v>2</v>
      </c>
      <c r="C41" s="266" t="s">
        <v>326</v>
      </c>
      <c r="D41" s="263"/>
      <c r="E41" s="263"/>
      <c r="H41" s="257"/>
      <c r="I41" s="184"/>
    </row>
    <row r="42" spans="2:16" x14ac:dyDescent="0.3">
      <c r="B42" s="267">
        <v>3</v>
      </c>
      <c r="C42" s="266" t="s">
        <v>327</v>
      </c>
      <c r="D42" s="263"/>
      <c r="E42" s="263"/>
      <c r="F42" s="263"/>
      <c r="H42" s="257"/>
      <c r="I42" s="184"/>
    </row>
    <row r="43" spans="2:16" x14ac:dyDescent="0.3">
      <c r="B43" s="267">
        <v>4</v>
      </c>
      <c r="C43" s="266" t="s">
        <v>328</v>
      </c>
      <c r="D43" s="263"/>
      <c r="E43" s="263"/>
      <c r="F43" s="263"/>
      <c r="H43" s="257"/>
      <c r="I43" s="184"/>
    </row>
    <row r="44" spans="2:16" x14ac:dyDescent="0.3">
      <c r="B44" s="267">
        <v>5</v>
      </c>
      <c r="C44" s="266" t="s">
        <v>329</v>
      </c>
      <c r="D44" s="263"/>
      <c r="E44" s="263"/>
      <c r="F44" s="263"/>
      <c r="H44" s="257"/>
      <c r="I44" s="184"/>
    </row>
    <row r="45" spans="2:16" x14ac:dyDescent="0.3">
      <c r="B45" s="267">
        <v>6</v>
      </c>
      <c r="C45" s="266" t="s">
        <v>330</v>
      </c>
      <c r="D45" s="263"/>
      <c r="E45" s="263"/>
      <c r="F45" s="263"/>
      <c r="H45" s="257"/>
      <c r="I45" s="184"/>
    </row>
    <row r="46" spans="2:16" x14ac:dyDescent="0.3">
      <c r="B46" s="267">
        <v>7</v>
      </c>
      <c r="C46" s="266" t="s">
        <v>331</v>
      </c>
      <c r="D46" s="263"/>
      <c r="E46" s="263"/>
      <c r="F46" s="263"/>
      <c r="H46" s="257"/>
      <c r="I46" s="184"/>
    </row>
    <row r="47" spans="2:16" x14ac:dyDescent="0.3">
      <c r="B47" s="267">
        <v>8</v>
      </c>
      <c r="C47" s="266" t="s">
        <v>332</v>
      </c>
      <c r="D47" s="263"/>
      <c r="E47" s="263"/>
      <c r="F47" s="263"/>
      <c r="H47" s="257"/>
      <c r="I47" s="184"/>
    </row>
    <row r="48" spans="2:16" x14ac:dyDescent="0.3">
      <c r="B48" s="267">
        <v>9</v>
      </c>
      <c r="C48" s="266" t="s">
        <v>333</v>
      </c>
      <c r="D48" s="263"/>
      <c r="E48" s="263"/>
      <c r="H48" s="257"/>
      <c r="I48" s="184"/>
    </row>
    <row r="49" spans="2:9" x14ac:dyDescent="0.3">
      <c r="B49" s="267">
        <v>10</v>
      </c>
      <c r="C49" s="266" t="s">
        <v>334</v>
      </c>
      <c r="D49" s="263"/>
      <c r="E49" s="263"/>
      <c r="H49" s="257"/>
      <c r="I49" s="184"/>
    </row>
    <row r="50" spans="2:9" x14ac:dyDescent="0.3">
      <c r="B50" s="267">
        <v>11</v>
      </c>
      <c r="C50" s="266" t="s">
        <v>335</v>
      </c>
      <c r="D50" s="263"/>
      <c r="E50" s="263"/>
      <c r="H50" s="246"/>
      <c r="I50" s="184"/>
    </row>
  </sheetData>
  <pageMargins left="0.7" right="0.7" top="0.75" bottom="0.75" header="0.3" footer="0.3"/>
  <pageSetup paperSize="9" scale="4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39"/>
  <sheetViews>
    <sheetView workbookViewId="0">
      <selection activeCell="F12" sqref="F12"/>
    </sheetView>
  </sheetViews>
  <sheetFormatPr defaultColWidth="9.140625" defaultRowHeight="16.5" x14ac:dyDescent="0.3"/>
  <cols>
    <col min="1" max="1" width="10" style="184" customWidth="1"/>
    <col min="2" max="2" width="16.140625" style="184" bestFit="1" customWidth="1"/>
    <col min="3" max="3" width="28" style="184" bestFit="1" customWidth="1"/>
    <col min="4" max="4" width="20.7109375" style="184" bestFit="1" customWidth="1"/>
    <col min="5" max="5" width="16.28515625" style="184" bestFit="1" customWidth="1"/>
    <col min="7" max="14" width="9.140625" style="184"/>
    <col min="15" max="15" width="14.140625" style="184" bestFit="1" customWidth="1"/>
    <col min="16" max="16" width="19.28515625" style="184" bestFit="1" customWidth="1"/>
    <col min="17" max="16384" width="9.140625" style="184"/>
  </cols>
  <sheetData>
    <row r="1" spans="1:16" x14ac:dyDescent="0.3">
      <c r="A1" s="244" t="s">
        <v>372</v>
      </c>
      <c r="B1" s="245"/>
      <c r="C1" s="245"/>
      <c r="D1" s="290"/>
    </row>
    <row r="2" spans="1:16" x14ac:dyDescent="0.3">
      <c r="A2" s="291" t="s">
        <v>373</v>
      </c>
      <c r="B2" s="245"/>
      <c r="C2" s="245"/>
      <c r="D2" s="290"/>
    </row>
    <row r="3" spans="1:16" x14ac:dyDescent="0.3">
      <c r="A3" s="248"/>
      <c r="B3" s="249"/>
      <c r="C3" s="249"/>
    </row>
    <row r="5" spans="1:16" x14ac:dyDescent="0.3">
      <c r="B5" s="184" t="s">
        <v>374</v>
      </c>
      <c r="C5" s="184" t="s">
        <v>375</v>
      </c>
      <c r="D5" s="184" t="s">
        <v>376</v>
      </c>
      <c r="E5" s="184" t="s">
        <v>377</v>
      </c>
    </row>
    <row r="6" spans="1:16" x14ac:dyDescent="0.3">
      <c r="A6" s="282">
        <v>32203</v>
      </c>
      <c r="B6" s="284">
        <v>-2.8276253780145222</v>
      </c>
      <c r="C6" s="284">
        <v>2.2243372273306399</v>
      </c>
      <c r="D6" s="284">
        <v>-5.4418740309780018</v>
      </c>
      <c r="E6" s="284">
        <v>-3.5938797898449941</v>
      </c>
      <c r="H6" s="284"/>
      <c r="P6" s="302"/>
    </row>
    <row r="7" spans="1:16" x14ac:dyDescent="0.3">
      <c r="A7" s="282">
        <v>32295</v>
      </c>
      <c r="B7" s="284">
        <v>-2.1943621075555018</v>
      </c>
      <c r="C7" s="284">
        <v>2.8401185651200702</v>
      </c>
      <c r="D7" s="284">
        <v>-5.4110459137378264</v>
      </c>
      <c r="E7" s="284">
        <v>-3.5938797898449901</v>
      </c>
      <c r="H7" s="284"/>
    </row>
    <row r="8" spans="1:16" x14ac:dyDescent="0.3">
      <c r="A8" s="282">
        <v>32387</v>
      </c>
      <c r="B8" s="284">
        <v>-1.3216832675193022</v>
      </c>
      <c r="C8" s="284">
        <v>3.3933518005540102</v>
      </c>
      <c r="D8" s="284">
        <v>-5.0671892497200455</v>
      </c>
      <c r="E8" s="284">
        <v>-3.5938797898449941</v>
      </c>
      <c r="H8" s="284"/>
    </row>
    <row r="9" spans="1:16" x14ac:dyDescent="0.3">
      <c r="A9" s="282">
        <v>32478</v>
      </c>
      <c r="B9" s="284">
        <v>-0.25263097111345295</v>
      </c>
      <c r="C9" s="284">
        <v>4.1287118707684298</v>
      </c>
      <c r="D9" s="284">
        <v>-4.8043192678032653</v>
      </c>
      <c r="E9" s="284">
        <v>-3.5938797898449941</v>
      </c>
      <c r="H9" s="284"/>
    </row>
    <row r="10" spans="1:16" x14ac:dyDescent="0.3">
      <c r="A10" s="282">
        <v>32568</v>
      </c>
      <c r="B10" s="284">
        <v>-5.2412386321783723E-2</v>
      </c>
      <c r="C10" s="284">
        <v>3.9833413604555599</v>
      </c>
      <c r="D10" s="284">
        <v>-4.4607190412782955</v>
      </c>
      <c r="E10" s="284">
        <v>-3.5938797898449941</v>
      </c>
      <c r="H10" s="284"/>
    </row>
    <row r="11" spans="1:16" x14ac:dyDescent="0.3">
      <c r="A11" s="282">
        <v>32660</v>
      </c>
      <c r="B11" s="284">
        <v>-0.53703165441736223</v>
      </c>
      <c r="C11" s="284">
        <v>3.6055862364876998</v>
      </c>
      <c r="D11" s="284">
        <v>-4.5689213691538981</v>
      </c>
      <c r="E11" s="284">
        <v>-3.5938797898449941</v>
      </c>
      <c r="H11" s="284"/>
    </row>
    <row r="12" spans="1:16" x14ac:dyDescent="0.3">
      <c r="A12" s="282">
        <v>32752</v>
      </c>
      <c r="B12" s="284">
        <v>-1.6486624449871004</v>
      </c>
      <c r="C12" s="284">
        <v>2.36469241063421</v>
      </c>
      <c r="D12" s="284">
        <v>-4.4341431784004532</v>
      </c>
      <c r="E12" s="284">
        <v>-3.5938797898449941</v>
      </c>
      <c r="H12" s="284"/>
    </row>
    <row r="13" spans="1:16" x14ac:dyDescent="0.3">
      <c r="A13" s="282">
        <v>32843</v>
      </c>
      <c r="B13" s="284">
        <v>-2.9473283894276481</v>
      </c>
      <c r="C13" s="284">
        <v>1.0838562464346799</v>
      </c>
      <c r="D13" s="284">
        <v>-4.478037649743297</v>
      </c>
      <c r="E13" s="284">
        <v>-3.5938797898449941</v>
      </c>
      <c r="H13" s="284"/>
    </row>
    <row r="14" spans="1:16" x14ac:dyDescent="0.3">
      <c r="A14" s="282">
        <v>32933</v>
      </c>
      <c r="B14" s="284">
        <v>-3.3226957011451099</v>
      </c>
      <c r="C14" s="284">
        <v>0.70798358765319502</v>
      </c>
      <c r="D14" s="284">
        <v>-4.4852369331438231</v>
      </c>
      <c r="E14" s="284">
        <v>-3.5938797898449941</v>
      </c>
      <c r="H14" s="284"/>
    </row>
    <row r="15" spans="1:16" x14ac:dyDescent="0.3">
      <c r="A15" s="282">
        <v>33025</v>
      </c>
      <c r="B15" s="284">
        <v>-3.5315142300818865</v>
      </c>
      <c r="C15" s="284">
        <v>0.26006241497959498</v>
      </c>
      <c r="D15" s="284">
        <v>-4.177002480595343</v>
      </c>
      <c r="E15" s="284">
        <v>-3.5938797898449941</v>
      </c>
      <c r="G15" s="284"/>
      <c r="H15" s="284"/>
      <c r="I15" s="284"/>
    </row>
    <row r="16" spans="1:16" x14ac:dyDescent="0.3">
      <c r="A16" s="282">
        <v>33117</v>
      </c>
      <c r="B16" s="284">
        <v>-3.3767531118968441</v>
      </c>
      <c r="C16" s="284">
        <v>0.51656830399978904</v>
      </c>
      <c r="D16" s="284">
        <v>-4.2245560535758884</v>
      </c>
      <c r="E16" s="284">
        <v>-3.5938797898449941</v>
      </c>
      <c r="G16" s="284"/>
      <c r="H16" s="284"/>
      <c r="I16" s="284"/>
    </row>
    <row r="17" spans="1:9" x14ac:dyDescent="0.3">
      <c r="A17" s="282">
        <v>33208</v>
      </c>
      <c r="B17" s="284">
        <v>-2.7921231090245175</v>
      </c>
      <c r="C17" s="284">
        <v>0.954616588419405</v>
      </c>
      <c r="D17" s="284">
        <v>-4.0519040166927489</v>
      </c>
      <c r="E17" s="284">
        <v>-3.5938797898449941</v>
      </c>
      <c r="G17" s="284"/>
      <c r="H17" s="284"/>
      <c r="I17" s="284"/>
    </row>
    <row r="18" spans="1:9" x14ac:dyDescent="0.3">
      <c r="A18" s="282">
        <v>33298</v>
      </c>
      <c r="B18" s="284">
        <v>-2.9622331691297208</v>
      </c>
      <c r="C18" s="284">
        <v>0.91428571428571404</v>
      </c>
      <c r="D18" s="284">
        <v>-4.1681444991789824</v>
      </c>
      <c r="E18" s="284">
        <v>-3.5938797898449941</v>
      </c>
      <c r="G18" s="284"/>
      <c r="H18" s="284"/>
      <c r="I18" s="284"/>
    </row>
    <row r="19" spans="1:9" x14ac:dyDescent="0.3">
      <c r="A19" s="282">
        <v>33390</v>
      </c>
      <c r="B19" s="284">
        <v>-2.8332608208414087</v>
      </c>
      <c r="C19" s="284">
        <v>1.74161821513797</v>
      </c>
      <c r="D19" s="284">
        <v>-4.8504265052934121</v>
      </c>
      <c r="E19" s="284">
        <v>-3.5938797898449941</v>
      </c>
      <c r="G19" s="284"/>
      <c r="H19" s="284"/>
      <c r="I19" s="284"/>
    </row>
    <row r="20" spans="1:9" x14ac:dyDescent="0.3">
      <c r="A20" s="282">
        <v>33482</v>
      </c>
      <c r="B20" s="284">
        <v>-2.4164599060338912</v>
      </c>
      <c r="C20" s="284">
        <v>2.8757324605395098</v>
      </c>
      <c r="D20" s="284">
        <v>-5.5680198490207466</v>
      </c>
      <c r="E20" s="284">
        <v>-3.5938797898449941</v>
      </c>
      <c r="G20" s="284"/>
      <c r="H20" s="284"/>
      <c r="I20" s="284"/>
    </row>
    <row r="21" spans="1:9" x14ac:dyDescent="0.3">
      <c r="A21" s="282">
        <v>33573</v>
      </c>
      <c r="B21" s="284">
        <v>-2.3628848990657434</v>
      </c>
      <c r="C21" s="284">
        <v>3.6905125785745598</v>
      </c>
      <c r="D21" s="284">
        <v>-6.3377941977753256</v>
      </c>
      <c r="E21" s="284">
        <v>-3.5938797898449941</v>
      </c>
      <c r="G21" s="284"/>
      <c r="H21" s="284"/>
      <c r="I21" s="284"/>
    </row>
    <row r="22" spans="1:9" x14ac:dyDescent="0.3">
      <c r="A22" s="282">
        <v>33664</v>
      </c>
      <c r="B22" s="284">
        <v>-2.8060385106410979</v>
      </c>
      <c r="C22" s="284">
        <v>3.6325826873214901</v>
      </c>
      <c r="D22" s="284">
        <v>-6.7268587372826705</v>
      </c>
      <c r="E22" s="284">
        <v>-3.5938797898449941</v>
      </c>
      <c r="G22" s="284"/>
      <c r="H22" s="284"/>
      <c r="I22" s="284"/>
    </row>
    <row r="23" spans="1:9" x14ac:dyDescent="0.3">
      <c r="A23" s="282">
        <v>33756</v>
      </c>
      <c r="B23" s="284">
        <v>-2.4171109088545051</v>
      </c>
      <c r="C23" s="284">
        <v>3.6653231049278299</v>
      </c>
      <c r="D23" s="284">
        <v>-6.359381094786114</v>
      </c>
      <c r="E23" s="284">
        <v>-3.5938797898449941</v>
      </c>
      <c r="G23" s="284"/>
      <c r="H23" s="284"/>
      <c r="I23" s="284"/>
    </row>
    <row r="24" spans="1:9" x14ac:dyDescent="0.3">
      <c r="A24" s="282">
        <v>33848</v>
      </c>
      <c r="B24" s="284">
        <v>-2.8809210612000364</v>
      </c>
      <c r="C24" s="284">
        <v>3.1817767416418099</v>
      </c>
      <c r="D24" s="284">
        <v>-6.3218765059064097</v>
      </c>
      <c r="E24" s="284">
        <v>-3.5938797898449941</v>
      </c>
      <c r="G24" s="284"/>
      <c r="H24" s="284"/>
      <c r="I24" s="284"/>
    </row>
    <row r="25" spans="1:9" x14ac:dyDescent="0.3">
      <c r="A25" s="282">
        <v>33939</v>
      </c>
      <c r="B25" s="284">
        <v>-3.6482185826282696</v>
      </c>
      <c r="C25" s="284">
        <v>2.5848016766281101</v>
      </c>
      <c r="D25" s="284">
        <v>-6.4775285259644484</v>
      </c>
      <c r="E25" s="284">
        <v>-3.5938797898449941</v>
      </c>
      <c r="G25" s="284"/>
      <c r="H25" s="284"/>
      <c r="I25" s="284"/>
    </row>
    <row r="26" spans="1:9" x14ac:dyDescent="0.3">
      <c r="A26" s="282">
        <v>34029</v>
      </c>
      <c r="B26" s="284">
        <v>-3.114938416722032</v>
      </c>
      <c r="C26" s="284">
        <v>3.1315480145142298</v>
      </c>
      <c r="D26" s="284">
        <v>-6.4764654775898194</v>
      </c>
      <c r="E26" s="284">
        <v>-3.5938797898449941</v>
      </c>
      <c r="G26" s="284"/>
      <c r="H26" s="284"/>
      <c r="I26" s="284"/>
    </row>
    <row r="27" spans="1:9" x14ac:dyDescent="0.3">
      <c r="A27" s="282">
        <v>34121</v>
      </c>
      <c r="B27" s="284">
        <v>-3.393059936908517</v>
      </c>
      <c r="C27" s="284">
        <v>3.1394321766561499</v>
      </c>
      <c r="D27" s="284">
        <v>-6.7835962145110411</v>
      </c>
      <c r="E27" s="284">
        <v>-3.5938797898449941</v>
      </c>
      <c r="G27" s="284"/>
      <c r="H27" s="284"/>
      <c r="I27" s="284"/>
    </row>
    <row r="28" spans="1:9" x14ac:dyDescent="0.3">
      <c r="A28" s="282">
        <v>34213</v>
      </c>
      <c r="B28" s="284">
        <v>-3.3347289609142186</v>
      </c>
      <c r="C28" s="284">
        <v>3.2608427948673699</v>
      </c>
      <c r="D28" s="284">
        <v>-6.8357017954338346</v>
      </c>
      <c r="E28" s="284">
        <v>-3.5938797898449941</v>
      </c>
      <c r="G28" s="284"/>
      <c r="H28" s="284"/>
      <c r="I28" s="284"/>
    </row>
    <row r="29" spans="1:9" x14ac:dyDescent="0.3">
      <c r="A29" s="282">
        <v>34304</v>
      </c>
      <c r="B29" s="284">
        <v>-3.3350231749710315</v>
      </c>
      <c r="C29" s="284">
        <v>3.40382387022016</v>
      </c>
      <c r="D29" s="284">
        <v>-6.9609405175743531</v>
      </c>
      <c r="E29" s="284">
        <v>-3.5938797898449941</v>
      </c>
      <c r="G29" s="284"/>
      <c r="H29" s="284"/>
      <c r="I29" s="284"/>
    </row>
    <row r="30" spans="1:9" x14ac:dyDescent="0.3">
      <c r="A30" s="282">
        <v>34394</v>
      </c>
      <c r="B30" s="284">
        <v>-3.2016292314432198</v>
      </c>
      <c r="C30" s="284">
        <v>3.5710479889174298</v>
      </c>
      <c r="D30" s="284">
        <v>-7.2119540121008328</v>
      </c>
      <c r="E30" s="284">
        <v>-3.5938797898449941</v>
      </c>
      <c r="G30" s="284"/>
      <c r="H30" s="284"/>
      <c r="I30" s="284"/>
    </row>
    <row r="31" spans="1:9" x14ac:dyDescent="0.3">
      <c r="A31" s="282">
        <v>34486</v>
      </c>
      <c r="B31" s="284">
        <v>-3.4269832779031097</v>
      </c>
      <c r="C31" s="284">
        <v>3.4711724073772499</v>
      </c>
      <c r="D31" s="284">
        <v>-7.3563271856176016</v>
      </c>
      <c r="E31" s="284">
        <v>-3.5938797898449941</v>
      </c>
      <c r="G31" s="284"/>
      <c r="H31" s="284"/>
      <c r="I31" s="284"/>
    </row>
    <row r="32" spans="1:9" x14ac:dyDescent="0.3">
      <c r="A32" s="282">
        <v>34578</v>
      </c>
      <c r="B32" s="284">
        <v>-3.1598704464561611</v>
      </c>
      <c r="C32" s="284">
        <v>3.1758929695457598</v>
      </c>
      <c r="D32" s="284">
        <v>-6.8107167790150731</v>
      </c>
      <c r="E32" s="284">
        <v>-3.5938797898449941</v>
      </c>
      <c r="G32" s="284"/>
      <c r="H32" s="284"/>
      <c r="I32" s="284"/>
    </row>
    <row r="33" spans="1:9" x14ac:dyDescent="0.3">
      <c r="A33" s="282">
        <v>34669</v>
      </c>
      <c r="B33" s="284">
        <v>-3.0934896359675714</v>
      </c>
      <c r="C33" s="284">
        <v>3.1069640009881199</v>
      </c>
      <c r="D33" s="284">
        <v>-6.7113566439848187</v>
      </c>
      <c r="E33" s="284">
        <v>-3.5938797898449941</v>
      </c>
      <c r="G33" s="284"/>
      <c r="H33" s="284"/>
      <c r="I33" s="284"/>
    </row>
    <row r="34" spans="1:9" x14ac:dyDescent="0.3">
      <c r="A34" s="282">
        <v>34759</v>
      </c>
      <c r="B34" s="284">
        <v>-3.7522288549499958</v>
      </c>
      <c r="C34" s="284">
        <v>2.7178186570387499</v>
      </c>
      <c r="D34" s="284">
        <v>-6.8056216982490341</v>
      </c>
      <c r="E34" s="284">
        <v>-3.5938797898449941</v>
      </c>
      <c r="G34" s="284"/>
      <c r="H34" s="284"/>
      <c r="I34" s="284"/>
    </row>
    <row r="35" spans="1:9" x14ac:dyDescent="0.3">
      <c r="A35" s="282">
        <v>34851</v>
      </c>
      <c r="B35" s="284">
        <v>-3.675174619753248</v>
      </c>
      <c r="C35" s="284">
        <v>2.5143068520573499</v>
      </c>
      <c r="D35" s="284">
        <v>-6.4603868833909965</v>
      </c>
      <c r="E35" s="284">
        <v>-3.5938797898449941</v>
      </c>
      <c r="G35" s="284"/>
      <c r="H35" s="284"/>
      <c r="I35" s="284"/>
    </row>
    <row r="36" spans="1:9" x14ac:dyDescent="0.3">
      <c r="A36" s="282">
        <v>34943</v>
      </c>
      <c r="B36" s="284">
        <v>-3.8840772104874368</v>
      </c>
      <c r="C36" s="284">
        <v>2.40238954253963</v>
      </c>
      <c r="D36" s="284">
        <v>-6.5359127260269574</v>
      </c>
      <c r="E36" s="284">
        <v>-3.5938797898449941</v>
      </c>
      <c r="G36" s="284"/>
      <c r="H36" s="284"/>
      <c r="I36" s="284"/>
    </row>
    <row r="37" spans="1:9" x14ac:dyDescent="0.3">
      <c r="A37" s="282">
        <v>35034</v>
      </c>
      <c r="B37" s="284">
        <v>-3.9104376820157856</v>
      </c>
      <c r="C37" s="284">
        <v>2.2496095893301802</v>
      </c>
      <c r="D37" s="284">
        <v>-6.4533828556957742</v>
      </c>
      <c r="E37" s="284">
        <v>-3.5938797898449941</v>
      </c>
      <c r="G37" s="284"/>
      <c r="H37" s="284"/>
      <c r="I37" s="284"/>
    </row>
    <row r="38" spans="1:9" x14ac:dyDescent="0.3">
      <c r="A38" s="282">
        <v>35125</v>
      </c>
      <c r="B38" s="284">
        <v>-4.198754923663726</v>
      </c>
      <c r="C38" s="284">
        <v>1.84059281430902</v>
      </c>
      <c r="D38" s="284">
        <v>-6.2846215404441947</v>
      </c>
      <c r="E38" s="284">
        <v>-3.5938797898449941</v>
      </c>
      <c r="G38" s="284"/>
      <c r="H38" s="284"/>
      <c r="I38" s="284"/>
    </row>
    <row r="39" spans="1:9" x14ac:dyDescent="0.3">
      <c r="A39" s="282">
        <v>35217</v>
      </c>
      <c r="B39" s="284">
        <v>-4.5451750430433719</v>
      </c>
      <c r="C39" s="284">
        <v>1.62539968844797</v>
      </c>
      <c r="D39" s="284">
        <v>-6.6194556038370083</v>
      </c>
      <c r="E39" s="284">
        <v>-3.5938797898449941</v>
      </c>
      <c r="G39" s="284"/>
      <c r="H39" s="284"/>
      <c r="I39" s="284"/>
    </row>
    <row r="40" spans="1:9" x14ac:dyDescent="0.3">
      <c r="A40" s="282">
        <v>35309</v>
      </c>
      <c r="B40" s="284">
        <v>-4.6347932192450809</v>
      </c>
      <c r="C40" s="284">
        <v>1.4743402277058899</v>
      </c>
      <c r="D40" s="284">
        <v>-6.667809566067989</v>
      </c>
      <c r="E40" s="284">
        <v>-3.5938797898449941</v>
      </c>
      <c r="G40" s="284"/>
      <c r="H40" s="284"/>
      <c r="I40" s="284"/>
    </row>
    <row r="41" spans="1:9" x14ac:dyDescent="0.3">
      <c r="A41" s="282">
        <v>35400</v>
      </c>
      <c r="B41" s="284">
        <v>-4.7481555969294797</v>
      </c>
      <c r="C41" s="284">
        <v>1.50539133205229</v>
      </c>
      <c r="D41" s="284">
        <v>-7.0251595495773547</v>
      </c>
      <c r="E41" s="284">
        <v>-3.5938797898449941</v>
      </c>
      <c r="G41" s="284"/>
      <c r="H41" s="284"/>
      <c r="I41" s="284"/>
    </row>
    <row r="42" spans="1:9" x14ac:dyDescent="0.3">
      <c r="A42" s="282">
        <v>35490</v>
      </c>
      <c r="B42" s="284">
        <v>-5.0020771924271497</v>
      </c>
      <c r="C42" s="284">
        <v>1.60339472590951</v>
      </c>
      <c r="D42" s="284">
        <v>-7.447229420957882</v>
      </c>
      <c r="E42" s="284">
        <v>-3.5938797898449941</v>
      </c>
      <c r="G42" s="284"/>
      <c r="H42" s="284"/>
      <c r="I42" s="284"/>
    </row>
    <row r="43" spans="1:9" x14ac:dyDescent="0.3">
      <c r="A43" s="282">
        <v>35582</v>
      </c>
      <c r="B43" s="284">
        <v>-5.7144534575378918</v>
      </c>
      <c r="C43" s="284">
        <v>1.0841805532452</v>
      </c>
      <c r="D43" s="284">
        <v>-7.4796716146266524</v>
      </c>
      <c r="E43" s="284">
        <v>-3.5938797898449941</v>
      </c>
      <c r="G43" s="284"/>
      <c r="H43" s="284"/>
      <c r="I43" s="284"/>
    </row>
    <row r="44" spans="1:9" x14ac:dyDescent="0.3">
      <c r="A44" s="282">
        <v>35674</v>
      </c>
      <c r="B44" s="284">
        <v>-5.6244189649829561</v>
      </c>
      <c r="C44" s="284">
        <v>1.39157886581964</v>
      </c>
      <c r="D44" s="284">
        <v>-7.6473892159900831</v>
      </c>
      <c r="E44" s="284">
        <v>-3.5938797898449941</v>
      </c>
      <c r="G44" s="284"/>
      <c r="H44" s="284"/>
      <c r="I44" s="284"/>
    </row>
    <row r="45" spans="1:9" x14ac:dyDescent="0.3">
      <c r="A45" s="282">
        <v>35765</v>
      </c>
      <c r="B45" s="284">
        <v>-5.1877803230091049</v>
      </c>
      <c r="C45" s="284">
        <v>1.3705749870064801</v>
      </c>
      <c r="D45" s="284">
        <v>-6.9962848178020742</v>
      </c>
      <c r="E45" s="284">
        <v>-3.5938797898449941</v>
      </c>
      <c r="G45" s="284"/>
      <c r="H45" s="284"/>
      <c r="I45" s="284"/>
    </row>
    <row r="46" spans="1:9" x14ac:dyDescent="0.3">
      <c r="A46" s="282">
        <v>35855</v>
      </c>
      <c r="B46" s="284">
        <v>-4.1093146372871656</v>
      </c>
      <c r="C46" s="284">
        <v>1.35450946725807</v>
      </c>
      <c r="D46" s="284">
        <v>-5.9922735727571901</v>
      </c>
      <c r="E46" s="284">
        <v>-3.5938797898449941</v>
      </c>
      <c r="G46" s="284"/>
      <c r="H46" s="284"/>
      <c r="I46" s="284"/>
    </row>
    <row r="47" spans="1:9" x14ac:dyDescent="0.3">
      <c r="A47" s="282">
        <v>35947</v>
      </c>
      <c r="B47" s="284">
        <v>-3.4662623488576112</v>
      </c>
      <c r="C47" s="284">
        <v>1.4284624480299</v>
      </c>
      <c r="D47" s="284">
        <v>-5.368653926841362</v>
      </c>
      <c r="E47" s="284">
        <v>-3.5938797898449941</v>
      </c>
      <c r="G47" s="284"/>
      <c r="H47" s="284"/>
      <c r="I47" s="284"/>
    </row>
    <row r="48" spans="1:9" x14ac:dyDescent="0.3">
      <c r="A48" s="282">
        <v>36039</v>
      </c>
      <c r="B48" s="284">
        <v>-3.1823383559031089</v>
      </c>
      <c r="C48" s="284">
        <v>1.4018691588784999</v>
      </c>
      <c r="D48" s="284">
        <v>-5.0047682624451655</v>
      </c>
      <c r="E48" s="284">
        <v>-3.5938797898449941</v>
      </c>
      <c r="G48" s="284"/>
      <c r="H48" s="284"/>
      <c r="I48" s="284"/>
    </row>
    <row r="49" spans="1:9" x14ac:dyDescent="0.3">
      <c r="A49" s="282">
        <v>36130</v>
      </c>
      <c r="B49" s="284">
        <v>-2.6586645243608524</v>
      </c>
      <c r="C49" s="284">
        <v>1.3808421152119399</v>
      </c>
      <c r="D49" s="284">
        <v>-4.5243608525116965</v>
      </c>
      <c r="E49" s="284">
        <v>-3.5938797898449941</v>
      </c>
      <c r="G49" s="284"/>
      <c r="H49" s="284"/>
      <c r="I49" s="284"/>
    </row>
    <row r="50" spans="1:9" x14ac:dyDescent="0.3">
      <c r="A50" s="282">
        <v>36220</v>
      </c>
      <c r="B50" s="284">
        <v>-3.0216177737814243</v>
      </c>
      <c r="C50" s="284">
        <v>1.286950657525</v>
      </c>
      <c r="D50" s="284">
        <v>-4.5830055074744296</v>
      </c>
      <c r="E50" s="284">
        <v>-3.5938797898449941</v>
      </c>
      <c r="G50" s="284"/>
      <c r="H50" s="284"/>
      <c r="I50" s="284"/>
    </row>
    <row r="51" spans="1:9" x14ac:dyDescent="0.3">
      <c r="A51" s="282">
        <v>36312</v>
      </c>
      <c r="B51" s="284">
        <v>-2.7711833876793186</v>
      </c>
      <c r="C51" s="284">
        <v>1.19807495127335</v>
      </c>
      <c r="D51" s="284">
        <v>-4.3599951966154613</v>
      </c>
      <c r="E51" s="284">
        <v>-3.5938797898449941</v>
      </c>
      <c r="G51" s="284"/>
      <c r="H51" s="284"/>
      <c r="I51" s="284"/>
    </row>
    <row r="52" spans="1:9" x14ac:dyDescent="0.3">
      <c r="A52" s="282">
        <v>36404</v>
      </c>
      <c r="B52" s="284">
        <v>-3.3266285006962706</v>
      </c>
      <c r="C52" s="284">
        <v>0.93655286654349101</v>
      </c>
      <c r="D52" s="284">
        <v>-4.7246316134375768</v>
      </c>
      <c r="E52" s="284">
        <v>-3.5938797898449941</v>
      </c>
      <c r="G52" s="284"/>
      <c r="H52" s="284"/>
      <c r="I52" s="284"/>
    </row>
    <row r="53" spans="1:9" x14ac:dyDescent="0.3">
      <c r="A53" s="282">
        <v>36495</v>
      </c>
      <c r="B53" s="284">
        <v>-4.8926003581487842</v>
      </c>
      <c r="C53" s="284">
        <v>0.233966542784381</v>
      </c>
      <c r="D53" s="284">
        <v>-5.4136258515032347</v>
      </c>
      <c r="E53" s="284">
        <v>-3.5938797898449941</v>
      </c>
      <c r="G53" s="284"/>
      <c r="H53" s="284"/>
      <c r="I53" s="284"/>
    </row>
    <row r="54" spans="1:9" x14ac:dyDescent="0.3">
      <c r="A54" s="282">
        <v>36586</v>
      </c>
      <c r="B54" s="284">
        <v>-5.1894002986578069</v>
      </c>
      <c r="C54" s="284">
        <v>0.42147862122591001</v>
      </c>
      <c r="D54" s="284">
        <v>-5.9864101861751475</v>
      </c>
      <c r="E54" s="284">
        <v>-3.5938797898449941</v>
      </c>
      <c r="G54" s="284"/>
      <c r="H54" s="284"/>
      <c r="I54" s="284"/>
    </row>
    <row r="55" spans="1:9" x14ac:dyDescent="0.3">
      <c r="A55" s="282">
        <v>36678</v>
      </c>
      <c r="B55" s="284">
        <v>-4.9877528961567625</v>
      </c>
      <c r="C55" s="284">
        <v>0.85337470907680302</v>
      </c>
      <c r="D55" s="284">
        <v>-6.2124632804804705</v>
      </c>
      <c r="E55" s="284">
        <v>-3.5938797898449941</v>
      </c>
      <c r="G55" s="284"/>
      <c r="H55" s="284"/>
      <c r="I55" s="284"/>
    </row>
    <row r="56" spans="1:9" x14ac:dyDescent="0.3">
      <c r="A56" s="282">
        <v>36770</v>
      </c>
      <c r="B56" s="284">
        <v>-4.5980867829737448</v>
      </c>
      <c r="C56" s="284">
        <v>1.0804858745397601</v>
      </c>
      <c r="D56" s="284">
        <v>-6.0493444822958606</v>
      </c>
      <c r="E56" s="284">
        <v>-3.5938797898449941</v>
      </c>
      <c r="G56" s="284"/>
      <c r="H56" s="284"/>
      <c r="I56" s="284"/>
    </row>
    <row r="57" spans="1:9" x14ac:dyDescent="0.3">
      <c r="A57" s="282">
        <v>36861</v>
      </c>
      <c r="B57" s="284">
        <v>-3.2424303865909705</v>
      </c>
      <c r="C57" s="284">
        <v>2.2920045958367101</v>
      </c>
      <c r="D57" s="284">
        <v>-5.9678291430116248</v>
      </c>
      <c r="E57" s="284">
        <v>-3.5938797898449941</v>
      </c>
      <c r="G57" s="284"/>
      <c r="H57" s="284"/>
      <c r="I57" s="284"/>
    </row>
    <row r="58" spans="1:9" x14ac:dyDescent="0.3">
      <c r="A58" s="282">
        <v>36951</v>
      </c>
      <c r="B58" s="284">
        <v>-2.3478921572720366</v>
      </c>
      <c r="C58" s="284">
        <v>2.9382050147369401</v>
      </c>
      <c r="D58" s="284">
        <v>-5.6852054405637613</v>
      </c>
      <c r="E58" s="284">
        <v>-3.5938797898449941</v>
      </c>
      <c r="G58" s="284"/>
      <c r="H58" s="284"/>
      <c r="I58" s="284"/>
    </row>
    <row r="59" spans="1:9" x14ac:dyDescent="0.3">
      <c r="A59" s="282">
        <v>37043</v>
      </c>
      <c r="B59" s="284">
        <v>-1.502916656439961</v>
      </c>
      <c r="C59" s="284">
        <v>3.7626095280170802</v>
      </c>
      <c r="D59" s="284">
        <v>-5.6402326780060381</v>
      </c>
      <c r="E59" s="284">
        <v>-3.5938797898449941</v>
      </c>
      <c r="G59" s="284"/>
      <c r="H59" s="284"/>
      <c r="I59" s="284"/>
    </row>
    <row r="60" spans="1:9" x14ac:dyDescent="0.3">
      <c r="A60" s="282">
        <v>37135</v>
      </c>
      <c r="B60" s="284">
        <v>-0.79671325572964924</v>
      </c>
      <c r="C60" s="284">
        <v>4.40971522938736</v>
      </c>
      <c r="D60" s="284">
        <v>-5.5133523985983004</v>
      </c>
      <c r="E60" s="284">
        <v>-3.5938797898449941</v>
      </c>
      <c r="G60" s="284"/>
      <c r="H60" s="284"/>
      <c r="I60" s="284"/>
    </row>
    <row r="61" spans="1:9" x14ac:dyDescent="0.3">
      <c r="A61" s="282">
        <v>37226</v>
      </c>
      <c r="B61" s="284">
        <v>-0.81268614156263863</v>
      </c>
      <c r="C61" s="284">
        <v>4.2178886002154403</v>
      </c>
      <c r="D61" s="284">
        <v>-5.2990938470312399</v>
      </c>
      <c r="E61" s="284">
        <v>-3.5938797898449941</v>
      </c>
      <c r="G61" s="284"/>
      <c r="H61" s="284"/>
      <c r="I61" s="284"/>
    </row>
    <row r="62" spans="1:9" x14ac:dyDescent="0.3">
      <c r="A62" s="282">
        <v>37316</v>
      </c>
      <c r="B62" s="284">
        <v>-1.4028679127967978</v>
      </c>
      <c r="C62" s="284">
        <v>3.4834648117203502</v>
      </c>
      <c r="D62" s="284">
        <v>-5.0604282438891692</v>
      </c>
      <c r="E62" s="284">
        <v>-3.5938797898449941</v>
      </c>
      <c r="G62" s="284"/>
      <c r="H62" s="284"/>
      <c r="I62" s="284"/>
    </row>
    <row r="63" spans="1:9" x14ac:dyDescent="0.3">
      <c r="A63" s="282">
        <v>37408</v>
      </c>
      <c r="B63" s="284">
        <v>-1.6577943258046648</v>
      </c>
      <c r="C63" s="284">
        <v>3.3909779063326901</v>
      </c>
      <c r="D63" s="284">
        <v>-5.159548279894147</v>
      </c>
      <c r="E63" s="284">
        <v>-3.5938797898449941</v>
      </c>
      <c r="G63" s="284"/>
      <c r="H63" s="284"/>
      <c r="I63" s="284"/>
    </row>
    <row r="64" spans="1:9" x14ac:dyDescent="0.3">
      <c r="A64" s="282">
        <v>37500</v>
      </c>
      <c r="B64" s="284">
        <v>-2.0986954055587068</v>
      </c>
      <c r="C64" s="284">
        <v>2.9638873132917301</v>
      </c>
      <c r="D64" s="284">
        <v>-5.1450179618075254</v>
      </c>
      <c r="E64" s="284">
        <v>-3.5938797898449941</v>
      </c>
      <c r="G64" s="284"/>
      <c r="H64" s="284"/>
      <c r="I64" s="284"/>
    </row>
    <row r="65" spans="1:9" x14ac:dyDescent="0.3">
      <c r="A65" s="282">
        <v>37591</v>
      </c>
      <c r="B65" s="284">
        <v>-2.1734738921268622</v>
      </c>
      <c r="C65" s="284">
        <v>2.7570572435413001</v>
      </c>
      <c r="D65" s="284">
        <v>-5.0352768654092186</v>
      </c>
      <c r="E65" s="284">
        <v>-3.5938797898449941</v>
      </c>
      <c r="G65" s="284"/>
      <c r="H65" s="284"/>
      <c r="I65" s="284"/>
    </row>
    <row r="66" spans="1:9" x14ac:dyDescent="0.3">
      <c r="A66" s="282">
        <v>37681</v>
      </c>
      <c r="B66" s="284">
        <v>-1.87819474342188</v>
      </c>
      <c r="C66" s="284">
        <v>3.0639947330655399</v>
      </c>
      <c r="D66" s="284">
        <v>-5.0376156765273734</v>
      </c>
      <c r="E66" s="284">
        <v>-3.5938797898449941</v>
      </c>
      <c r="G66" s="284"/>
      <c r="H66" s="284"/>
      <c r="I66" s="284"/>
    </row>
    <row r="67" spans="1:9" x14ac:dyDescent="0.3">
      <c r="A67" s="282">
        <v>37773</v>
      </c>
      <c r="B67" s="284">
        <v>-2.402752668105208</v>
      </c>
      <c r="C67" s="284">
        <v>2.5055403277541202</v>
      </c>
      <c r="D67" s="284">
        <v>-5.0227445034116753</v>
      </c>
      <c r="E67" s="284">
        <v>-3.5938797898449941</v>
      </c>
      <c r="G67" s="284"/>
      <c r="H67" s="284"/>
      <c r="I67" s="284"/>
    </row>
    <row r="68" spans="1:9" x14ac:dyDescent="0.3">
      <c r="A68" s="282">
        <v>37865</v>
      </c>
      <c r="B68" s="284">
        <v>-2.4116991843627611</v>
      </c>
      <c r="C68" s="284">
        <v>2.3254644101900701</v>
      </c>
      <c r="D68" s="284">
        <v>-4.8428011929143766</v>
      </c>
      <c r="E68" s="284">
        <v>-3.5938797898449941</v>
      </c>
      <c r="G68" s="284"/>
      <c r="H68" s="284"/>
      <c r="I68" s="284"/>
    </row>
    <row r="69" spans="1:9" x14ac:dyDescent="0.3">
      <c r="A69" s="282">
        <v>37956</v>
      </c>
      <c r="B69" s="284">
        <v>-2.4421757180377872</v>
      </c>
      <c r="C69" s="284">
        <v>2.1357564461012699</v>
      </c>
      <c r="D69" s="284">
        <v>-4.7742099466237402</v>
      </c>
      <c r="E69" s="284">
        <v>-3.5938797898449941</v>
      </c>
      <c r="G69" s="284"/>
      <c r="H69" s="284"/>
      <c r="I69" s="284"/>
    </row>
    <row r="70" spans="1:9" x14ac:dyDescent="0.3">
      <c r="A70" s="282">
        <v>38047</v>
      </c>
      <c r="B70" s="284">
        <v>-2.8253709034543846</v>
      </c>
      <c r="C70" s="284">
        <v>1.7458757750221401</v>
      </c>
      <c r="D70" s="284">
        <v>-4.751854517271922</v>
      </c>
      <c r="E70" s="284">
        <v>-3.5938797898449941</v>
      </c>
      <c r="G70" s="284"/>
      <c r="H70" s="284"/>
      <c r="I70" s="284"/>
    </row>
    <row r="71" spans="1:9" x14ac:dyDescent="0.3">
      <c r="A71" s="282">
        <v>38139</v>
      </c>
      <c r="B71" s="284">
        <v>-2.860646796170446</v>
      </c>
      <c r="C71" s="284">
        <v>1.73725684163453</v>
      </c>
      <c r="D71" s="284">
        <v>-4.7971054753403033</v>
      </c>
      <c r="E71" s="284">
        <v>-3.5938797898449941</v>
      </c>
      <c r="G71" s="284"/>
      <c r="H71" s="284"/>
      <c r="I71" s="284"/>
    </row>
    <row r="72" spans="1:9" x14ac:dyDescent="0.3">
      <c r="A72" s="282">
        <v>38231</v>
      </c>
      <c r="B72" s="284">
        <v>-3.8080812107200277</v>
      </c>
      <c r="C72" s="284">
        <v>1.18188703312472</v>
      </c>
      <c r="D72" s="284">
        <v>-5.2025617517705056</v>
      </c>
      <c r="E72" s="284">
        <v>-3.5938797898449941</v>
      </c>
      <c r="G72" s="284"/>
      <c r="H72" s="284"/>
      <c r="I72" s="284"/>
    </row>
    <row r="73" spans="1:9" x14ac:dyDescent="0.3">
      <c r="A73" s="282">
        <v>38322</v>
      </c>
      <c r="B73" s="284">
        <v>-4.5652131282560804</v>
      </c>
      <c r="C73" s="284">
        <v>0.65562840315590598</v>
      </c>
      <c r="D73" s="284">
        <v>-5.3215063111587559</v>
      </c>
      <c r="E73" s="284">
        <v>-3.5938797898449941</v>
      </c>
      <c r="G73" s="284"/>
      <c r="H73" s="284"/>
      <c r="I73" s="284"/>
    </row>
    <row r="74" spans="1:9" x14ac:dyDescent="0.3">
      <c r="A74" s="282">
        <v>38412</v>
      </c>
      <c r="B74" s="284">
        <v>-5.138587923283418</v>
      </c>
      <c r="C74" s="284">
        <v>0.28202723244606798</v>
      </c>
      <c r="D74" s="284">
        <v>-5.6314887286134745</v>
      </c>
      <c r="E74" s="284">
        <v>-3.5938797898449941</v>
      </c>
      <c r="G74" s="284"/>
      <c r="H74" s="284"/>
      <c r="I74" s="284"/>
    </row>
    <row r="75" spans="1:9" x14ac:dyDescent="0.3">
      <c r="A75" s="282">
        <v>38504</v>
      </c>
      <c r="B75" s="284">
        <v>-6.1312481264390541</v>
      </c>
      <c r="C75" s="284">
        <v>-0.517900081001613</v>
      </c>
      <c r="D75" s="284">
        <v>-5.7791781206350015</v>
      </c>
      <c r="E75" s="284">
        <v>-3.5938797898449941</v>
      </c>
      <c r="G75" s="284"/>
      <c r="H75" s="284"/>
      <c r="I75" s="284"/>
    </row>
    <row r="76" spans="1:9" x14ac:dyDescent="0.3">
      <c r="A76" s="282">
        <v>38596</v>
      </c>
      <c r="B76" s="284">
        <v>-6.5619258550826771</v>
      </c>
      <c r="C76" s="284">
        <v>-0.92303626708277697</v>
      </c>
      <c r="D76" s="284">
        <v>-5.7980771650768883</v>
      </c>
      <c r="E76" s="284">
        <v>-3.5938797898449941</v>
      </c>
      <c r="G76" s="284"/>
      <c r="H76" s="284"/>
      <c r="I76" s="284"/>
    </row>
    <row r="77" spans="1:9" x14ac:dyDescent="0.3">
      <c r="A77" s="282">
        <v>38687</v>
      </c>
      <c r="B77" s="284">
        <v>-7.0787705326032846</v>
      </c>
      <c r="C77" s="284">
        <v>-1.1205823792931799</v>
      </c>
      <c r="D77" s="284">
        <v>-6.144225983076157</v>
      </c>
      <c r="E77" s="284">
        <v>-3.5938797898449941</v>
      </c>
      <c r="G77" s="284"/>
      <c r="H77" s="284"/>
      <c r="I77" s="284"/>
    </row>
    <row r="78" spans="1:9" x14ac:dyDescent="0.3">
      <c r="A78" s="282">
        <v>38777</v>
      </c>
      <c r="B78" s="284">
        <v>-7.8194150323788474</v>
      </c>
      <c r="C78" s="284">
        <v>-1.45290488905257</v>
      </c>
      <c r="D78" s="284">
        <v>-6.4622655986250503</v>
      </c>
      <c r="E78" s="284">
        <v>-3.5938797898449941</v>
      </c>
      <c r="G78" s="284"/>
      <c r="H78" s="284"/>
      <c r="I78" s="284"/>
    </row>
    <row r="79" spans="1:9" x14ac:dyDescent="0.3">
      <c r="A79" s="282">
        <v>38869</v>
      </c>
      <c r="B79" s="284">
        <v>-7.6483671410688032</v>
      </c>
      <c r="C79" s="284">
        <v>-1.2645997156017901</v>
      </c>
      <c r="D79" s="284">
        <v>-6.5849123105531175</v>
      </c>
      <c r="E79" s="284">
        <v>-3.5938797898449941</v>
      </c>
      <c r="G79" s="284"/>
      <c r="H79" s="284"/>
      <c r="I79" s="284"/>
    </row>
    <row r="80" spans="1:9" x14ac:dyDescent="0.3">
      <c r="A80" s="282">
        <v>38961</v>
      </c>
      <c r="B80" s="284">
        <v>-7.3166912583938091</v>
      </c>
      <c r="C80" s="284">
        <v>-0.884097684362672</v>
      </c>
      <c r="D80" s="284">
        <v>-6.7240808214640611</v>
      </c>
      <c r="E80" s="284">
        <v>-3.5938797898449941</v>
      </c>
      <c r="G80" s="284"/>
      <c r="H80" s="284"/>
      <c r="I80" s="284"/>
    </row>
    <row r="81" spans="1:9" x14ac:dyDescent="0.3">
      <c r="A81" s="282">
        <v>39052</v>
      </c>
      <c r="B81" s="284">
        <v>-7.1403634384042318</v>
      </c>
      <c r="C81" s="284">
        <v>-0.65859157263146595</v>
      </c>
      <c r="D81" s="284">
        <v>-6.8373994804641498</v>
      </c>
      <c r="E81" s="284">
        <v>-3.5938797898449941</v>
      </c>
      <c r="G81" s="284"/>
      <c r="H81" s="284"/>
      <c r="I81" s="284"/>
    </row>
    <row r="82" spans="1:9" x14ac:dyDescent="0.3">
      <c r="A82" s="282">
        <v>39142</v>
      </c>
      <c r="B82" s="284">
        <v>-6.7559632814180492</v>
      </c>
      <c r="C82" s="284">
        <v>-0.39241676404415998</v>
      </c>
      <c r="D82" s="284">
        <v>-6.714686851422293</v>
      </c>
      <c r="E82" s="284">
        <v>-3.5938797898449941</v>
      </c>
      <c r="G82" s="284"/>
      <c r="H82" s="284"/>
      <c r="I82" s="284"/>
    </row>
    <row r="83" spans="1:9" x14ac:dyDescent="0.3">
      <c r="A83" s="282">
        <v>39234</v>
      </c>
      <c r="B83" s="284">
        <v>-6.9453310231625025</v>
      </c>
      <c r="C83" s="284">
        <v>-0.44512584351632301</v>
      </c>
      <c r="D83" s="284">
        <v>-6.8125341966076958</v>
      </c>
      <c r="E83" s="284">
        <v>-3.5938797898449941</v>
      </c>
      <c r="G83" s="284"/>
      <c r="H83" s="284"/>
      <c r="I83" s="284"/>
    </row>
    <row r="84" spans="1:9" x14ac:dyDescent="0.3">
      <c r="A84" s="282">
        <v>39326</v>
      </c>
      <c r="B84" s="284">
        <v>-7.1060315341620095</v>
      </c>
      <c r="C84" s="284">
        <v>-0.44270181585606599</v>
      </c>
      <c r="D84" s="284">
        <v>-7.0092600317010092</v>
      </c>
      <c r="E84" s="284">
        <v>-3.5938797898449941</v>
      </c>
      <c r="G84" s="284"/>
      <c r="H84" s="284"/>
      <c r="I84" s="284"/>
    </row>
    <row r="85" spans="1:9" x14ac:dyDescent="0.3">
      <c r="A85" s="282">
        <v>39417</v>
      </c>
      <c r="B85" s="284">
        <v>-6.7940934208301291</v>
      </c>
      <c r="C85" s="284">
        <v>-7.7459756383611203E-2</v>
      </c>
      <c r="D85" s="284">
        <v>-6.9959251804212279</v>
      </c>
      <c r="E85" s="284">
        <v>-3.5938797898449941</v>
      </c>
      <c r="G85" s="284"/>
      <c r="H85" s="284"/>
      <c r="I85" s="284"/>
    </row>
    <row r="86" spans="1:9" x14ac:dyDescent="0.3">
      <c r="A86" s="282">
        <v>39508</v>
      </c>
      <c r="B86" s="284">
        <v>-6.6516021247429755</v>
      </c>
      <c r="C86" s="284">
        <v>0.110306716929403</v>
      </c>
      <c r="D86" s="284">
        <v>-7.1297763879369427</v>
      </c>
      <c r="E86" s="284">
        <v>-3.5938797898449941</v>
      </c>
      <c r="G86" s="284"/>
      <c r="H86" s="284"/>
      <c r="I86" s="284"/>
    </row>
    <row r="87" spans="1:9" x14ac:dyDescent="0.3">
      <c r="A87" s="282">
        <v>39600</v>
      </c>
      <c r="B87" s="284">
        <v>-7.090438674927646</v>
      </c>
      <c r="C87" s="284">
        <v>-0.187300596293141</v>
      </c>
      <c r="D87" s="284">
        <v>-7.3444055851556351</v>
      </c>
      <c r="E87" s="284">
        <v>-3.5938797898449941</v>
      </c>
      <c r="G87" s="284"/>
      <c r="H87" s="284"/>
      <c r="I87" s="284"/>
    </row>
    <row r="88" spans="1:9" x14ac:dyDescent="0.3">
      <c r="A88" s="282">
        <v>39692</v>
      </c>
      <c r="B88" s="284">
        <v>-7.4231171492863703</v>
      </c>
      <c r="C88" s="284">
        <v>-0.50075535882185096</v>
      </c>
      <c r="D88" s="284">
        <v>-7.4083269066207462</v>
      </c>
      <c r="E88" s="284">
        <v>-3.5938797898449941</v>
      </c>
      <c r="G88" s="284"/>
      <c r="H88" s="284"/>
      <c r="I88" s="284"/>
    </row>
    <row r="89" spans="1:9" x14ac:dyDescent="0.3">
      <c r="A89" s="282">
        <v>39783</v>
      </c>
      <c r="B89" s="284">
        <v>-7.6748673928861422</v>
      </c>
      <c r="C89" s="284">
        <v>-0.69229876936380197</v>
      </c>
      <c r="D89" s="284">
        <v>-7.4681795653228438</v>
      </c>
      <c r="E89" s="284">
        <v>-3.5938797898449941</v>
      </c>
      <c r="G89" s="284"/>
      <c r="H89" s="284"/>
      <c r="I89" s="284"/>
    </row>
    <row r="90" spans="1:9" x14ac:dyDescent="0.3">
      <c r="A90" s="282">
        <v>39873</v>
      </c>
      <c r="B90" s="284">
        <v>-7.0204223754530544</v>
      </c>
      <c r="C90" s="284">
        <v>-0.17357172627369399</v>
      </c>
      <c r="D90" s="284">
        <v>-7.2509720544244969</v>
      </c>
      <c r="E90" s="284">
        <v>-3.5938797898449941</v>
      </c>
      <c r="G90" s="284"/>
      <c r="H90" s="284"/>
      <c r="I90" s="284"/>
    </row>
    <row r="91" spans="1:9" x14ac:dyDescent="0.3">
      <c r="A91" s="282">
        <v>39965</v>
      </c>
      <c r="B91" s="284">
        <v>-4.937730870712401</v>
      </c>
      <c r="C91" s="284">
        <v>0.85171503957783601</v>
      </c>
      <c r="D91" s="284">
        <v>-6.1730870712401051</v>
      </c>
      <c r="E91" s="284">
        <v>-3.5938797898449941</v>
      </c>
      <c r="G91" s="284"/>
      <c r="H91" s="284"/>
      <c r="I91" s="284"/>
    </row>
    <row r="92" spans="1:9" x14ac:dyDescent="0.3">
      <c r="A92" s="282">
        <v>40057</v>
      </c>
      <c r="B92" s="284">
        <v>-2.6737855836691065</v>
      </c>
      <c r="C92" s="284">
        <v>1.89150812405359</v>
      </c>
      <c r="D92" s="284">
        <v>-4.8304192231717602</v>
      </c>
      <c r="E92" s="284">
        <v>-3.5938797898449941</v>
      </c>
      <c r="G92" s="284"/>
      <c r="H92" s="284"/>
      <c r="I92" s="284"/>
    </row>
    <row r="93" spans="1:9" x14ac:dyDescent="0.3">
      <c r="A93" s="282">
        <v>40148</v>
      </c>
      <c r="B93" s="284">
        <v>-2.2665472010668557</v>
      </c>
      <c r="C93" s="284">
        <v>2.2175801964931199</v>
      </c>
      <c r="D93" s="284">
        <v>-4.7096881739474696</v>
      </c>
      <c r="E93" s="284">
        <v>-3.5938797898449941</v>
      </c>
      <c r="G93" s="284"/>
      <c r="H93" s="284"/>
      <c r="I93" s="284"/>
    </row>
    <row r="94" spans="1:9" x14ac:dyDescent="0.3">
      <c r="A94" s="282">
        <v>40238</v>
      </c>
      <c r="B94" s="284">
        <v>-1.4944742561102471</v>
      </c>
      <c r="C94" s="284">
        <v>2.2916645209133701</v>
      </c>
      <c r="D94" s="284">
        <v>-4.1007920404568914</v>
      </c>
      <c r="E94" s="284">
        <v>-3.5938797898449941</v>
      </c>
      <c r="G94" s="284"/>
      <c r="H94" s="284"/>
      <c r="I94" s="284"/>
    </row>
    <row r="95" spans="1:9" x14ac:dyDescent="0.3">
      <c r="A95" s="282">
        <v>40330</v>
      </c>
      <c r="B95" s="284">
        <v>-1.7683596291476904</v>
      </c>
      <c r="C95" s="284">
        <v>2.5795990566037701</v>
      </c>
      <c r="D95" s="284">
        <v>-4.471474463240078</v>
      </c>
      <c r="E95" s="284">
        <v>-3.5938797898449941</v>
      </c>
      <c r="G95" s="284"/>
      <c r="H95" s="284"/>
      <c r="I95" s="284"/>
    </row>
    <row r="96" spans="1:9" x14ac:dyDescent="0.3">
      <c r="A96" s="282">
        <v>40422</v>
      </c>
      <c r="B96" s="284">
        <v>-2.4105109136711267</v>
      </c>
      <c r="C96" s="284">
        <v>2.48895056793326</v>
      </c>
      <c r="D96" s="284">
        <v>-4.9517545844458191</v>
      </c>
      <c r="E96" s="284">
        <v>-3.5938797898449941</v>
      </c>
      <c r="G96" s="284"/>
      <c r="H96" s="284"/>
      <c r="I96" s="284"/>
    </row>
    <row r="97" spans="1:9" x14ac:dyDescent="0.3">
      <c r="A97" s="282">
        <v>40513</v>
      </c>
      <c r="B97" s="284">
        <v>-2.243169724406322</v>
      </c>
      <c r="C97" s="284">
        <v>2.3920856167103399</v>
      </c>
      <c r="D97" s="284">
        <v>-4.660074656500675</v>
      </c>
      <c r="E97" s="284">
        <v>-3.5938797898449941</v>
      </c>
      <c r="G97" s="284"/>
      <c r="H97" s="284"/>
      <c r="I97" s="284"/>
    </row>
    <row r="98" spans="1:9" x14ac:dyDescent="0.3">
      <c r="A98" s="282">
        <v>40603</v>
      </c>
      <c r="B98" s="284">
        <v>-2.789169838413045</v>
      </c>
      <c r="C98" s="284">
        <v>2.2689050836455902</v>
      </c>
      <c r="D98" s="284">
        <v>-4.9705445568898199</v>
      </c>
      <c r="E98" s="284">
        <v>-3.5938797898449941</v>
      </c>
      <c r="G98" s="284"/>
      <c r="H98" s="284"/>
      <c r="I98" s="284"/>
    </row>
    <row r="99" spans="1:9" x14ac:dyDescent="0.3">
      <c r="A99" s="282">
        <v>40695</v>
      </c>
      <c r="B99" s="284">
        <v>-2.9322164835752149</v>
      </c>
      <c r="C99" s="284">
        <v>1.9847728807630001</v>
      </c>
      <c r="D99" s="284">
        <v>-4.8271036891996282</v>
      </c>
      <c r="E99" s="284">
        <v>-3.5938797898449941</v>
      </c>
      <c r="G99" s="284"/>
      <c r="H99" s="284"/>
      <c r="I99" s="284"/>
    </row>
    <row r="100" spans="1:9" x14ac:dyDescent="0.3">
      <c r="A100" s="282">
        <v>40787</v>
      </c>
      <c r="B100" s="284">
        <v>-3.2388470049526288</v>
      </c>
      <c r="C100" s="284">
        <v>1.77844408893657</v>
      </c>
      <c r="D100" s="284">
        <v>-4.9138319171560223</v>
      </c>
      <c r="E100" s="284">
        <v>-3.5938797898449941</v>
      </c>
      <c r="G100" s="284"/>
      <c r="H100" s="284"/>
      <c r="I100" s="284"/>
    </row>
    <row r="101" spans="1:9" x14ac:dyDescent="0.3">
      <c r="A101" s="282">
        <v>40878</v>
      </c>
      <c r="B101" s="284">
        <v>-2.8005794302269438</v>
      </c>
      <c r="C101" s="284">
        <v>2.0682440045066701</v>
      </c>
      <c r="D101" s="284">
        <v>-4.7608903532441467</v>
      </c>
      <c r="E101" s="284">
        <v>-3.5938797898449941</v>
      </c>
      <c r="G101" s="284"/>
      <c r="H101" s="284"/>
      <c r="I101" s="284"/>
    </row>
    <row r="102" spans="1:9" x14ac:dyDescent="0.3">
      <c r="A102" s="282">
        <v>40969</v>
      </c>
      <c r="B102" s="284">
        <v>-3.1749233121640512</v>
      </c>
      <c r="C102" s="284">
        <v>1.5168713239087801</v>
      </c>
      <c r="D102" s="284">
        <v>-4.5295072278871684</v>
      </c>
      <c r="E102" s="284">
        <v>-3.5938797898449941</v>
      </c>
      <c r="G102" s="284"/>
      <c r="H102" s="284"/>
      <c r="I102" s="284"/>
    </row>
    <row r="103" spans="1:9" x14ac:dyDescent="0.3">
      <c r="A103" s="282">
        <v>41061</v>
      </c>
      <c r="B103" s="284">
        <v>-3.6023597339023472</v>
      </c>
      <c r="C103" s="284">
        <v>1.15848244378431</v>
      </c>
      <c r="D103" s="284">
        <v>-4.6139399095342366</v>
      </c>
      <c r="E103" s="284">
        <v>-3.5938797898449941</v>
      </c>
      <c r="G103" s="284"/>
      <c r="H103" s="284"/>
      <c r="I103" s="284"/>
    </row>
    <row r="104" spans="1:9" x14ac:dyDescent="0.3">
      <c r="A104" s="282">
        <v>41153</v>
      </c>
      <c r="B104" s="284">
        <v>-3.6191456701494684</v>
      </c>
      <c r="C104" s="284">
        <v>0.99104488686691605</v>
      </c>
      <c r="D104" s="284">
        <v>-4.4232972068023617</v>
      </c>
      <c r="E104" s="284">
        <v>-3.5938797898449941</v>
      </c>
      <c r="G104" s="284"/>
      <c r="H104" s="284"/>
      <c r="I104" s="284"/>
    </row>
    <row r="105" spans="1:9" x14ac:dyDescent="0.3">
      <c r="A105" s="282">
        <v>41244</v>
      </c>
      <c r="B105" s="284">
        <v>-3.91948956346193</v>
      </c>
      <c r="C105" s="284">
        <v>0.47274646713462798</v>
      </c>
      <c r="D105" s="284">
        <v>-4.1797084807289835</v>
      </c>
      <c r="E105" s="284">
        <v>-3.5938797898449941</v>
      </c>
      <c r="G105" s="284"/>
      <c r="H105" s="284"/>
      <c r="I105" s="284"/>
    </row>
    <row r="106" spans="1:9" x14ac:dyDescent="0.3">
      <c r="A106" s="282">
        <v>41334</v>
      </c>
      <c r="B106" s="284">
        <v>-3.6613293357000303</v>
      </c>
      <c r="C106" s="284">
        <v>0.69023553540388605</v>
      </c>
      <c r="D106" s="284">
        <v>-4.1625663334283693</v>
      </c>
      <c r="E106" s="284">
        <v>-3.5938797898449941</v>
      </c>
      <c r="G106" s="284"/>
      <c r="H106" s="284"/>
      <c r="I106" s="284"/>
    </row>
    <row r="107" spans="1:9" x14ac:dyDescent="0.3">
      <c r="A107" s="282">
        <v>41426</v>
      </c>
      <c r="B107" s="284">
        <v>-3.5955467160459964</v>
      </c>
      <c r="C107" s="284">
        <v>0.54957364606908499</v>
      </c>
      <c r="D107" s="284">
        <v>-3.9215417323914683</v>
      </c>
      <c r="E107" s="284">
        <v>-3.5938797898449941</v>
      </c>
      <c r="G107" s="284"/>
      <c r="H107" s="284"/>
      <c r="I107" s="284"/>
    </row>
    <row r="108" spans="1:9" x14ac:dyDescent="0.3">
      <c r="A108" s="282">
        <v>41518</v>
      </c>
      <c r="B108" s="284">
        <v>-3.6713058581604319</v>
      </c>
      <c r="C108" s="284">
        <v>0.38697426621129599</v>
      </c>
      <c r="D108" s="284">
        <v>-3.8391446968776575</v>
      </c>
      <c r="E108" s="284">
        <v>-3.5938797898449941</v>
      </c>
      <c r="G108" s="284"/>
      <c r="H108" s="284"/>
      <c r="I108" s="284"/>
    </row>
    <row r="109" spans="1:9" x14ac:dyDescent="0.3">
      <c r="A109" s="282">
        <v>41609</v>
      </c>
      <c r="B109" s="284">
        <v>-3.091316378969561</v>
      </c>
      <c r="C109" s="284">
        <v>1.0515219396494899</v>
      </c>
      <c r="D109" s="284">
        <v>-3.949136908683621</v>
      </c>
      <c r="E109" s="284">
        <v>-3.5938797898449941</v>
      </c>
      <c r="G109" s="284"/>
      <c r="H109" s="284"/>
      <c r="I109" s="284"/>
    </row>
    <row r="110" spans="1:9" x14ac:dyDescent="0.3">
      <c r="A110" s="282">
        <v>41699</v>
      </c>
      <c r="B110" s="284">
        <v>-2.5670955209351809</v>
      </c>
      <c r="C110" s="284">
        <v>1.5772992949101701</v>
      </c>
      <c r="D110" s="284">
        <v>-3.9518626517752153</v>
      </c>
      <c r="E110" s="284">
        <v>-3.5938797898449941</v>
      </c>
      <c r="G110" s="284"/>
      <c r="H110" s="284"/>
      <c r="I110" s="284"/>
    </row>
    <row r="111" spans="1:9" x14ac:dyDescent="0.3">
      <c r="A111" s="282">
        <v>41791</v>
      </c>
      <c r="B111" s="284">
        <v>-2.5260715480338898</v>
      </c>
      <c r="C111" s="284">
        <v>1.7126985269522399</v>
      </c>
      <c r="D111" s="284">
        <v>-4.0626309928570521</v>
      </c>
      <c r="E111" s="284">
        <v>-3.5938797898449941</v>
      </c>
      <c r="G111" s="284"/>
      <c r="H111" s="284"/>
      <c r="I111" s="284"/>
    </row>
    <row r="112" spans="1:9" x14ac:dyDescent="0.3">
      <c r="A112" s="282">
        <v>41883</v>
      </c>
      <c r="B112" s="284">
        <v>-2.586857056664488</v>
      </c>
      <c r="C112" s="284">
        <v>1.6809961955519801</v>
      </c>
      <c r="D112" s="284">
        <v>-4.0793068195149749</v>
      </c>
      <c r="E112" s="284">
        <v>-3.5938797898449941</v>
      </c>
      <c r="G112" s="284"/>
      <c r="H112" s="284"/>
      <c r="I112" s="284"/>
    </row>
    <row r="113" spans="1:9" x14ac:dyDescent="0.3">
      <c r="A113" s="282">
        <v>41974</v>
      </c>
      <c r="B113" s="284">
        <v>-3.204341473596326</v>
      </c>
      <c r="C113" s="284">
        <v>1.0895428929242299</v>
      </c>
      <c r="D113" s="284">
        <v>-4.1131287831350445</v>
      </c>
      <c r="E113" s="284">
        <v>-3.5938797898449941</v>
      </c>
      <c r="G113" s="284"/>
      <c r="H113" s="284"/>
      <c r="I113" s="284"/>
    </row>
    <row r="114" spans="1:9" x14ac:dyDescent="0.3">
      <c r="A114" s="282">
        <v>42064</v>
      </c>
      <c r="B114" s="284">
        <v>-3.6193213201490089</v>
      </c>
      <c r="C114" s="284">
        <v>0.61588680640057103</v>
      </c>
      <c r="D114" s="284">
        <v>-4.0537229381496811</v>
      </c>
      <c r="E114" s="284">
        <v>-3.5938797898449941</v>
      </c>
      <c r="G114" s="284"/>
      <c r="H114" s="284"/>
      <c r="I114" s="284"/>
    </row>
    <row r="115" spans="1:9" x14ac:dyDescent="0.3">
      <c r="A115" s="282">
        <v>42156</v>
      </c>
      <c r="B115" s="284">
        <v>-3.6591489011441269</v>
      </c>
      <c r="C115" s="284">
        <v>0.51526874639887998</v>
      </c>
      <c r="D115" s="284">
        <v>-3.9953905671248666</v>
      </c>
      <c r="E115" s="284">
        <v>-3.5938797898449941</v>
      </c>
      <c r="G115" s="284"/>
      <c r="H115" s="284"/>
      <c r="I115" s="284"/>
    </row>
    <row r="116" spans="1:9" x14ac:dyDescent="0.3">
      <c r="A116" s="282">
        <v>42248</v>
      </c>
      <c r="B116" s="284">
        <v>-3.3818393717985811</v>
      </c>
      <c r="C116" s="284">
        <v>0.71882933508286495</v>
      </c>
      <c r="D116" s="284">
        <v>-3.9926813067697915</v>
      </c>
      <c r="E116" s="284">
        <v>-3.5938797898449941</v>
      </c>
      <c r="G116" s="284"/>
      <c r="H116" s="284"/>
      <c r="I116" s="284"/>
    </row>
    <row r="117" spans="1:9" x14ac:dyDescent="0.3">
      <c r="A117" s="282">
        <v>42339</v>
      </c>
      <c r="B117" s="284">
        <v>-3.2520522365437543</v>
      </c>
      <c r="C117" s="284">
        <v>0.70166078581157798</v>
      </c>
      <c r="D117" s="284">
        <v>-3.8126533367284665</v>
      </c>
      <c r="E117" s="284">
        <v>-3.5938797898449941</v>
      </c>
      <c r="G117" s="284"/>
      <c r="H117" s="284"/>
      <c r="I117" s="284"/>
    </row>
    <row r="118" spans="1:9" x14ac:dyDescent="0.3">
      <c r="A118" s="282">
        <v>42430</v>
      </c>
      <c r="B118" s="284">
        <v>-3.1081232224459141</v>
      </c>
      <c r="C118" s="284">
        <v>0.72859744990892505</v>
      </c>
      <c r="D118" s="284">
        <v>-3.5906592528680537</v>
      </c>
      <c r="E118" s="284">
        <v>-3.5938797898449941</v>
      </c>
      <c r="G118" s="284"/>
      <c r="H118" s="284"/>
      <c r="I118" s="284"/>
    </row>
    <row r="119" spans="1:9" x14ac:dyDescent="0.3">
      <c r="A119" s="282">
        <v>42522</v>
      </c>
      <c r="B119" s="284">
        <v>-2.8922631959508314</v>
      </c>
      <c r="C119" s="284">
        <v>0.81157221372718602</v>
      </c>
      <c r="D119" s="284">
        <v>-3.3707510006361399</v>
      </c>
      <c r="E119" s="284">
        <v>-3.5938797898449941</v>
      </c>
      <c r="G119" s="284"/>
      <c r="H119" s="284"/>
      <c r="I119" s="284"/>
    </row>
    <row r="120" spans="1:9" x14ac:dyDescent="0.3">
      <c r="A120" s="282">
        <v>42614</v>
      </c>
      <c r="B120" s="284">
        <v>-2.9927346044200749</v>
      </c>
      <c r="C120" s="284">
        <v>0.67740161687225298</v>
      </c>
      <c r="D120" s="284">
        <v>-3.2754727576914529</v>
      </c>
      <c r="E120" s="284">
        <v>-3.5938797898449941</v>
      </c>
      <c r="G120" s="284"/>
      <c r="H120" s="284"/>
      <c r="I120" s="284"/>
    </row>
    <row r="121" spans="1:9" x14ac:dyDescent="0.3">
      <c r="A121" s="282">
        <v>42705</v>
      </c>
      <c r="B121" s="284">
        <v>-2.7443321078431371</v>
      </c>
      <c r="C121" s="284">
        <v>0.69814644607843102</v>
      </c>
      <c r="D121" s="284">
        <v>-3.1146599264705883</v>
      </c>
      <c r="E121" s="284">
        <v>-3.5938797898449941</v>
      </c>
      <c r="G121" s="284"/>
      <c r="H121" s="284"/>
      <c r="I121" s="284"/>
    </row>
    <row r="122" spans="1:9" x14ac:dyDescent="0.3">
      <c r="A122" s="282">
        <v>42795</v>
      </c>
      <c r="B122" s="284">
        <v>-2.7653034530197096</v>
      </c>
      <c r="C122" s="284">
        <v>0.61882849177925103</v>
      </c>
      <c r="D122" s="284">
        <v>-3.1404511131760513</v>
      </c>
      <c r="E122" s="284">
        <v>-3.5938797898449941</v>
      </c>
      <c r="G122" s="284"/>
      <c r="H122" s="284"/>
      <c r="I122" s="284"/>
    </row>
    <row r="123" spans="1:9" x14ac:dyDescent="0.3">
      <c r="A123" s="282">
        <v>42887</v>
      </c>
      <c r="B123" s="284">
        <v>-2.7601464084370622</v>
      </c>
      <c r="C123" s="284">
        <v>0.56773064012316199</v>
      </c>
      <c r="D123" s="284">
        <v>-3.1566227056869547</v>
      </c>
      <c r="E123" s="284">
        <v>-3.5938797898449941</v>
      </c>
      <c r="G123" s="284"/>
      <c r="H123" s="284"/>
      <c r="I123" s="284"/>
    </row>
    <row r="124" spans="1:9" x14ac:dyDescent="0.3">
      <c r="A124" s="282">
        <v>42979</v>
      </c>
      <c r="B124" s="284">
        <v>-2.7262392215430755</v>
      </c>
      <c r="C124" s="284">
        <v>0.57063424075563396</v>
      </c>
      <c r="D124" s="284">
        <v>-3.1153942648538426</v>
      </c>
      <c r="E124" s="284">
        <v>-3.5938797898449941</v>
      </c>
      <c r="G124" s="284"/>
      <c r="H124" s="284"/>
      <c r="I124" s="284"/>
    </row>
    <row r="125" spans="1:9" x14ac:dyDescent="0.3">
      <c r="A125" s="282">
        <v>43070</v>
      </c>
      <c r="B125" s="284">
        <v>-2.8851106967084834</v>
      </c>
      <c r="C125" s="284">
        <v>0.55164783622820701</v>
      </c>
      <c r="D125" s="284">
        <v>-3.1576374749392828</v>
      </c>
      <c r="E125" s="284">
        <v>-3.5938797898449941</v>
      </c>
      <c r="G125" s="284"/>
      <c r="H125" s="284"/>
      <c r="I125" s="284"/>
    </row>
    <row r="126" spans="1:9" x14ac:dyDescent="0.3">
      <c r="A126" s="282">
        <v>43160</v>
      </c>
      <c r="B126" s="284">
        <v>-2.9598499153981153</v>
      </c>
      <c r="C126" s="284">
        <v>0.50578438366656497</v>
      </c>
      <c r="D126" s="284">
        <v>-3.1825599309412609</v>
      </c>
      <c r="E126" s="284">
        <v>-3.5938797898449941</v>
      </c>
      <c r="G126" s="284"/>
      <c r="H126" s="284"/>
      <c r="I126" s="284"/>
    </row>
    <row r="127" spans="1:9" x14ac:dyDescent="0.3">
      <c r="A127" s="282">
        <v>43252</v>
      </c>
      <c r="B127" s="284">
        <v>-3.0084408929730255</v>
      </c>
      <c r="C127" s="284">
        <v>0.45368186057878801</v>
      </c>
      <c r="D127" s="284">
        <v>-3.1753099336894617</v>
      </c>
      <c r="E127" s="284">
        <v>-3.5938797898449941</v>
      </c>
      <c r="G127" s="284"/>
      <c r="H127" s="284"/>
      <c r="I127" s="284"/>
    </row>
    <row r="128" spans="1:9" x14ac:dyDescent="0.3">
      <c r="A128" s="282">
        <v>43344</v>
      </c>
      <c r="B128" s="284">
        <v>-3.0512710952285911</v>
      </c>
      <c r="C128" s="284">
        <v>0.40625191475107603</v>
      </c>
      <c r="D128" s="284">
        <v>-3.1695836349532636</v>
      </c>
      <c r="E128" s="284">
        <v>-3.5938797898449941</v>
      </c>
      <c r="G128" s="284"/>
      <c r="H128" s="284"/>
      <c r="I128" s="284"/>
    </row>
    <row r="129" spans="1:5" x14ac:dyDescent="0.3">
      <c r="A129" s="282">
        <v>43435</v>
      </c>
      <c r="B129" s="284">
        <v>-3.095252750704681</v>
      </c>
      <c r="C129" s="284">
        <v>0.34830927383715199</v>
      </c>
      <c r="D129" s="284">
        <v>-3.15605993645603</v>
      </c>
      <c r="E129" s="284">
        <v>-3.5938797898449941</v>
      </c>
    </row>
    <row r="130" spans="1:5" x14ac:dyDescent="0.3">
      <c r="A130" s="282">
        <v>43525</v>
      </c>
      <c r="B130" s="284">
        <v>-3.1671465039619875</v>
      </c>
      <c r="C130" s="284">
        <v>0.28054913123546299</v>
      </c>
      <c r="D130" s="284">
        <v>-3.159356000147171</v>
      </c>
      <c r="E130" s="284">
        <v>-3.5938797898449941</v>
      </c>
    </row>
    <row r="131" spans="1:5" x14ac:dyDescent="0.3">
      <c r="A131" s="282">
        <v>43617</v>
      </c>
      <c r="B131" s="284">
        <v>-3.2746916508300075</v>
      </c>
      <c r="C131" s="284">
        <v>0.20776789514059901</v>
      </c>
      <c r="D131" s="284">
        <v>-3.1928652313016568</v>
      </c>
      <c r="E131" s="284">
        <v>-3.5938797898449941</v>
      </c>
    </row>
    <row r="132" spans="1:5" x14ac:dyDescent="0.3">
      <c r="A132" s="282">
        <v>43709</v>
      </c>
      <c r="B132" s="284">
        <v>-3.3949364546244873</v>
      </c>
      <c r="C132" s="284">
        <v>0.13673328365086501</v>
      </c>
      <c r="D132" s="284">
        <v>-3.2415271819630611</v>
      </c>
      <c r="E132" s="284">
        <v>-3.5938797898449941</v>
      </c>
    </row>
    <row r="133" spans="1:5" x14ac:dyDescent="0.3">
      <c r="A133" s="282">
        <v>43800</v>
      </c>
      <c r="B133" s="284">
        <v>-3.5170456038948466</v>
      </c>
      <c r="C133" s="284">
        <v>6.9403652788189898E-2</v>
      </c>
      <c r="D133" s="284">
        <v>-3.2959569301422631</v>
      </c>
      <c r="E133" s="284">
        <v>-3.5938797898449941</v>
      </c>
    </row>
    <row r="134" spans="1:5" x14ac:dyDescent="0.3">
      <c r="A134" s="282">
        <v>43891</v>
      </c>
      <c r="B134" s="284">
        <v>-3.6201819578982191</v>
      </c>
      <c r="C134" s="284">
        <v>1.48217604820211E-2</v>
      </c>
      <c r="D134" s="284">
        <v>-3.3514610503968671</v>
      </c>
      <c r="E134" s="284">
        <v>-3.5938797898449941</v>
      </c>
    </row>
    <row r="135" spans="1:5" x14ac:dyDescent="0.3">
      <c r="A135" s="282">
        <v>43983</v>
      </c>
      <c r="B135" s="284">
        <v>-3.7068616887370975</v>
      </c>
      <c r="C135" s="284">
        <v>-2.6640407641607699E-2</v>
      </c>
      <c r="D135" s="284">
        <v>-3.4039742775794433</v>
      </c>
      <c r="E135" s="284">
        <v>-3.5938797898449941</v>
      </c>
    </row>
    <row r="136" spans="1:5" x14ac:dyDescent="0.3">
      <c r="A136" s="282">
        <v>44075</v>
      </c>
      <c r="B136" s="284">
        <v>-3.7795480384301645</v>
      </c>
      <c r="C136" s="284">
        <v>-5.7110640345077401E-2</v>
      </c>
      <c r="D136" s="284">
        <v>-3.4540250566983963</v>
      </c>
      <c r="E136" s="284">
        <v>-3.5938797898449941</v>
      </c>
    </row>
    <row r="137" spans="1:5" x14ac:dyDescent="0.3">
      <c r="A137" s="282">
        <v>44166</v>
      </c>
      <c r="B137" s="284">
        <v>-3.8364025431753621</v>
      </c>
      <c r="C137" s="284">
        <v>-7.3505489704180194E-2</v>
      </c>
      <c r="D137" s="284">
        <v>-3.5026567426017445</v>
      </c>
      <c r="E137" s="284">
        <v>-3.5938797898449941</v>
      </c>
    </row>
    <row r="138" spans="1:5" x14ac:dyDescent="0.3">
      <c r="A138" s="282">
        <v>44256</v>
      </c>
      <c r="B138" s="284">
        <v>-3.8874076223539062</v>
      </c>
      <c r="C138" s="284">
        <v>-7.8597865395435604E-2</v>
      </c>
      <c r="D138" s="284">
        <v>-3.5501658899175843</v>
      </c>
      <c r="E138" s="284">
        <v>-3.5938797898449941</v>
      </c>
    </row>
    <row r="139" spans="1:5" x14ac:dyDescent="0.3">
      <c r="A139" s="282">
        <v>44348</v>
      </c>
      <c r="B139" s="284">
        <v>-3.9191758626121049</v>
      </c>
      <c r="C139" s="284">
        <v>-6.6099745183539907E-2</v>
      </c>
      <c r="D139" s="284">
        <v>-3.5964518847339422</v>
      </c>
      <c r="E139" s="284">
        <v>-3.5938797898449941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1"/>
  <sheetViews>
    <sheetView zoomScaleNormal="100" workbookViewId="0">
      <selection activeCell="F12" sqref="F12"/>
    </sheetView>
  </sheetViews>
  <sheetFormatPr defaultColWidth="9.140625" defaultRowHeight="16.5" x14ac:dyDescent="0.3"/>
  <cols>
    <col min="1" max="1" width="9.140625" style="184"/>
    <col min="2" max="2" width="8.7109375" style="184" bestFit="1" customWidth="1"/>
    <col min="3" max="3" width="10.42578125" style="184" bestFit="1" customWidth="1"/>
    <col min="4" max="4" width="9.140625" style="184"/>
    <col min="5" max="6" width="12" style="184" customWidth="1"/>
    <col min="7" max="16384" width="9.140625" style="184"/>
  </cols>
  <sheetData>
    <row r="1" spans="1:5" x14ac:dyDescent="0.3">
      <c r="A1" s="244" t="s">
        <v>378</v>
      </c>
      <c r="B1" s="245"/>
      <c r="C1" s="245"/>
      <c r="D1" s="245"/>
      <c r="E1" s="245"/>
    </row>
    <row r="2" spans="1:5" x14ac:dyDescent="0.3">
      <c r="A2" s="291" t="s">
        <v>373</v>
      </c>
      <c r="B2" s="245"/>
      <c r="C2" s="245"/>
      <c r="D2" s="245"/>
      <c r="E2" s="245"/>
    </row>
    <row r="3" spans="1:5" x14ac:dyDescent="0.3">
      <c r="A3" s="248"/>
      <c r="B3" s="249"/>
      <c r="C3" s="249"/>
    </row>
    <row r="5" spans="1:5" x14ac:dyDescent="0.3">
      <c r="B5" s="284" t="s">
        <v>18</v>
      </c>
      <c r="C5" s="284" t="s">
        <v>379</v>
      </c>
      <c r="D5" s="284"/>
    </row>
    <row r="6" spans="1:5" x14ac:dyDescent="0.3">
      <c r="A6" s="282">
        <v>36678</v>
      </c>
      <c r="B6" s="284">
        <v>-79.950488576633745</v>
      </c>
      <c r="C6" s="284">
        <v>-91.72</v>
      </c>
      <c r="D6" s="284"/>
    </row>
    <row r="7" spans="1:5" x14ac:dyDescent="0.3">
      <c r="A7" s="282">
        <v>36770</v>
      </c>
      <c r="B7" s="284">
        <v>-81.010632806854545</v>
      </c>
      <c r="C7" s="284">
        <v>-94.17</v>
      </c>
      <c r="D7" s="284"/>
    </row>
    <row r="8" spans="1:5" x14ac:dyDescent="0.3">
      <c r="A8" s="282">
        <v>36861</v>
      </c>
      <c r="B8" s="284">
        <v>-78.600635306839678</v>
      </c>
      <c r="C8" s="284">
        <v>-93.037999999999997</v>
      </c>
      <c r="D8" s="284"/>
    </row>
    <row r="9" spans="1:5" x14ac:dyDescent="0.3">
      <c r="A9" s="282">
        <v>36951</v>
      </c>
      <c r="B9" s="284">
        <v>-73.375804687434766</v>
      </c>
      <c r="C9" s="284">
        <v>-87.88</v>
      </c>
      <c r="D9" s="284"/>
    </row>
    <row r="10" spans="1:5" x14ac:dyDescent="0.3">
      <c r="A10" s="282">
        <v>37043</v>
      </c>
      <c r="B10" s="284">
        <v>-74.636951950846367</v>
      </c>
      <c r="C10" s="284">
        <v>-91.227999999999994</v>
      </c>
      <c r="D10" s="284"/>
    </row>
    <row r="11" spans="1:5" x14ac:dyDescent="0.3">
      <c r="A11" s="282">
        <v>37135</v>
      </c>
      <c r="B11" s="284">
        <v>-72.989890039070374</v>
      </c>
      <c r="C11" s="284">
        <v>-90.605999999999995</v>
      </c>
      <c r="D11" s="284"/>
    </row>
    <row r="12" spans="1:5" x14ac:dyDescent="0.3">
      <c r="A12" s="282">
        <v>37226</v>
      </c>
      <c r="B12" s="284">
        <v>-62.816836702363602</v>
      </c>
      <c r="C12" s="284">
        <v>-79.305000000000007</v>
      </c>
      <c r="D12" s="284"/>
    </row>
    <row r="13" spans="1:5" x14ac:dyDescent="0.3">
      <c r="A13" s="282">
        <v>37316</v>
      </c>
      <c r="B13" s="284">
        <v>-65.719504138654656</v>
      </c>
      <c r="C13" s="284">
        <v>-84.558000000000007</v>
      </c>
      <c r="D13" s="284"/>
    </row>
    <row r="14" spans="1:5" x14ac:dyDescent="0.3">
      <c r="A14" s="282">
        <v>37408</v>
      </c>
      <c r="B14" s="284">
        <v>-65.496338236199151</v>
      </c>
      <c r="C14" s="284">
        <v>-85.14</v>
      </c>
      <c r="D14" s="284"/>
    </row>
    <row r="15" spans="1:5" x14ac:dyDescent="0.3">
      <c r="A15" s="282">
        <v>37500</v>
      </c>
      <c r="B15" s="284">
        <v>-65.375685384760828</v>
      </c>
      <c r="C15" s="284">
        <v>-86.442999999999998</v>
      </c>
      <c r="D15" s="284"/>
    </row>
    <row r="16" spans="1:5" x14ac:dyDescent="0.3">
      <c r="A16" s="282">
        <v>37591</v>
      </c>
      <c r="B16" s="284">
        <v>-66.085577261198438</v>
      </c>
      <c r="C16" s="284">
        <v>-88.328000000000003</v>
      </c>
      <c r="D16" s="284"/>
    </row>
    <row r="17" spans="1:9" x14ac:dyDescent="0.3">
      <c r="A17" s="282">
        <v>37681</v>
      </c>
      <c r="B17" s="284">
        <v>-66.272386320765193</v>
      </c>
      <c r="C17" s="284">
        <v>-89.588999999999999</v>
      </c>
      <c r="D17" s="284"/>
    </row>
    <row r="18" spans="1:9" x14ac:dyDescent="0.3">
      <c r="A18" s="282">
        <v>37773</v>
      </c>
      <c r="B18" s="284">
        <v>-67.626261153554552</v>
      </c>
      <c r="C18" s="284">
        <v>-92.766999999999996</v>
      </c>
      <c r="D18" s="284"/>
      <c r="I18" s="284"/>
    </row>
    <row r="19" spans="1:9" x14ac:dyDescent="0.3">
      <c r="A19" s="282">
        <v>37865</v>
      </c>
      <c r="B19" s="284">
        <v>-68.105350149114301</v>
      </c>
      <c r="C19" s="284">
        <v>-94.772000000000006</v>
      </c>
      <c r="D19" s="284"/>
      <c r="I19" s="284"/>
    </row>
    <row r="20" spans="1:9" x14ac:dyDescent="0.3">
      <c r="A20" s="282">
        <v>37956</v>
      </c>
      <c r="B20" s="284">
        <v>-67.6544098957892</v>
      </c>
      <c r="C20" s="284">
        <v>-95.822999999999993</v>
      </c>
      <c r="D20" s="284"/>
      <c r="I20" s="284"/>
    </row>
    <row r="21" spans="1:9" x14ac:dyDescent="0.3">
      <c r="A21" s="282">
        <v>38047</v>
      </c>
      <c r="B21" s="284">
        <v>-69.390777236492468</v>
      </c>
      <c r="C21" s="284">
        <v>-100.27800000000001</v>
      </c>
      <c r="D21" s="284"/>
      <c r="I21" s="284"/>
    </row>
    <row r="22" spans="1:9" x14ac:dyDescent="0.3">
      <c r="A22" s="282">
        <v>38139</v>
      </c>
      <c r="B22" s="284">
        <v>-67.278049177106695</v>
      </c>
      <c r="C22" s="284">
        <v>-99.295000000000002</v>
      </c>
      <c r="D22" s="284"/>
      <c r="I22" s="284"/>
    </row>
    <row r="23" spans="1:9" x14ac:dyDescent="0.3">
      <c r="A23" s="282">
        <v>38231</v>
      </c>
      <c r="B23" s="284">
        <v>-70.278098882555369</v>
      </c>
      <c r="C23" s="284">
        <v>-105.78400000000001</v>
      </c>
      <c r="D23" s="284"/>
      <c r="I23" s="284"/>
    </row>
    <row r="24" spans="1:9" x14ac:dyDescent="0.3">
      <c r="A24" s="282">
        <v>38322</v>
      </c>
      <c r="B24" s="284">
        <v>-72.672126968355968</v>
      </c>
      <c r="C24" s="284">
        <v>-111.176</v>
      </c>
      <c r="D24" s="284"/>
      <c r="I24" s="284"/>
    </row>
    <row r="25" spans="1:9" x14ac:dyDescent="0.3">
      <c r="A25" s="282">
        <v>38412</v>
      </c>
      <c r="B25" s="284">
        <v>-71.458973446747947</v>
      </c>
      <c r="C25" s="284">
        <v>-110.47199999999999</v>
      </c>
      <c r="D25" s="284"/>
      <c r="I25" s="284"/>
    </row>
    <row r="26" spans="1:9" x14ac:dyDescent="0.3">
      <c r="A26" s="282">
        <v>38504</v>
      </c>
      <c r="B26" s="284">
        <v>-70.935090281719781</v>
      </c>
      <c r="C26" s="284">
        <v>-111.217</v>
      </c>
      <c r="D26" s="284"/>
      <c r="I26" s="284"/>
    </row>
    <row r="27" spans="1:9" x14ac:dyDescent="0.3">
      <c r="A27" s="282">
        <v>38596</v>
      </c>
      <c r="B27" s="284">
        <v>-73.31563184254901</v>
      </c>
      <c r="C27" s="284">
        <v>-116.52200000000001</v>
      </c>
      <c r="D27" s="284"/>
      <c r="I27" s="284"/>
    </row>
    <row r="28" spans="1:9" x14ac:dyDescent="0.3">
      <c r="A28" s="282">
        <v>38687</v>
      </c>
      <c r="B28" s="284">
        <v>-74.893603782976598</v>
      </c>
      <c r="C28" s="284">
        <v>-120.369</v>
      </c>
      <c r="D28" s="284"/>
      <c r="I28" s="284"/>
    </row>
    <row r="29" spans="1:9" x14ac:dyDescent="0.3">
      <c r="A29" s="282">
        <v>38777</v>
      </c>
      <c r="B29" s="284">
        <v>-72.438388116502466</v>
      </c>
      <c r="C29" s="284">
        <v>-118.01300000000001</v>
      </c>
      <c r="D29" s="284"/>
      <c r="I29" s="284"/>
    </row>
    <row r="30" spans="1:9" x14ac:dyDescent="0.3">
      <c r="A30" s="282">
        <v>38869</v>
      </c>
      <c r="B30" s="284">
        <v>-72.096160624217603</v>
      </c>
      <c r="C30" s="284">
        <v>-118.64</v>
      </c>
      <c r="D30" s="284"/>
      <c r="I30" s="284"/>
    </row>
    <row r="31" spans="1:9" x14ac:dyDescent="0.3">
      <c r="A31" s="282">
        <v>38961</v>
      </c>
      <c r="B31" s="284">
        <v>-74.832123821855518</v>
      </c>
      <c r="C31" s="284">
        <v>-124.255</v>
      </c>
      <c r="D31" s="284"/>
      <c r="I31" s="284"/>
    </row>
    <row r="32" spans="1:9" x14ac:dyDescent="0.3">
      <c r="A32" s="282">
        <v>39052</v>
      </c>
      <c r="B32" s="284">
        <v>-77.094859672065184</v>
      </c>
      <c r="C32" s="284">
        <v>-130.28800000000001</v>
      </c>
      <c r="D32" s="284"/>
      <c r="I32" s="284"/>
    </row>
    <row r="33" spans="1:9" x14ac:dyDescent="0.3">
      <c r="A33" s="282">
        <v>39142</v>
      </c>
      <c r="B33" s="284">
        <v>-75.261465836487204</v>
      </c>
      <c r="C33" s="284">
        <v>-129.458</v>
      </c>
      <c r="D33" s="284"/>
      <c r="I33" s="284"/>
    </row>
    <row r="34" spans="1:9" x14ac:dyDescent="0.3">
      <c r="A34" s="282">
        <v>39234</v>
      </c>
      <c r="B34" s="284">
        <v>-75.88227247857013</v>
      </c>
      <c r="C34" s="284">
        <v>-133.13999999999999</v>
      </c>
      <c r="D34" s="284"/>
      <c r="I34" s="284"/>
    </row>
    <row r="35" spans="1:9" x14ac:dyDescent="0.3">
      <c r="A35" s="282">
        <v>39326</v>
      </c>
      <c r="B35" s="284">
        <v>-75.447290119852056</v>
      </c>
      <c r="C35" s="284">
        <v>-135.65799999999999</v>
      </c>
      <c r="D35" s="284"/>
      <c r="I35" s="284"/>
    </row>
    <row r="36" spans="1:9" x14ac:dyDescent="0.3">
      <c r="A36" s="282">
        <v>39417</v>
      </c>
      <c r="B36" s="284">
        <v>-74.017161154477662</v>
      </c>
      <c r="C36" s="284">
        <v>-135.68899999999999</v>
      </c>
      <c r="D36" s="284"/>
      <c r="I36" s="284"/>
    </row>
    <row r="37" spans="1:9" x14ac:dyDescent="0.3">
      <c r="A37" s="282">
        <v>39508</v>
      </c>
      <c r="B37" s="284">
        <v>-73.896397361206297</v>
      </c>
      <c r="C37" s="284">
        <v>-138.00299999999999</v>
      </c>
      <c r="D37" s="284"/>
      <c r="I37" s="284"/>
    </row>
    <row r="38" spans="1:9" x14ac:dyDescent="0.3">
      <c r="A38" s="282">
        <v>39600</v>
      </c>
      <c r="B38" s="284">
        <v>-75.291665123464952</v>
      </c>
      <c r="C38" s="284">
        <v>-142.30199999999999</v>
      </c>
      <c r="D38" s="284"/>
      <c r="I38" s="284"/>
    </row>
    <row r="39" spans="1:9" x14ac:dyDescent="0.3">
      <c r="A39" s="282">
        <v>39692</v>
      </c>
      <c r="B39" s="284">
        <v>-80.25238492662983</v>
      </c>
      <c r="C39" s="284">
        <v>-151.929</v>
      </c>
      <c r="D39" s="284"/>
      <c r="I39" s="284"/>
    </row>
    <row r="40" spans="1:9" x14ac:dyDescent="0.3">
      <c r="A40" s="282">
        <v>39783</v>
      </c>
      <c r="B40" s="284">
        <v>-81.848906979932295</v>
      </c>
      <c r="C40" s="284">
        <v>-155.233</v>
      </c>
      <c r="D40" s="284"/>
      <c r="I40" s="284"/>
    </row>
    <row r="41" spans="1:9" x14ac:dyDescent="0.3">
      <c r="A41" s="282">
        <v>39873</v>
      </c>
      <c r="B41" s="284">
        <v>-84.047755965538897</v>
      </c>
      <c r="C41" s="284">
        <v>-159.31</v>
      </c>
      <c r="D41" s="284"/>
      <c r="I41" s="284"/>
    </row>
    <row r="42" spans="1:9" x14ac:dyDescent="0.3">
      <c r="A42" s="282">
        <v>39965</v>
      </c>
      <c r="B42" s="284">
        <v>-82.460158311345637</v>
      </c>
      <c r="C42" s="284">
        <v>-156.262</v>
      </c>
      <c r="D42" s="284"/>
      <c r="I42" s="284"/>
    </row>
    <row r="43" spans="1:9" x14ac:dyDescent="0.3">
      <c r="A43" s="282">
        <v>40057</v>
      </c>
      <c r="B43" s="284">
        <v>-81.911209150498038</v>
      </c>
      <c r="C43" s="284">
        <v>-156.33000000000001</v>
      </c>
      <c r="D43" s="284"/>
      <c r="I43" s="284"/>
    </row>
    <row r="44" spans="1:9" x14ac:dyDescent="0.3">
      <c r="A44" s="282">
        <v>40148</v>
      </c>
      <c r="B44" s="284">
        <v>-80.14023316628986</v>
      </c>
      <c r="C44" s="284">
        <v>-153.84200000000001</v>
      </c>
      <c r="D44" s="284"/>
      <c r="I44" s="284"/>
    </row>
    <row r="45" spans="1:9" x14ac:dyDescent="0.3">
      <c r="A45" s="282">
        <v>40238</v>
      </c>
      <c r="B45" s="284">
        <v>-78.495432120381921</v>
      </c>
      <c r="C45" s="284">
        <v>-152.42400000000001</v>
      </c>
      <c r="D45" s="284"/>
      <c r="I45" s="284"/>
    </row>
    <row r="46" spans="1:9" x14ac:dyDescent="0.3">
      <c r="A46" s="282">
        <v>40330</v>
      </c>
      <c r="B46" s="284">
        <v>-78.529094827586206</v>
      </c>
      <c r="C46" s="284">
        <v>-154.495</v>
      </c>
      <c r="D46" s="284"/>
      <c r="I46" s="284"/>
    </row>
    <row r="47" spans="1:9" x14ac:dyDescent="0.3">
      <c r="A47" s="282">
        <v>40422</v>
      </c>
      <c r="B47" s="284">
        <v>-74.44426007773572</v>
      </c>
      <c r="C47" s="284">
        <v>-148.054</v>
      </c>
      <c r="D47" s="284"/>
      <c r="I47" s="284"/>
    </row>
    <row r="48" spans="1:9" x14ac:dyDescent="0.3">
      <c r="A48" s="282">
        <v>40513</v>
      </c>
      <c r="B48" s="284">
        <v>-71.80873242792471</v>
      </c>
      <c r="C48" s="284">
        <v>-144.66300000000001</v>
      </c>
      <c r="D48" s="284"/>
      <c r="I48" s="284"/>
    </row>
    <row r="49" spans="1:9" x14ac:dyDescent="0.3">
      <c r="A49" s="282">
        <v>40603</v>
      </c>
      <c r="B49" s="284">
        <v>-63.289371453299104</v>
      </c>
      <c r="C49" s="284">
        <v>-128.70400000000001</v>
      </c>
      <c r="D49" s="284"/>
      <c r="I49" s="284"/>
    </row>
    <row r="50" spans="1:9" x14ac:dyDescent="0.3">
      <c r="A50" s="282">
        <v>40695</v>
      </c>
      <c r="B50" s="284">
        <v>-64.734205629272594</v>
      </c>
      <c r="C50" s="284">
        <v>-133.23400000000001</v>
      </c>
      <c r="D50" s="284"/>
      <c r="I50" s="284"/>
    </row>
    <row r="51" spans="1:9" x14ac:dyDescent="0.3">
      <c r="A51" s="282">
        <v>40787</v>
      </c>
      <c r="B51" s="284">
        <v>-68.660012070237286</v>
      </c>
      <c r="C51" s="284">
        <v>-143.34700000000001</v>
      </c>
      <c r="D51" s="284"/>
      <c r="I51" s="284"/>
    </row>
    <row r="52" spans="1:9" x14ac:dyDescent="0.3">
      <c r="A52" s="282">
        <v>40878</v>
      </c>
      <c r="B52" s="284">
        <v>-69.028412910311403</v>
      </c>
      <c r="C52" s="284">
        <v>-145.81700000000001</v>
      </c>
      <c r="D52" s="284"/>
      <c r="I52" s="284"/>
    </row>
    <row r="53" spans="1:9" x14ac:dyDescent="0.3">
      <c r="A53" s="282">
        <v>40969</v>
      </c>
      <c r="B53" s="284">
        <v>-68.107241020253099</v>
      </c>
      <c r="C53" s="284">
        <v>-145.20599999999999</v>
      </c>
      <c r="D53" s="284"/>
      <c r="I53" s="284"/>
    </row>
    <row r="54" spans="1:9" x14ac:dyDescent="0.3">
      <c r="A54" s="282">
        <v>41061</v>
      </c>
      <c r="B54" s="284">
        <v>-68.720509137228106</v>
      </c>
      <c r="C54" s="284">
        <v>-147.82400000000001</v>
      </c>
      <c r="D54" s="284"/>
      <c r="I54" s="284"/>
    </row>
    <row r="55" spans="1:9" x14ac:dyDescent="0.3">
      <c r="A55" s="282">
        <v>41153</v>
      </c>
      <c r="B55" s="284">
        <v>-68.946023530939428</v>
      </c>
      <c r="C55" s="284">
        <v>-148.66900000000001</v>
      </c>
      <c r="D55" s="284"/>
      <c r="I55" s="284"/>
    </row>
    <row r="56" spans="1:9" x14ac:dyDescent="0.3">
      <c r="A56" s="282">
        <v>41244</v>
      </c>
      <c r="B56" s="284">
        <v>-70.576741429444553</v>
      </c>
      <c r="C56" s="284">
        <v>-152.42599999999999</v>
      </c>
      <c r="D56" s="284"/>
      <c r="I56" s="284"/>
    </row>
    <row r="57" spans="1:9" x14ac:dyDescent="0.3">
      <c r="A57" s="282">
        <v>41334</v>
      </c>
      <c r="B57" s="284">
        <v>-69.154151070072018</v>
      </c>
      <c r="C57" s="284">
        <v>-150.38399999999999</v>
      </c>
      <c r="D57" s="284"/>
      <c r="I57" s="284"/>
    </row>
    <row r="58" spans="1:9" x14ac:dyDescent="0.3">
      <c r="A58" s="282">
        <v>41426</v>
      </c>
      <c r="B58" s="284">
        <v>-69.307089134261474</v>
      </c>
      <c r="C58" s="284">
        <v>-151.58500000000001</v>
      </c>
      <c r="D58" s="284"/>
      <c r="I58" s="284"/>
    </row>
    <row r="59" spans="1:9" x14ac:dyDescent="0.3">
      <c r="A59" s="282">
        <v>41518</v>
      </c>
      <c r="B59" s="284">
        <v>-67.545008256950908</v>
      </c>
      <c r="C59" s="284">
        <v>-150.11000000000001</v>
      </c>
      <c r="D59" s="284"/>
      <c r="I59" s="284"/>
    </row>
    <row r="60" spans="1:9" x14ac:dyDescent="0.3">
      <c r="A60" s="282">
        <v>41609</v>
      </c>
      <c r="B60" s="284">
        <v>-64.933895550577589</v>
      </c>
      <c r="C60" s="284">
        <v>-147.83500000000001</v>
      </c>
      <c r="D60" s="284"/>
      <c r="I60" s="284"/>
    </row>
    <row r="61" spans="1:9" x14ac:dyDescent="0.3">
      <c r="A61" s="282">
        <v>41699</v>
      </c>
      <c r="B61" s="284">
        <v>-66.152242547454648</v>
      </c>
      <c r="C61" s="284">
        <v>-153.58500000000001</v>
      </c>
      <c r="D61" s="284"/>
      <c r="I61" s="284"/>
    </row>
    <row r="62" spans="1:9" x14ac:dyDescent="0.3">
      <c r="A62" s="282">
        <v>41791</v>
      </c>
      <c r="B62" s="284">
        <v>-64.701473894579067</v>
      </c>
      <c r="C62" s="284">
        <v>-152.81</v>
      </c>
      <c r="D62" s="284"/>
      <c r="I62" s="284"/>
    </row>
    <row r="63" spans="1:9" x14ac:dyDescent="0.3">
      <c r="A63" s="282">
        <v>41883</v>
      </c>
      <c r="B63" s="284">
        <v>-64.581762113060819</v>
      </c>
      <c r="C63" s="284">
        <v>-154.136</v>
      </c>
      <c r="D63" s="284"/>
      <c r="I63" s="284"/>
    </row>
    <row r="64" spans="1:9" x14ac:dyDescent="0.3">
      <c r="A64" s="282">
        <v>41974</v>
      </c>
      <c r="B64" s="284">
        <v>-65.91776247130035</v>
      </c>
      <c r="C64" s="284">
        <v>-157.90600000000001</v>
      </c>
      <c r="D64" s="284"/>
      <c r="I64" s="284"/>
    </row>
    <row r="65" spans="1:9" x14ac:dyDescent="0.3">
      <c r="A65" s="282">
        <v>42064</v>
      </c>
      <c r="B65" s="284">
        <v>-63.640252335012526</v>
      </c>
      <c r="C65" s="284">
        <v>-153.24</v>
      </c>
      <c r="D65" s="284"/>
      <c r="I65" s="284"/>
    </row>
    <row r="66" spans="1:9" x14ac:dyDescent="0.3">
      <c r="A66" s="282">
        <v>42156</v>
      </c>
      <c r="B66" s="284">
        <v>-61.467610502922057</v>
      </c>
      <c r="C66" s="284">
        <v>-149.35400000000001</v>
      </c>
      <c r="D66" s="284"/>
      <c r="I66" s="284"/>
    </row>
    <row r="67" spans="1:9" x14ac:dyDescent="0.3">
      <c r="A67" s="282">
        <v>42248</v>
      </c>
      <c r="B67" s="284">
        <v>-62.408567272075274</v>
      </c>
      <c r="C67" s="284">
        <v>-153.15</v>
      </c>
      <c r="D67" s="284"/>
      <c r="I67" s="284"/>
    </row>
    <row r="68" spans="1:9" x14ac:dyDescent="0.3">
      <c r="A68" s="282">
        <v>42339</v>
      </c>
      <c r="B68" s="284">
        <v>-62.151948361646312</v>
      </c>
      <c r="C68" s="284">
        <v>-153.77199999999999</v>
      </c>
      <c r="D68" s="284"/>
      <c r="I68" s="284"/>
    </row>
    <row r="69" spans="1:9" x14ac:dyDescent="0.3">
      <c r="A69" s="282">
        <v>42430</v>
      </c>
      <c r="B69" s="284">
        <v>-63.51060940146359</v>
      </c>
      <c r="C69" s="284">
        <v>-158.995</v>
      </c>
      <c r="D69" s="284"/>
      <c r="I69" s="284"/>
    </row>
    <row r="70" spans="1:9" x14ac:dyDescent="0.3">
      <c r="A70" s="282">
        <v>42522</v>
      </c>
      <c r="B70" s="284">
        <v>-64.399875142736349</v>
      </c>
      <c r="C70" s="284">
        <v>-162.989</v>
      </c>
      <c r="D70" s="284"/>
      <c r="I70" s="284"/>
    </row>
    <row r="71" spans="1:9" x14ac:dyDescent="0.3">
      <c r="A71" s="282">
        <v>42614</v>
      </c>
      <c r="B71" s="284">
        <v>-64.765366331150716</v>
      </c>
      <c r="C71" s="284">
        <v>-166.072</v>
      </c>
      <c r="D71" s="284"/>
      <c r="I71" s="284"/>
    </row>
    <row r="72" spans="1:9" x14ac:dyDescent="0.3">
      <c r="A72" s="282">
        <v>42705</v>
      </c>
      <c r="B72" s="284">
        <v>-59.936044730392155</v>
      </c>
      <c r="C72" s="284">
        <v>-156.505</v>
      </c>
      <c r="D72" s="284"/>
      <c r="I72" s="284"/>
    </row>
    <row r="73" spans="1:9" x14ac:dyDescent="0.3">
      <c r="A73" s="282">
        <v>42795</v>
      </c>
      <c r="B73" s="284">
        <v>-59.732415034822573</v>
      </c>
      <c r="C73" s="284">
        <v>-158.36341104612163</v>
      </c>
      <c r="D73" s="284"/>
      <c r="I73" s="284"/>
    </row>
    <row r="74" spans="1:9" x14ac:dyDescent="0.3">
      <c r="A74" s="282">
        <v>42887</v>
      </c>
      <c r="B74" s="284">
        <v>-59.621510295484129</v>
      </c>
      <c r="C74" s="284">
        <v>-160.30839257835925</v>
      </c>
      <c r="D74" s="284"/>
      <c r="I74" s="284"/>
    </row>
    <row r="75" spans="1:9" x14ac:dyDescent="0.3">
      <c r="A75" s="282">
        <v>42979</v>
      </c>
      <c r="B75" s="284">
        <v>-59.592153508997015</v>
      </c>
      <c r="C75" s="284">
        <v>-162.33243142458934</v>
      </c>
      <c r="D75" s="284"/>
      <c r="I75" s="284"/>
    </row>
    <row r="76" spans="1:9" x14ac:dyDescent="0.3">
      <c r="A76" s="282">
        <v>43070</v>
      </c>
      <c r="B76" s="284">
        <v>-59.725270267178502</v>
      </c>
      <c r="C76" s="284">
        <v>-164.44893001357696</v>
      </c>
      <c r="D76" s="284"/>
      <c r="I76" s="284"/>
    </row>
    <row r="77" spans="1:9" x14ac:dyDescent="0.3">
      <c r="A77" s="282">
        <v>43160</v>
      </c>
      <c r="B77" s="284">
        <v>-59.844680159122277</v>
      </c>
      <c r="C77" s="284">
        <v>-166.60342735237987</v>
      </c>
      <c r="D77" s="284"/>
      <c r="I77" s="284"/>
    </row>
    <row r="78" spans="1:9" x14ac:dyDescent="0.3">
      <c r="A78" s="282">
        <v>43252</v>
      </c>
      <c r="B78" s="284">
        <v>-59.895607973647799</v>
      </c>
      <c r="C78" s="284">
        <v>-168.78619782810148</v>
      </c>
      <c r="D78" s="284"/>
      <c r="I78" s="284"/>
    </row>
    <row r="79" spans="1:9" x14ac:dyDescent="0.3">
      <c r="A79" s="282">
        <v>43344</v>
      </c>
      <c r="B79" s="284">
        <v>-59.935936134791255</v>
      </c>
      <c r="C79" s="284">
        <v>-171.03987930143867</v>
      </c>
      <c r="D79" s="284"/>
      <c r="I79" s="284"/>
    </row>
    <row r="80" spans="1:9" x14ac:dyDescent="0.3">
      <c r="A80" s="282">
        <v>43435</v>
      </c>
      <c r="B80" s="284">
        <v>-59.962450646389023</v>
      </c>
      <c r="C80" s="284">
        <v>-173.3998019012455</v>
      </c>
      <c r="D80" s="284"/>
      <c r="I80" s="284"/>
    </row>
    <row r="81" spans="1:9" x14ac:dyDescent="0.3">
      <c r="A81" s="282">
        <v>43525</v>
      </c>
      <c r="B81" s="284">
        <v>-60.003969559762879</v>
      </c>
      <c r="C81" s="284">
        <v>-175.88715283381879</v>
      </c>
      <c r="D81" s="284"/>
      <c r="I81" s="284"/>
    </row>
    <row r="82" spans="1:9" x14ac:dyDescent="0.3">
      <c r="A82" s="282">
        <v>43617</v>
      </c>
      <c r="B82" s="284">
        <v>-60.096944868233784</v>
      </c>
      <c r="C82" s="284">
        <v>-178.51342125742048</v>
      </c>
      <c r="I82" s="284"/>
    </row>
    <row r="83" spans="1:9" x14ac:dyDescent="0.3">
      <c r="A83" s="282">
        <v>43709</v>
      </c>
      <c r="B83" s="284">
        <v>-60.238663097262005</v>
      </c>
      <c r="C83" s="284">
        <v>-181.25507024213036</v>
      </c>
      <c r="I83" s="284"/>
    </row>
    <row r="84" spans="1:9" x14ac:dyDescent="0.3">
      <c r="A84" s="282">
        <v>43800</v>
      </c>
      <c r="B84" s="284">
        <v>-60.434588068832674</v>
      </c>
      <c r="C84" s="284">
        <v>-184.11451277212848</v>
      </c>
      <c r="I84" s="284"/>
    </row>
    <row r="85" spans="1:9" x14ac:dyDescent="0.3">
      <c r="A85" s="282">
        <v>43891</v>
      </c>
      <c r="B85" s="284">
        <v>-60.669147153616265</v>
      </c>
      <c r="C85" s="284">
        <v>-187.0485033531595</v>
      </c>
      <c r="I85" s="284"/>
    </row>
    <row r="86" spans="1:9" x14ac:dyDescent="0.3">
      <c r="A86" s="282">
        <v>43983</v>
      </c>
      <c r="B86" s="284">
        <v>-60.948063239258644</v>
      </c>
      <c r="C86" s="284">
        <v>-190.07370553273353</v>
      </c>
      <c r="I86" s="284"/>
    </row>
    <row r="87" spans="1:9" x14ac:dyDescent="0.3">
      <c r="A87" s="282">
        <v>44075</v>
      </c>
      <c r="B87" s="284">
        <v>-61.262313217934917</v>
      </c>
      <c r="C87" s="284">
        <v>-193.17276840870051</v>
      </c>
      <c r="I87" s="284"/>
    </row>
    <row r="88" spans="1:9" x14ac:dyDescent="0.3">
      <c r="A88" s="282">
        <v>44166</v>
      </c>
      <c r="B88" s="284">
        <v>-61.618351049340468</v>
      </c>
      <c r="C88" s="284">
        <v>-196.33870048637843</v>
      </c>
      <c r="I88" s="284"/>
    </row>
    <row r="89" spans="1:9" x14ac:dyDescent="0.3">
      <c r="A89" s="282">
        <v>44256</v>
      </c>
      <c r="B89" s="284">
        <v>-62.010198183270845</v>
      </c>
      <c r="C89" s="284">
        <v>-199.55880732631223</v>
      </c>
      <c r="I89" s="284"/>
    </row>
    <row r="90" spans="1:9" x14ac:dyDescent="0.3">
      <c r="A90" s="282">
        <v>44348</v>
      </c>
      <c r="B90" s="284">
        <v>-62.421716180535938</v>
      </c>
      <c r="C90" s="284">
        <v>-202.80703770588192</v>
      </c>
      <c r="I90" s="284"/>
    </row>
    <row r="91" spans="1:9" x14ac:dyDescent="0.3">
      <c r="B91" s="289"/>
      <c r="C91" s="289"/>
      <c r="G91" s="284"/>
      <c r="H91" s="284"/>
      <c r="I91" s="284"/>
    </row>
    <row r="92" spans="1:9" x14ac:dyDescent="0.3">
      <c r="G92" s="284"/>
      <c r="H92" s="284"/>
      <c r="I92" s="284"/>
    </row>
    <row r="93" spans="1:9" x14ac:dyDescent="0.3">
      <c r="G93" s="284"/>
      <c r="H93" s="284"/>
      <c r="I93" s="284"/>
    </row>
    <row r="94" spans="1:9" x14ac:dyDescent="0.3">
      <c r="G94" s="284"/>
      <c r="H94" s="284"/>
      <c r="I94" s="284"/>
    </row>
    <row r="95" spans="1:9" x14ac:dyDescent="0.3">
      <c r="G95" s="284"/>
      <c r="H95" s="284"/>
      <c r="I95" s="284"/>
    </row>
    <row r="96" spans="1:9" x14ac:dyDescent="0.3">
      <c r="G96" s="284"/>
      <c r="H96" s="284"/>
      <c r="I96" s="284"/>
    </row>
    <row r="97" spans="7:9" x14ac:dyDescent="0.3">
      <c r="G97" s="284"/>
      <c r="H97" s="284"/>
      <c r="I97" s="284"/>
    </row>
    <row r="98" spans="7:9" x14ac:dyDescent="0.3">
      <c r="G98" s="284"/>
      <c r="H98" s="284"/>
      <c r="I98" s="284"/>
    </row>
    <row r="99" spans="7:9" x14ac:dyDescent="0.3">
      <c r="G99" s="284"/>
      <c r="H99" s="284"/>
      <c r="I99" s="284"/>
    </row>
    <row r="100" spans="7:9" x14ac:dyDescent="0.3">
      <c r="G100" s="284"/>
      <c r="H100" s="284"/>
      <c r="I100" s="284"/>
    </row>
    <row r="101" spans="7:9" x14ac:dyDescent="0.3">
      <c r="G101" s="284"/>
      <c r="H101" s="284"/>
      <c r="I101" s="284"/>
    </row>
    <row r="102" spans="7:9" x14ac:dyDescent="0.3">
      <c r="G102" s="284"/>
      <c r="H102" s="284"/>
      <c r="I102" s="284"/>
    </row>
    <row r="103" spans="7:9" x14ac:dyDescent="0.3">
      <c r="G103" s="284"/>
      <c r="H103" s="284"/>
      <c r="I103" s="284"/>
    </row>
    <row r="104" spans="7:9" x14ac:dyDescent="0.3">
      <c r="G104" s="284"/>
      <c r="H104" s="284"/>
      <c r="I104" s="284"/>
    </row>
    <row r="105" spans="7:9" x14ac:dyDescent="0.3">
      <c r="G105" s="284"/>
      <c r="H105" s="284"/>
      <c r="I105" s="284"/>
    </row>
    <row r="106" spans="7:9" x14ac:dyDescent="0.3">
      <c r="G106" s="284"/>
      <c r="H106" s="284"/>
      <c r="I106" s="284"/>
    </row>
    <row r="107" spans="7:9" x14ac:dyDescent="0.3">
      <c r="G107" s="284"/>
      <c r="H107" s="284"/>
      <c r="I107" s="284"/>
    </row>
    <row r="108" spans="7:9" x14ac:dyDescent="0.3">
      <c r="G108" s="284"/>
      <c r="H108" s="284"/>
      <c r="I108" s="284"/>
    </row>
    <row r="109" spans="7:9" x14ac:dyDescent="0.3">
      <c r="G109" s="284"/>
      <c r="H109" s="284"/>
      <c r="I109" s="284"/>
    </row>
    <row r="110" spans="7:9" x14ac:dyDescent="0.3">
      <c r="G110" s="284"/>
      <c r="H110" s="284"/>
      <c r="I110" s="284"/>
    </row>
    <row r="111" spans="7:9" x14ac:dyDescent="0.3">
      <c r="G111" s="284"/>
      <c r="H111" s="284"/>
      <c r="I111" s="284"/>
    </row>
    <row r="112" spans="7:9" x14ac:dyDescent="0.3">
      <c r="G112" s="284"/>
      <c r="H112" s="284"/>
      <c r="I112" s="284"/>
    </row>
    <row r="113" spans="7:9" x14ac:dyDescent="0.3">
      <c r="G113" s="284"/>
      <c r="H113" s="284"/>
      <c r="I113" s="284"/>
    </row>
    <row r="114" spans="7:9" x14ac:dyDescent="0.3">
      <c r="G114" s="284"/>
      <c r="H114" s="284"/>
      <c r="I114" s="284"/>
    </row>
    <row r="115" spans="7:9" x14ac:dyDescent="0.3">
      <c r="G115" s="284"/>
      <c r="H115" s="284"/>
      <c r="I115" s="284"/>
    </row>
    <row r="116" spans="7:9" x14ac:dyDescent="0.3">
      <c r="G116" s="284"/>
      <c r="H116" s="284"/>
      <c r="I116" s="284"/>
    </row>
    <row r="117" spans="7:9" x14ac:dyDescent="0.3">
      <c r="G117" s="284"/>
      <c r="H117" s="284"/>
      <c r="I117" s="284"/>
    </row>
    <row r="118" spans="7:9" x14ac:dyDescent="0.3">
      <c r="G118" s="284"/>
      <c r="H118" s="284"/>
      <c r="I118" s="284"/>
    </row>
    <row r="119" spans="7:9" x14ac:dyDescent="0.3">
      <c r="G119" s="284"/>
      <c r="H119" s="284"/>
      <c r="I119" s="284"/>
    </row>
    <row r="120" spans="7:9" x14ac:dyDescent="0.3">
      <c r="G120" s="284"/>
      <c r="H120" s="284"/>
      <c r="I120" s="284"/>
    </row>
    <row r="121" spans="7:9" x14ac:dyDescent="0.3">
      <c r="G121" s="284"/>
      <c r="H121" s="284"/>
      <c r="I121" s="284"/>
    </row>
    <row r="122" spans="7:9" x14ac:dyDescent="0.3">
      <c r="G122" s="284"/>
      <c r="H122" s="284"/>
      <c r="I122" s="284"/>
    </row>
    <row r="123" spans="7:9" x14ac:dyDescent="0.3">
      <c r="G123" s="284"/>
      <c r="H123" s="284"/>
      <c r="I123" s="284"/>
    </row>
    <row r="124" spans="7:9" x14ac:dyDescent="0.3">
      <c r="G124" s="284"/>
      <c r="H124" s="284"/>
      <c r="I124" s="284"/>
    </row>
    <row r="125" spans="7:9" x14ac:dyDescent="0.3">
      <c r="G125" s="284"/>
      <c r="H125" s="284"/>
      <c r="I125" s="284"/>
    </row>
    <row r="126" spans="7:9" x14ac:dyDescent="0.3">
      <c r="G126" s="284"/>
      <c r="H126" s="284"/>
      <c r="I126" s="284"/>
    </row>
    <row r="127" spans="7:9" x14ac:dyDescent="0.3">
      <c r="G127" s="284"/>
      <c r="H127" s="284"/>
      <c r="I127" s="284"/>
    </row>
    <row r="128" spans="7:9" x14ac:dyDescent="0.3">
      <c r="G128" s="284"/>
      <c r="H128" s="284"/>
      <c r="I128" s="284"/>
    </row>
    <row r="129" spans="7:9" x14ac:dyDescent="0.3">
      <c r="G129" s="284"/>
      <c r="H129" s="284"/>
      <c r="I129" s="284"/>
    </row>
    <row r="130" spans="7:9" x14ac:dyDescent="0.3">
      <c r="G130" s="284"/>
      <c r="H130" s="284"/>
      <c r="I130" s="284"/>
    </row>
    <row r="131" spans="7:9" x14ac:dyDescent="0.3">
      <c r="G131" s="284"/>
      <c r="H131" s="284"/>
      <c r="I131" s="28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8"/>
  <sheetViews>
    <sheetView zoomScaleNormal="100" workbookViewId="0">
      <selection activeCell="F12" sqref="F12"/>
    </sheetView>
  </sheetViews>
  <sheetFormatPr defaultColWidth="9.140625" defaultRowHeight="16.5" x14ac:dyDescent="0.3"/>
  <cols>
    <col min="1" max="1" width="9.140625" style="184"/>
    <col min="2" max="2" width="13.85546875" style="184" customWidth="1"/>
    <col min="3" max="3" width="15.28515625" style="184" customWidth="1"/>
    <col min="4" max="4" width="18.7109375" style="184" customWidth="1"/>
    <col min="5" max="5" width="10.28515625" style="184" customWidth="1"/>
    <col min="6" max="6" width="9.140625" style="184"/>
    <col min="7" max="7" width="12.140625" style="250" customWidth="1"/>
    <col min="8" max="8" width="10.7109375" style="250" customWidth="1"/>
    <col min="9" max="9" width="11" style="250" customWidth="1"/>
    <col min="10" max="10" width="17.42578125" style="250" customWidth="1"/>
    <col min="11" max="11" width="15.5703125" style="250" customWidth="1"/>
    <col min="12" max="12" width="9.42578125" style="184" bestFit="1" customWidth="1"/>
    <col min="13" max="16384" width="9.140625" style="184"/>
  </cols>
  <sheetData>
    <row r="1" spans="1:15" x14ac:dyDescent="0.3">
      <c r="A1" s="244" t="s">
        <v>380</v>
      </c>
      <c r="B1" s="245"/>
      <c r="C1" s="245"/>
      <c r="D1" s="277"/>
    </row>
    <row r="2" spans="1:15" x14ac:dyDescent="0.3">
      <c r="A2" s="247" t="s">
        <v>349</v>
      </c>
      <c r="B2" s="245"/>
      <c r="C2" s="245"/>
      <c r="D2" s="277"/>
    </row>
    <row r="4" spans="1:15" ht="15" customHeight="1" x14ac:dyDescent="0.3">
      <c r="A4" s="250"/>
      <c r="I4" s="278"/>
      <c r="L4" s="278"/>
    </row>
    <row r="5" spans="1:15" ht="14.45" customHeight="1" x14ac:dyDescent="0.3">
      <c r="A5" s="279"/>
      <c r="B5" s="184" t="s">
        <v>135</v>
      </c>
      <c r="C5" s="184" t="s">
        <v>134</v>
      </c>
      <c r="D5" s="246" t="s">
        <v>381</v>
      </c>
      <c r="I5" s="281"/>
      <c r="J5" s="281"/>
      <c r="L5" s="281"/>
    </row>
    <row r="6" spans="1:15" x14ac:dyDescent="0.3">
      <c r="A6" s="279"/>
      <c r="B6" s="303"/>
      <c r="C6" s="304"/>
      <c r="D6" s="304"/>
      <c r="H6" s="286"/>
      <c r="I6" s="283"/>
      <c r="J6" s="184"/>
      <c r="K6" s="285"/>
      <c r="L6" s="285"/>
    </row>
    <row r="7" spans="1:15" x14ac:dyDescent="0.3">
      <c r="A7" s="305">
        <v>42156</v>
      </c>
      <c r="B7" s="283">
        <v>241.58500000000001</v>
      </c>
      <c r="C7" s="283">
        <v>242.98</v>
      </c>
      <c r="D7" s="284">
        <f>C7-B7</f>
        <v>1.3949999999999818</v>
      </c>
      <c r="H7" s="286"/>
      <c r="I7" s="286"/>
      <c r="J7" s="184"/>
      <c r="K7" s="285"/>
      <c r="L7" s="285"/>
      <c r="O7" s="283"/>
    </row>
    <row r="8" spans="1:15" x14ac:dyDescent="0.3">
      <c r="A8" s="305">
        <v>42248</v>
      </c>
      <c r="B8" s="283">
        <v>244.00800000000001</v>
      </c>
      <c r="C8" s="283">
        <v>245.399</v>
      </c>
      <c r="D8" s="284"/>
      <c r="F8" s="284"/>
      <c r="H8" s="286"/>
      <c r="I8" s="286"/>
      <c r="J8" s="184"/>
      <c r="K8" s="285"/>
      <c r="L8" s="285"/>
      <c r="O8" s="283"/>
    </row>
    <row r="9" spans="1:15" x14ac:dyDescent="0.3">
      <c r="A9" s="305">
        <v>42339</v>
      </c>
      <c r="B9" s="283">
        <v>245.92</v>
      </c>
      <c r="C9" s="283">
        <v>247.41300000000001</v>
      </c>
      <c r="D9" s="284"/>
      <c r="F9" s="284"/>
      <c r="H9" s="286"/>
      <c r="I9" s="286"/>
      <c r="J9" s="184"/>
      <c r="K9" s="285"/>
      <c r="L9" s="285"/>
      <c r="O9" s="283"/>
    </row>
    <row r="10" spans="1:15" x14ac:dyDescent="0.3">
      <c r="A10" s="305">
        <v>42430</v>
      </c>
      <c r="B10" s="283">
        <v>248.655</v>
      </c>
      <c r="C10" s="283">
        <v>250.34399999999999</v>
      </c>
      <c r="D10" s="284"/>
      <c r="F10" s="284"/>
      <c r="H10" s="286"/>
      <c r="I10" s="286"/>
      <c r="J10" s="184"/>
      <c r="K10" s="285"/>
      <c r="L10" s="285"/>
      <c r="O10" s="283"/>
    </row>
    <row r="11" spans="1:15" x14ac:dyDescent="0.3">
      <c r="A11" s="305">
        <v>42522</v>
      </c>
      <c r="B11" s="283">
        <v>251.785</v>
      </c>
      <c r="C11" s="283">
        <v>253.089</v>
      </c>
      <c r="D11" s="284">
        <f>C11-B11</f>
        <v>1.304000000000002</v>
      </c>
      <c r="F11" s="284"/>
      <c r="H11" s="286"/>
      <c r="I11" s="286"/>
      <c r="J11" s="184"/>
      <c r="K11" s="285"/>
      <c r="L11" s="285"/>
      <c r="O11" s="283"/>
    </row>
    <row r="12" spans="1:15" x14ac:dyDescent="0.3">
      <c r="A12" s="305">
        <v>42614</v>
      </c>
      <c r="B12" s="283">
        <v>254.41900000000001</v>
      </c>
      <c r="C12" s="283">
        <v>256.42099999999999</v>
      </c>
      <c r="D12" s="284"/>
      <c r="F12" s="284"/>
      <c r="H12" s="286"/>
      <c r="I12" s="286"/>
      <c r="J12" s="184"/>
      <c r="K12" s="285"/>
      <c r="L12" s="285"/>
      <c r="O12" s="283"/>
    </row>
    <row r="13" spans="1:15" x14ac:dyDescent="0.3">
      <c r="A13" s="305">
        <v>42705</v>
      </c>
      <c r="B13" s="283">
        <v>258.06099999999998</v>
      </c>
      <c r="C13" s="283">
        <v>261.12</v>
      </c>
      <c r="D13" s="284"/>
      <c r="F13" s="284"/>
      <c r="H13" s="286"/>
      <c r="I13" s="286"/>
      <c r="J13" s="184"/>
      <c r="K13" s="285"/>
      <c r="L13" s="285"/>
      <c r="O13" s="283"/>
    </row>
    <row r="14" spans="1:15" x14ac:dyDescent="0.3">
      <c r="A14" s="305">
        <v>42795</v>
      </c>
      <c r="B14" s="283">
        <v>261.702</v>
      </c>
      <c r="C14" s="283">
        <v>265.12099999999998</v>
      </c>
      <c r="D14" s="284"/>
      <c r="F14" s="284"/>
      <c r="H14" s="286"/>
      <c r="I14" s="286"/>
      <c r="J14" s="184"/>
      <c r="K14" s="285"/>
      <c r="L14" s="285"/>
      <c r="O14" s="283"/>
    </row>
    <row r="15" spans="1:15" x14ac:dyDescent="0.3">
      <c r="A15" s="305">
        <v>42887</v>
      </c>
      <c r="B15" s="283">
        <v>264.76</v>
      </c>
      <c r="C15" s="283">
        <v>268.87700000000001</v>
      </c>
      <c r="D15" s="284">
        <f>C15-B15</f>
        <v>4.1170000000000186</v>
      </c>
      <c r="F15" s="284"/>
      <c r="H15" s="286"/>
      <c r="I15" s="286"/>
      <c r="J15" s="184"/>
      <c r="K15" s="285"/>
      <c r="L15" s="285"/>
      <c r="O15" s="283"/>
    </row>
    <row r="16" spans="1:15" x14ac:dyDescent="0.3">
      <c r="A16" s="305">
        <v>42979</v>
      </c>
      <c r="B16" s="283">
        <v>268.63400000000001</v>
      </c>
      <c r="C16" s="283">
        <v>272.40600000000001</v>
      </c>
      <c r="D16" s="284"/>
      <c r="F16" s="284"/>
      <c r="H16" s="286"/>
      <c r="I16" s="286"/>
      <c r="J16" s="184"/>
      <c r="K16" s="285"/>
      <c r="L16" s="285"/>
      <c r="O16" s="283"/>
    </row>
    <row r="17" spans="1:15" x14ac:dyDescent="0.3">
      <c r="A17" s="305">
        <v>43070</v>
      </c>
      <c r="B17" s="283">
        <v>272.49099999999999</v>
      </c>
      <c r="C17" s="283">
        <v>275.34199999999998</v>
      </c>
      <c r="D17" s="284"/>
      <c r="F17" s="284"/>
      <c r="H17" s="286"/>
      <c r="I17" s="286"/>
      <c r="J17" s="184"/>
      <c r="K17" s="285"/>
      <c r="L17" s="285"/>
      <c r="O17" s="283"/>
    </row>
    <row r="18" spans="1:15" x14ac:dyDescent="0.3">
      <c r="A18" s="305">
        <v>43160</v>
      </c>
      <c r="B18" s="283">
        <v>275.89100000000002</v>
      </c>
      <c r="C18" s="283">
        <v>278.39299999999997</v>
      </c>
      <c r="D18" s="284"/>
      <c r="F18" s="284"/>
      <c r="H18" s="286"/>
      <c r="I18" s="286"/>
      <c r="J18" s="184"/>
      <c r="K18" s="285"/>
      <c r="L18" s="285"/>
      <c r="O18" s="283"/>
    </row>
    <row r="19" spans="1:15" x14ac:dyDescent="0.3">
      <c r="A19" s="305">
        <v>43252</v>
      </c>
      <c r="B19" s="283">
        <v>279.48</v>
      </c>
      <c r="C19" s="283">
        <v>281.80099999999999</v>
      </c>
      <c r="D19" s="284">
        <f>C19-B19</f>
        <v>2.3209999999999695</v>
      </c>
      <c r="F19" s="284"/>
      <c r="H19" s="286"/>
      <c r="I19" s="286"/>
      <c r="J19" s="184"/>
      <c r="K19" s="285"/>
      <c r="L19" s="285"/>
      <c r="O19" s="283"/>
    </row>
    <row r="20" spans="1:15" x14ac:dyDescent="0.3">
      <c r="A20" s="305">
        <v>43344</v>
      </c>
      <c r="B20" s="283">
        <v>283.13299999999998</v>
      </c>
      <c r="C20" s="283">
        <v>285.37099999999998</v>
      </c>
      <c r="D20" s="284"/>
      <c r="F20" s="284"/>
      <c r="H20" s="286"/>
      <c r="I20" s="286"/>
      <c r="J20" s="184"/>
      <c r="K20" s="285"/>
      <c r="L20" s="285"/>
      <c r="O20" s="283"/>
    </row>
    <row r="21" spans="1:15" x14ac:dyDescent="0.3">
      <c r="A21" s="305">
        <v>43435</v>
      </c>
      <c r="B21" s="283">
        <v>286.697</v>
      </c>
      <c r="C21" s="283">
        <v>289.18099999999998</v>
      </c>
      <c r="D21" s="284"/>
      <c r="F21" s="284"/>
      <c r="H21" s="286"/>
      <c r="I21" s="286"/>
      <c r="J21" s="184"/>
      <c r="K21" s="285"/>
      <c r="L21" s="285"/>
      <c r="O21" s="283"/>
    </row>
    <row r="22" spans="1:15" x14ac:dyDescent="0.3">
      <c r="A22" s="305">
        <v>43525</v>
      </c>
      <c r="B22" s="283">
        <v>290.11799999999999</v>
      </c>
      <c r="C22" s="283">
        <v>293.12599999999998</v>
      </c>
      <c r="D22" s="284"/>
      <c r="F22" s="284"/>
      <c r="H22" s="286"/>
      <c r="I22" s="286"/>
      <c r="J22" s="184"/>
      <c r="K22" s="285"/>
      <c r="L22" s="285"/>
      <c r="O22" s="283"/>
    </row>
    <row r="23" spans="1:15" x14ac:dyDescent="0.3">
      <c r="A23" s="305">
        <v>43617</v>
      </c>
      <c r="B23" s="283">
        <v>293.39100000000002</v>
      </c>
      <c r="C23" s="283">
        <v>297.04199999999997</v>
      </c>
      <c r="D23" s="284">
        <f>C23-B23</f>
        <v>3.6509999999999536</v>
      </c>
      <c r="F23" s="284"/>
      <c r="H23" s="286"/>
      <c r="I23" s="286"/>
      <c r="J23" s="184"/>
      <c r="K23" s="285"/>
      <c r="L23" s="285"/>
      <c r="O23" s="283"/>
    </row>
    <row r="24" spans="1:15" x14ac:dyDescent="0.3">
      <c r="A24" s="305">
        <v>43709</v>
      </c>
      <c r="B24" s="283">
        <v>296.50700000000001</v>
      </c>
      <c r="C24" s="283">
        <v>300.89499999999998</v>
      </c>
      <c r="D24" s="284"/>
      <c r="F24" s="284"/>
      <c r="H24" s="286"/>
      <c r="I24" s="286"/>
      <c r="J24" s="184"/>
      <c r="K24" s="285"/>
      <c r="L24" s="285"/>
      <c r="O24" s="283"/>
    </row>
    <row r="25" spans="1:15" x14ac:dyDescent="0.3">
      <c r="A25" s="305">
        <v>43800</v>
      </c>
      <c r="B25" s="283">
        <v>299.53899999999999</v>
      </c>
      <c r="C25" s="283">
        <v>304.65100000000001</v>
      </c>
      <c r="D25" s="284"/>
      <c r="F25" s="284"/>
      <c r="H25" s="286"/>
      <c r="I25" s="286"/>
      <c r="J25" s="184"/>
      <c r="K25" s="285"/>
      <c r="L25" s="285"/>
      <c r="O25" s="283"/>
    </row>
    <row r="26" spans="1:15" x14ac:dyDescent="0.3">
      <c r="A26" s="305">
        <v>43891</v>
      </c>
      <c r="B26" s="283">
        <v>302.53699999999998</v>
      </c>
      <c r="C26" s="283">
        <v>308.30900000000003</v>
      </c>
      <c r="D26" s="284"/>
      <c r="F26" s="284"/>
      <c r="H26" s="286"/>
      <c r="I26" s="286"/>
      <c r="J26" s="184"/>
      <c r="K26" s="285"/>
      <c r="L26" s="285"/>
      <c r="O26" s="283"/>
    </row>
    <row r="27" spans="1:15" x14ac:dyDescent="0.3">
      <c r="A27" s="305">
        <v>43983</v>
      </c>
      <c r="B27" s="283">
        <v>305.50200000000001</v>
      </c>
      <c r="C27" s="283">
        <v>311.86200000000002</v>
      </c>
      <c r="D27" s="284">
        <f>C27-B27</f>
        <v>6.3600000000000136</v>
      </c>
      <c r="F27" s="284"/>
      <c r="H27" s="286"/>
      <c r="I27" s="286"/>
      <c r="J27" s="184"/>
      <c r="K27" s="285"/>
      <c r="L27" s="285"/>
      <c r="O27" s="283"/>
    </row>
    <row r="28" spans="1:15" x14ac:dyDescent="0.3">
      <c r="A28" s="305">
        <v>44075</v>
      </c>
      <c r="B28" s="283">
        <v>308.476</v>
      </c>
      <c r="C28" s="283">
        <v>315.32100000000003</v>
      </c>
      <c r="F28" s="284"/>
      <c r="H28" s="286"/>
      <c r="I28" s="286"/>
      <c r="J28" s="184"/>
      <c r="K28" s="285"/>
      <c r="L28" s="285"/>
    </row>
    <row r="29" spans="1:15" x14ac:dyDescent="0.3">
      <c r="A29" s="305">
        <v>44166</v>
      </c>
      <c r="B29" s="283">
        <v>311.43299999999999</v>
      </c>
      <c r="C29" s="283">
        <v>318.637</v>
      </c>
      <c r="F29" s="284"/>
      <c r="H29" s="286"/>
      <c r="I29" s="286"/>
      <c r="J29" s="184"/>
      <c r="K29" s="285"/>
      <c r="L29" s="285"/>
    </row>
    <row r="30" spans="1:15" x14ac:dyDescent="0.3">
      <c r="A30" s="305">
        <v>44256</v>
      </c>
      <c r="B30" s="283">
        <v>314.38499999999999</v>
      </c>
      <c r="C30" s="283">
        <v>321.81599999999997</v>
      </c>
      <c r="F30" s="284"/>
      <c r="H30" s="286"/>
      <c r="I30" s="286"/>
      <c r="J30" s="184"/>
      <c r="K30" s="285"/>
      <c r="L30" s="285"/>
    </row>
    <row r="31" spans="1:15" x14ac:dyDescent="0.3">
      <c r="A31" s="305">
        <v>44348</v>
      </c>
      <c r="B31" s="283">
        <v>317.40499999999997</v>
      </c>
      <c r="C31" s="283">
        <v>324.89800000000002</v>
      </c>
      <c r="D31" s="284">
        <f>C31-B31</f>
        <v>7.4930000000000518</v>
      </c>
      <c r="F31" s="284"/>
      <c r="H31" s="286"/>
      <c r="I31" s="286"/>
      <c r="J31" s="184"/>
      <c r="K31" s="285"/>
      <c r="L31" s="286"/>
    </row>
    <row r="32" spans="1:15" x14ac:dyDescent="0.3">
      <c r="B32" s="250"/>
      <c r="I32" s="296"/>
      <c r="J32" s="184"/>
      <c r="L32" s="286"/>
    </row>
    <row r="33" spans="2:12" x14ac:dyDescent="0.3">
      <c r="B33" s="306"/>
      <c r="I33" s="296"/>
      <c r="J33" s="184"/>
      <c r="L33" s="286"/>
    </row>
    <row r="34" spans="2:12" x14ac:dyDescent="0.3">
      <c r="B34" s="282"/>
      <c r="I34" s="296"/>
      <c r="J34" s="184"/>
      <c r="L34" s="286"/>
    </row>
    <row r="35" spans="2:12" x14ac:dyDescent="0.3">
      <c r="B35" s="282"/>
      <c r="C35" s="289"/>
      <c r="D35" s="289"/>
      <c r="E35" s="289"/>
    </row>
    <row r="36" spans="2:12" x14ac:dyDescent="0.3">
      <c r="B36" s="282"/>
    </row>
    <row r="37" spans="2:12" x14ac:dyDescent="0.3">
      <c r="B37" s="282"/>
    </row>
    <row r="38" spans="2:12" x14ac:dyDescent="0.3">
      <c r="B38" s="282"/>
    </row>
    <row r="39" spans="2:12" x14ac:dyDescent="0.3">
      <c r="B39" s="282"/>
    </row>
    <row r="40" spans="2:12" x14ac:dyDescent="0.3">
      <c r="B40" s="282"/>
    </row>
    <row r="41" spans="2:12" x14ac:dyDescent="0.3">
      <c r="B41" s="282"/>
    </row>
    <row r="42" spans="2:12" x14ac:dyDescent="0.3">
      <c r="B42" s="282"/>
    </row>
    <row r="43" spans="2:12" x14ac:dyDescent="0.3">
      <c r="B43" s="282"/>
    </row>
    <row r="44" spans="2:12" x14ac:dyDescent="0.3">
      <c r="B44" s="282"/>
    </row>
    <row r="45" spans="2:12" x14ac:dyDescent="0.3">
      <c r="B45" s="282"/>
    </row>
    <row r="46" spans="2:12" x14ac:dyDescent="0.3">
      <c r="B46" s="282"/>
    </row>
    <row r="47" spans="2:12" x14ac:dyDescent="0.3">
      <c r="B47" s="282"/>
    </row>
    <row r="48" spans="2:12" x14ac:dyDescent="0.3">
      <c r="I48" s="278"/>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31"/>
  <sheetViews>
    <sheetView workbookViewId="0">
      <selection activeCell="F12" sqref="F12"/>
    </sheetView>
  </sheetViews>
  <sheetFormatPr defaultColWidth="9.140625" defaultRowHeight="16.5" x14ac:dyDescent="0.3"/>
  <cols>
    <col min="1" max="1" width="9.140625" style="184"/>
    <col min="2" max="2" width="24.5703125" style="184" bestFit="1" customWidth="1"/>
    <col min="3" max="3" width="16.42578125" style="184" bestFit="1" customWidth="1"/>
    <col min="4" max="4" width="9.140625" style="184"/>
    <col min="5" max="6" width="12" style="184" customWidth="1"/>
    <col min="7" max="16384" width="9.140625" style="184"/>
  </cols>
  <sheetData>
    <row r="1" spans="1:9" x14ac:dyDescent="0.3">
      <c r="A1" s="244" t="s">
        <v>382</v>
      </c>
      <c r="B1" s="245"/>
      <c r="C1" s="245"/>
      <c r="D1" s="290"/>
    </row>
    <row r="2" spans="1:9" x14ac:dyDescent="0.3">
      <c r="A2" s="291" t="s">
        <v>373</v>
      </c>
      <c r="B2" s="245"/>
      <c r="C2" s="245"/>
      <c r="D2" s="290"/>
    </row>
    <row r="3" spans="1:9" x14ac:dyDescent="0.3">
      <c r="A3" s="248"/>
      <c r="B3" s="249"/>
      <c r="C3" s="249"/>
    </row>
    <row r="5" spans="1:9" x14ac:dyDescent="0.3">
      <c r="B5" s="184" t="s">
        <v>135</v>
      </c>
      <c r="C5" s="184" t="s">
        <v>134</v>
      </c>
      <c r="D5" s="284"/>
    </row>
    <row r="6" spans="1:9" x14ac:dyDescent="0.3">
      <c r="A6" s="282">
        <v>36678</v>
      </c>
      <c r="B6" s="284">
        <v>5.8567748963708999</v>
      </c>
      <c r="C6" s="284">
        <v>5.9709764726530299</v>
      </c>
      <c r="D6" s="284"/>
      <c r="H6" s="284"/>
      <c r="I6" s="284"/>
    </row>
    <row r="7" spans="1:9" x14ac:dyDescent="0.3">
      <c r="A7" s="282">
        <v>36770</v>
      </c>
      <c r="B7" s="284">
        <v>5.7051620298768002</v>
      </c>
      <c r="C7" s="284">
        <v>5.8004386962892696</v>
      </c>
      <c r="D7" s="284"/>
      <c r="H7" s="284"/>
      <c r="I7" s="284"/>
    </row>
    <row r="8" spans="1:9" x14ac:dyDescent="0.3">
      <c r="A8" s="282">
        <v>36861</v>
      </c>
      <c r="B8" s="284">
        <v>6.4463315461840098</v>
      </c>
      <c r="C8" s="284">
        <v>6.5159682165450299</v>
      </c>
      <c r="D8" s="284"/>
      <c r="H8" s="284"/>
      <c r="I8" s="284"/>
    </row>
    <row r="9" spans="1:9" x14ac:dyDescent="0.3">
      <c r="A9" s="282">
        <v>36951</v>
      </c>
      <c r="B9" s="284">
        <v>5.8201385452746104</v>
      </c>
      <c r="C9" s="284">
        <v>5.8264780468839596</v>
      </c>
      <c r="D9" s="284"/>
      <c r="H9" s="284"/>
      <c r="I9" s="284"/>
    </row>
    <row r="10" spans="1:9" x14ac:dyDescent="0.3">
      <c r="A10" s="282">
        <v>37043</v>
      </c>
      <c r="B10" s="284">
        <v>6.5749195468459698</v>
      </c>
      <c r="C10" s="284">
        <v>6.5445733562294599</v>
      </c>
      <c r="D10" s="284"/>
      <c r="H10" s="284"/>
      <c r="I10" s="284"/>
    </row>
    <row r="11" spans="1:9" x14ac:dyDescent="0.3">
      <c r="A11" s="282">
        <v>37135</v>
      </c>
      <c r="B11" s="284">
        <v>6.8293900455292702</v>
      </c>
      <c r="C11" s="284">
        <v>6.78830735349782</v>
      </c>
      <c r="D11" s="284"/>
      <c r="H11" s="284"/>
      <c r="I11" s="284"/>
    </row>
    <row r="12" spans="1:9" x14ac:dyDescent="0.3">
      <c r="A12" s="282">
        <v>37226</v>
      </c>
      <c r="B12" s="284">
        <v>6.6931462858108501</v>
      </c>
      <c r="C12" s="284">
        <v>6.6572046499053803</v>
      </c>
      <c r="D12" s="284"/>
      <c r="H12" s="284"/>
      <c r="I12" s="284"/>
    </row>
    <row r="13" spans="1:9" x14ac:dyDescent="0.3">
      <c r="A13" s="282">
        <v>37316</v>
      </c>
      <c r="B13" s="284">
        <v>7.4263336756761298</v>
      </c>
      <c r="C13" s="284">
        <v>7.4294254677832603</v>
      </c>
      <c r="D13" s="284"/>
      <c r="H13" s="284"/>
      <c r="I13" s="284"/>
    </row>
    <row r="14" spans="1:9" x14ac:dyDescent="0.3">
      <c r="A14" s="282">
        <v>37408</v>
      </c>
      <c r="B14" s="301">
        <v>6.3910574295019602</v>
      </c>
      <c r="C14" s="284">
        <v>6.3511932520105603</v>
      </c>
      <c r="D14" s="284"/>
      <c r="H14" s="284"/>
      <c r="I14" s="284"/>
    </row>
    <row r="15" spans="1:9" x14ac:dyDescent="0.3">
      <c r="A15" s="282">
        <v>37500</v>
      </c>
      <c r="B15" s="301">
        <v>6.5281492700847599</v>
      </c>
      <c r="C15" s="284">
        <v>6.5170983203770101</v>
      </c>
      <c r="D15" s="284"/>
      <c r="H15" s="284"/>
      <c r="I15" s="284"/>
    </row>
    <row r="16" spans="1:9" x14ac:dyDescent="0.3">
      <c r="A16" s="282">
        <v>37591</v>
      </c>
      <c r="B16" s="301">
        <v>5.8487128712871197</v>
      </c>
      <c r="C16" s="284">
        <v>5.8686078195298199</v>
      </c>
      <c r="D16" s="284"/>
      <c r="H16" s="284"/>
      <c r="I16" s="284"/>
    </row>
    <row r="17" spans="1:9" x14ac:dyDescent="0.3">
      <c r="A17" s="282">
        <v>37681</v>
      </c>
      <c r="B17" s="301">
        <v>5.0685155102326398</v>
      </c>
      <c r="C17" s="284">
        <v>5.0658687288695301</v>
      </c>
      <c r="D17" s="284"/>
      <c r="H17" s="284"/>
      <c r="I17" s="284"/>
    </row>
    <row r="18" spans="1:9" x14ac:dyDescent="0.3">
      <c r="A18" s="282">
        <v>37773</v>
      </c>
      <c r="B18" s="301">
        <v>5.50333815340122</v>
      </c>
      <c r="C18" s="284">
        <v>5.5264939380884996</v>
      </c>
      <c r="D18" s="284"/>
      <c r="G18" s="284"/>
      <c r="H18" s="284"/>
      <c r="I18" s="284"/>
    </row>
    <row r="19" spans="1:9" x14ac:dyDescent="0.3">
      <c r="A19" s="282">
        <v>37865</v>
      </c>
      <c r="B19" s="301">
        <v>5.2258615865140996</v>
      </c>
      <c r="C19" s="284">
        <v>5.2410663641520001</v>
      </c>
      <c r="D19" s="284"/>
      <c r="G19" s="284"/>
      <c r="H19" s="284"/>
      <c r="I19" s="284"/>
    </row>
    <row r="20" spans="1:9" x14ac:dyDescent="0.3">
      <c r="A20" s="282">
        <v>37956</v>
      </c>
      <c r="B20" s="301">
        <v>5.9812622536180804</v>
      </c>
      <c r="C20" s="284">
        <v>5.9697584114561897</v>
      </c>
      <c r="D20" s="284"/>
      <c r="G20" s="284"/>
      <c r="H20" s="284"/>
      <c r="I20" s="284"/>
    </row>
    <row r="21" spans="1:9" x14ac:dyDescent="0.3">
      <c r="A21" s="282">
        <v>38047</v>
      </c>
      <c r="B21" s="301">
        <v>6.8997913861723097</v>
      </c>
      <c r="C21" s="284">
        <v>6.9010156602531403</v>
      </c>
      <c r="D21" s="284"/>
      <c r="G21" s="284"/>
      <c r="H21" s="284"/>
      <c r="I21" s="284"/>
    </row>
    <row r="22" spans="1:9" x14ac:dyDescent="0.3">
      <c r="A22" s="282">
        <v>38139</v>
      </c>
      <c r="B22" s="301">
        <v>7.5871018539444597</v>
      </c>
      <c r="C22" s="284">
        <v>7.5909780136466898</v>
      </c>
      <c r="D22" s="284"/>
      <c r="G22" s="284"/>
      <c r="H22" s="284"/>
      <c r="I22" s="284"/>
    </row>
    <row r="23" spans="1:9" x14ac:dyDescent="0.3">
      <c r="A23" s="282">
        <v>38231</v>
      </c>
      <c r="B23" s="301">
        <v>8.1861762148098496</v>
      </c>
      <c r="C23" s="284">
        <v>8.1685889835076004</v>
      </c>
      <c r="D23" s="284"/>
      <c r="G23" s="284"/>
      <c r="H23" s="284"/>
      <c r="I23" s="284"/>
    </row>
    <row r="24" spans="1:9" x14ac:dyDescent="0.3">
      <c r="A24" s="282">
        <v>38322</v>
      </c>
      <c r="B24" s="301">
        <v>8.0133025482429296</v>
      </c>
      <c r="C24" s="284">
        <v>8.0113812872433403</v>
      </c>
      <c r="D24" s="284"/>
      <c r="G24" s="284"/>
      <c r="H24" s="284"/>
      <c r="I24" s="284"/>
    </row>
    <row r="25" spans="1:9" x14ac:dyDescent="0.3">
      <c r="A25" s="282">
        <v>38412</v>
      </c>
      <c r="B25" s="301">
        <v>6.9803813016850498</v>
      </c>
      <c r="C25" s="284">
        <v>6.9772752435783802</v>
      </c>
      <c r="D25" s="284"/>
      <c r="G25" s="284"/>
      <c r="H25" s="284"/>
      <c r="I25" s="284"/>
    </row>
    <row r="26" spans="1:9" x14ac:dyDescent="0.3">
      <c r="A26" s="282">
        <v>38504</v>
      </c>
      <c r="B26" s="301">
        <v>6.2239960968734298</v>
      </c>
      <c r="C26" s="284">
        <v>6.2321717743192204</v>
      </c>
      <c r="D26" s="284"/>
      <c r="G26" s="284"/>
      <c r="H26" s="284"/>
      <c r="I26" s="284"/>
    </row>
    <row r="27" spans="1:9" x14ac:dyDescent="0.3">
      <c r="A27" s="282">
        <v>38596</v>
      </c>
      <c r="B27" s="301">
        <v>5.56378589887529</v>
      </c>
      <c r="C27" s="284">
        <v>5.5872231301736504</v>
      </c>
      <c r="D27" s="284"/>
      <c r="G27" s="284"/>
      <c r="H27" s="284"/>
      <c r="I27" s="284"/>
    </row>
    <row r="28" spans="1:9" x14ac:dyDescent="0.3">
      <c r="A28" s="282">
        <v>38687</v>
      </c>
      <c r="B28" s="301">
        <v>5.0622319841020698</v>
      </c>
      <c r="C28" s="284">
        <v>5.0574246811737096</v>
      </c>
      <c r="D28" s="284"/>
      <c r="G28" s="284"/>
      <c r="H28" s="284"/>
      <c r="I28" s="284"/>
    </row>
    <row r="29" spans="1:9" x14ac:dyDescent="0.3">
      <c r="A29" s="282">
        <v>38777</v>
      </c>
      <c r="B29" s="301">
        <v>5.3806147795487398</v>
      </c>
      <c r="C29" s="284">
        <v>5.3818040686956099</v>
      </c>
      <c r="D29" s="284"/>
      <c r="G29" s="284"/>
      <c r="H29" s="284"/>
      <c r="I29" s="284"/>
    </row>
    <row r="30" spans="1:9" x14ac:dyDescent="0.3">
      <c r="A30" s="282">
        <v>38869</v>
      </c>
      <c r="B30" s="301">
        <v>5.01151449039609</v>
      </c>
      <c r="C30" s="284">
        <v>4.9564058244624798</v>
      </c>
      <c r="D30" s="284"/>
      <c r="G30" s="284"/>
      <c r="H30" s="284"/>
      <c r="I30" s="284"/>
    </row>
    <row r="31" spans="1:9" x14ac:dyDescent="0.3">
      <c r="A31" s="282">
        <v>38961</v>
      </c>
      <c r="B31" s="301">
        <v>4.5197669003536696</v>
      </c>
      <c r="C31" s="284">
        <v>4.4754989555281401</v>
      </c>
      <c r="D31" s="284"/>
      <c r="G31" s="284"/>
      <c r="H31" s="284"/>
      <c r="I31" s="284"/>
    </row>
    <row r="32" spans="1:9" x14ac:dyDescent="0.3">
      <c r="A32" s="282">
        <v>39052</v>
      </c>
      <c r="B32" s="301">
        <v>5.1561722249875599</v>
      </c>
      <c r="C32" s="284">
        <v>5.1499502239920201</v>
      </c>
      <c r="D32" s="284"/>
      <c r="G32" s="284"/>
      <c r="H32" s="284"/>
      <c r="I32" s="284"/>
    </row>
    <row r="33" spans="1:9" x14ac:dyDescent="0.3">
      <c r="A33" s="282">
        <v>39142</v>
      </c>
      <c r="B33" s="301">
        <v>5.5846786569271298</v>
      </c>
      <c r="C33" s="284">
        <v>5.5832796243439704</v>
      </c>
      <c r="D33" s="284"/>
      <c r="G33" s="284"/>
      <c r="H33" s="284"/>
      <c r="I33" s="284"/>
    </row>
    <row r="34" spans="1:9" x14ac:dyDescent="0.3">
      <c r="A34" s="282">
        <v>39234</v>
      </c>
      <c r="B34" s="301">
        <v>6.5316040458038396</v>
      </c>
      <c r="C34" s="284">
        <v>6.6225889959770896</v>
      </c>
      <c r="D34" s="284"/>
      <c r="G34" s="284"/>
      <c r="H34" s="284"/>
      <c r="I34" s="284"/>
    </row>
    <row r="35" spans="1:9" x14ac:dyDescent="0.3">
      <c r="A35" s="282">
        <v>39326</v>
      </c>
      <c r="B35" s="301">
        <v>8.2277642638664794</v>
      </c>
      <c r="C35" s="284">
        <v>8.2869101749525704</v>
      </c>
      <c r="D35" s="284"/>
      <c r="G35" s="284"/>
      <c r="H35" s="284"/>
      <c r="I35" s="284"/>
    </row>
    <row r="36" spans="1:9" x14ac:dyDescent="0.3">
      <c r="A36" s="282">
        <v>39417</v>
      </c>
      <c r="B36" s="301">
        <v>8.4546793919778302</v>
      </c>
      <c r="C36" s="284">
        <v>8.4758901045580703</v>
      </c>
      <c r="D36" s="284"/>
      <c r="G36" s="284"/>
      <c r="H36" s="284"/>
      <c r="I36" s="284"/>
    </row>
    <row r="37" spans="1:9" x14ac:dyDescent="0.3">
      <c r="A37" s="282">
        <v>39508</v>
      </c>
      <c r="B37" s="301">
        <v>8.5705316031812409</v>
      </c>
      <c r="C37" s="284">
        <v>8.5698007685554902</v>
      </c>
      <c r="D37" s="284"/>
      <c r="G37" s="284"/>
      <c r="H37" s="284"/>
      <c r="I37" s="284"/>
    </row>
    <row r="38" spans="1:9" x14ac:dyDescent="0.3">
      <c r="A38" s="282">
        <v>39600</v>
      </c>
      <c r="B38" s="301">
        <v>7.8298653680566899</v>
      </c>
      <c r="C38" s="284">
        <v>7.7198841874885904</v>
      </c>
      <c r="D38" s="284"/>
      <c r="G38" s="284"/>
      <c r="H38" s="284"/>
      <c r="I38" s="284"/>
    </row>
    <row r="39" spans="1:9" x14ac:dyDescent="0.3">
      <c r="A39" s="282">
        <v>39692</v>
      </c>
      <c r="B39" s="301">
        <v>5.3797239483946901</v>
      </c>
      <c r="C39" s="284">
        <v>5.2885069936876103</v>
      </c>
      <c r="D39" s="284"/>
      <c r="G39" s="284"/>
      <c r="H39" s="284"/>
      <c r="I39" s="284"/>
    </row>
    <row r="40" spans="1:9" x14ac:dyDescent="0.3">
      <c r="A40" s="282">
        <v>39783</v>
      </c>
      <c r="B40" s="301">
        <v>3.4916201117318502</v>
      </c>
      <c r="C40" s="284">
        <v>3.4567780014291798</v>
      </c>
      <c r="D40" s="284"/>
      <c r="G40" s="284"/>
      <c r="H40" s="284"/>
      <c r="I40" s="284"/>
    </row>
    <row r="41" spans="1:9" x14ac:dyDescent="0.3">
      <c r="A41" s="282">
        <v>39873</v>
      </c>
      <c r="B41" s="301">
        <v>1.5009370816599701</v>
      </c>
      <c r="C41" s="284">
        <v>1.49663725154214</v>
      </c>
      <c r="D41" s="284"/>
      <c r="G41" s="284"/>
      <c r="H41" s="284"/>
      <c r="I41" s="284"/>
    </row>
    <row r="42" spans="1:9" x14ac:dyDescent="0.3">
      <c r="A42" s="282">
        <v>39965</v>
      </c>
      <c r="B42" s="301">
        <v>0.20201165533215701</v>
      </c>
      <c r="C42" s="284">
        <v>0.26401976709118302</v>
      </c>
      <c r="D42" s="284"/>
      <c r="G42" s="284"/>
      <c r="H42" s="284"/>
      <c r="I42" s="284"/>
    </row>
    <row r="43" spans="1:9" x14ac:dyDescent="0.3">
      <c r="A43" s="282">
        <v>40057</v>
      </c>
      <c r="B43" s="301">
        <v>0.71481741535959198</v>
      </c>
      <c r="C43" s="284">
        <v>0.81293512365698795</v>
      </c>
      <c r="D43" s="284"/>
      <c r="G43" s="284"/>
      <c r="H43" s="284"/>
      <c r="I43" s="284"/>
    </row>
    <row r="44" spans="1:9" x14ac:dyDescent="0.3">
      <c r="A44" s="282">
        <v>40148</v>
      </c>
      <c r="B44" s="301">
        <v>1.1623861336032399</v>
      </c>
      <c r="C44" s="284">
        <v>1.2169273112655401</v>
      </c>
      <c r="D44" s="284"/>
      <c r="G44" s="284"/>
      <c r="H44" s="284"/>
      <c r="I44" s="284"/>
    </row>
    <row r="45" spans="1:9" x14ac:dyDescent="0.3">
      <c r="A45" s="282">
        <v>40238</v>
      </c>
      <c r="B45" s="301">
        <v>2.4441712871861698</v>
      </c>
      <c r="C45" s="284">
        <v>2.4453038032783398</v>
      </c>
      <c r="D45" s="284"/>
      <c r="G45" s="284"/>
      <c r="H45" s="284"/>
      <c r="I45" s="284"/>
    </row>
    <row r="46" spans="1:9" x14ac:dyDescent="0.3">
      <c r="A46" s="282">
        <v>40330</v>
      </c>
      <c r="B46" s="301">
        <v>3.8088452607135199</v>
      </c>
      <c r="C46" s="284">
        <v>3.8184696569920802</v>
      </c>
      <c r="D46" s="284"/>
      <c r="G46" s="284"/>
      <c r="H46" s="284"/>
      <c r="I46" s="284"/>
    </row>
    <row r="47" spans="1:9" x14ac:dyDescent="0.3">
      <c r="A47" s="282">
        <v>40422</v>
      </c>
      <c r="B47" s="301">
        <v>4.2207230582944097</v>
      </c>
      <c r="C47" s="284">
        <v>4.2053308043363096</v>
      </c>
      <c r="D47" s="284"/>
      <c r="G47" s="284"/>
      <c r="H47" s="284"/>
      <c r="I47" s="284"/>
    </row>
    <row r="48" spans="1:9" x14ac:dyDescent="0.3">
      <c r="A48" s="282">
        <v>40513</v>
      </c>
      <c r="B48" s="301">
        <v>5.0156070056956503</v>
      </c>
      <c r="C48" s="284">
        <v>4.9435837596240901</v>
      </c>
      <c r="D48" s="284"/>
      <c r="G48" s="284"/>
      <c r="H48" s="284"/>
      <c r="I48" s="284"/>
    </row>
    <row r="49" spans="1:9" x14ac:dyDescent="0.3">
      <c r="A49" s="282">
        <v>40603</v>
      </c>
      <c r="B49" s="301">
        <v>4.72433646091892</v>
      </c>
      <c r="C49" s="284">
        <v>4.7254637402024802</v>
      </c>
      <c r="D49" s="284"/>
      <c r="G49" s="284"/>
      <c r="H49" s="284"/>
      <c r="I49" s="284"/>
    </row>
    <row r="50" spans="1:9" x14ac:dyDescent="0.3">
      <c r="A50" s="282">
        <v>40695</v>
      </c>
      <c r="B50" s="301">
        <v>4.6436905494237202</v>
      </c>
      <c r="C50" s="284">
        <v>4.61583035133377</v>
      </c>
      <c r="D50" s="284"/>
      <c r="G50" s="284"/>
      <c r="H50" s="284"/>
      <c r="I50" s="284"/>
    </row>
    <row r="51" spans="1:9" x14ac:dyDescent="0.3">
      <c r="A51" s="282">
        <v>40787</v>
      </c>
      <c r="B51" s="301">
        <v>5.0335722368917297</v>
      </c>
      <c r="C51" s="284">
        <v>4.9773983175699801</v>
      </c>
      <c r="D51" s="284"/>
      <c r="G51" s="284"/>
      <c r="H51" s="284"/>
      <c r="I51" s="284"/>
    </row>
    <row r="52" spans="1:9" x14ac:dyDescent="0.3">
      <c r="A52" s="282">
        <v>40878</v>
      </c>
      <c r="B52" s="301">
        <v>4.8132747139326897</v>
      </c>
      <c r="C52" s="284">
        <v>4.8576364069573499</v>
      </c>
      <c r="D52" s="284"/>
      <c r="G52" s="284"/>
      <c r="H52" s="284"/>
      <c r="I52" s="284"/>
    </row>
    <row r="53" spans="1:9" x14ac:dyDescent="0.3">
      <c r="A53" s="282">
        <v>40969</v>
      </c>
      <c r="B53" s="301">
        <v>4.8436270653028997</v>
      </c>
      <c r="C53" s="284">
        <v>4.8407242400102302</v>
      </c>
      <c r="D53" s="284"/>
      <c r="G53" s="284"/>
      <c r="H53" s="284"/>
      <c r="I53" s="284"/>
    </row>
    <row r="54" spans="1:9" x14ac:dyDescent="0.3">
      <c r="A54" s="282">
        <v>41061</v>
      </c>
      <c r="B54" s="301">
        <v>4.62806865826819</v>
      </c>
      <c r="C54" s="284">
        <v>4.5146902345287199</v>
      </c>
      <c r="D54" s="284"/>
      <c r="G54" s="284"/>
      <c r="H54" s="284"/>
      <c r="I54" s="284"/>
    </row>
    <row r="55" spans="1:9" x14ac:dyDescent="0.3">
      <c r="A55" s="282">
        <v>41153</v>
      </c>
      <c r="B55" s="301">
        <v>3.5190798389143501</v>
      </c>
      <c r="C55" s="284">
        <v>3.2824339729281702</v>
      </c>
      <c r="D55" s="284"/>
      <c r="G55" s="284"/>
      <c r="H55" s="284"/>
      <c r="I55" s="284"/>
    </row>
    <row r="56" spans="1:9" x14ac:dyDescent="0.3">
      <c r="A56" s="282">
        <v>41244</v>
      </c>
      <c r="B56" s="301">
        <v>2.5475083559788998</v>
      </c>
      <c r="C56" s="284">
        <v>2.23913805019835</v>
      </c>
      <c r="D56" s="284"/>
      <c r="G56" s="284"/>
      <c r="H56" s="284"/>
      <c r="I56" s="284"/>
    </row>
    <row r="57" spans="1:9" x14ac:dyDescent="0.3">
      <c r="A57" s="282">
        <v>41334</v>
      </c>
      <c r="B57" s="301">
        <v>2.2498944702405899</v>
      </c>
      <c r="C57" s="284">
        <v>1.998105083442</v>
      </c>
      <c r="D57" s="284"/>
      <c r="G57" s="284"/>
      <c r="H57" s="284"/>
      <c r="I57" s="284"/>
    </row>
    <row r="58" spans="1:9" x14ac:dyDescent="0.3">
      <c r="A58" s="282">
        <v>41426</v>
      </c>
      <c r="B58" s="301">
        <v>1.60895629118162</v>
      </c>
      <c r="C58" s="284">
        <v>1.6763594270811499</v>
      </c>
      <c r="D58" s="284"/>
      <c r="G58" s="284"/>
      <c r="H58" s="284"/>
      <c r="I58" s="284"/>
    </row>
    <row r="59" spans="1:9" x14ac:dyDescent="0.3">
      <c r="A59" s="282">
        <v>41518</v>
      </c>
      <c r="B59" s="301">
        <v>2.5950356643938899</v>
      </c>
      <c r="C59" s="284">
        <v>3.0635669268333299</v>
      </c>
      <c r="D59" s="284"/>
      <c r="G59" s="284"/>
      <c r="H59" s="284"/>
      <c r="I59" s="284"/>
    </row>
    <row r="60" spans="1:9" x14ac:dyDescent="0.3">
      <c r="A60" s="282">
        <v>41609</v>
      </c>
      <c r="B60" s="301">
        <v>4.64758756642214</v>
      </c>
      <c r="C60" s="284">
        <v>5.41644287222418</v>
      </c>
      <c r="D60" s="284"/>
      <c r="G60" s="284"/>
      <c r="H60" s="284"/>
      <c r="I60" s="284"/>
    </row>
    <row r="61" spans="1:9" x14ac:dyDescent="0.3">
      <c r="A61" s="282">
        <v>41699</v>
      </c>
      <c r="B61" s="301">
        <v>5.9576068658345704</v>
      </c>
      <c r="C61" s="284">
        <v>6.7630206656795302</v>
      </c>
      <c r="D61" s="284"/>
      <c r="G61" s="284"/>
      <c r="H61" s="284"/>
      <c r="I61" s="284"/>
    </row>
    <row r="62" spans="1:9" x14ac:dyDescent="0.3">
      <c r="A62" s="282">
        <v>41791</v>
      </c>
      <c r="B62" s="301">
        <v>7.3726590562191996</v>
      </c>
      <c r="C62" s="284">
        <v>7.9839059963879802</v>
      </c>
      <c r="D62" s="284"/>
      <c r="G62" s="284"/>
      <c r="H62" s="284"/>
      <c r="I62" s="284"/>
    </row>
    <row r="63" spans="1:9" x14ac:dyDescent="0.3">
      <c r="A63" s="282">
        <v>41883</v>
      </c>
      <c r="B63" s="301">
        <v>7.0011542345981699</v>
      </c>
      <c r="C63" s="284">
        <v>7.3934583350207204</v>
      </c>
      <c r="D63" s="284"/>
      <c r="G63" s="284"/>
      <c r="H63" s="284"/>
      <c r="I63" s="284"/>
    </row>
    <row r="64" spans="1:9" x14ac:dyDescent="0.3">
      <c r="A64" s="282">
        <v>41974</v>
      </c>
      <c r="B64" s="301">
        <v>5.1324810079673897</v>
      </c>
      <c r="C64" s="284">
        <v>5.2180787982606303</v>
      </c>
      <c r="D64" s="284"/>
      <c r="G64" s="284"/>
      <c r="H64" s="284"/>
      <c r="I64" s="284"/>
    </row>
    <row r="65" spans="1:9" x14ac:dyDescent="0.3">
      <c r="A65" s="282">
        <v>42064</v>
      </c>
      <c r="B65" s="301">
        <v>3.6914218922487501</v>
      </c>
      <c r="C65" s="284">
        <v>3.7136740908562298</v>
      </c>
      <c r="D65" s="284"/>
      <c r="G65" s="284"/>
      <c r="H65" s="284"/>
      <c r="I65" s="284"/>
    </row>
    <row r="66" spans="1:9" x14ac:dyDescent="0.3">
      <c r="A66" s="282">
        <v>42156</v>
      </c>
      <c r="B66" s="301">
        <v>2.8218169436700702</v>
      </c>
      <c r="C66" s="284">
        <v>2.8804667685676302</v>
      </c>
      <c r="D66" s="284"/>
      <c r="G66" s="284"/>
      <c r="H66" s="284"/>
      <c r="I66" s="284"/>
    </row>
    <row r="67" spans="1:9" x14ac:dyDescent="0.3">
      <c r="A67" s="282">
        <v>42248</v>
      </c>
      <c r="B67" s="301">
        <v>2.8181358503286602</v>
      </c>
      <c r="C67" s="284">
        <v>2.82023564114166</v>
      </c>
      <c r="D67" s="284"/>
      <c r="G67" s="284"/>
      <c r="H67" s="284"/>
      <c r="I67" s="284"/>
    </row>
    <row r="68" spans="1:9" x14ac:dyDescent="0.3">
      <c r="A68" s="282">
        <v>42339</v>
      </c>
      <c r="B68" s="301">
        <v>3.1941856756802101</v>
      </c>
      <c r="C68" s="284">
        <v>3.28240450845334</v>
      </c>
      <c r="D68" s="284"/>
      <c r="G68" s="284"/>
      <c r="H68" s="284"/>
      <c r="I68" s="284"/>
    </row>
    <row r="69" spans="1:9" x14ac:dyDescent="0.3">
      <c r="A69" s="282">
        <v>42430</v>
      </c>
      <c r="B69" s="301">
        <v>3.8130109134025298</v>
      </c>
      <c r="C69" s="284">
        <v>3.9673409720462902</v>
      </c>
      <c r="D69" s="284"/>
      <c r="G69" s="284"/>
      <c r="H69" s="284"/>
      <c r="I69" s="284"/>
    </row>
    <row r="70" spans="1:9" x14ac:dyDescent="0.3">
      <c r="A70" s="282">
        <v>42522</v>
      </c>
      <c r="B70" s="301">
        <v>4.2221164393484596</v>
      </c>
      <c r="C70" s="284">
        <v>4.1604247263149201</v>
      </c>
      <c r="D70" s="284"/>
      <c r="G70" s="284"/>
      <c r="H70" s="284"/>
      <c r="I70" s="284"/>
    </row>
    <row r="71" spans="1:9" x14ac:dyDescent="0.3">
      <c r="A71" s="282">
        <v>42614</v>
      </c>
      <c r="B71" s="301">
        <v>4.2666432983018199</v>
      </c>
      <c r="C71" s="284">
        <v>4.4914608453987004</v>
      </c>
      <c r="D71" s="284"/>
      <c r="G71" s="284"/>
      <c r="H71" s="284"/>
      <c r="I71" s="284"/>
    </row>
    <row r="72" spans="1:9" x14ac:dyDescent="0.3">
      <c r="A72" s="282">
        <v>42705</v>
      </c>
      <c r="B72" s="301">
        <v>4.9368031934256997</v>
      </c>
      <c r="C72" s="284">
        <v>5.5401292575571999</v>
      </c>
      <c r="D72" s="284"/>
      <c r="G72" s="284"/>
      <c r="H72" s="284"/>
      <c r="I72" s="284"/>
    </row>
    <row r="73" spans="1:9" x14ac:dyDescent="0.3">
      <c r="A73" s="282">
        <v>42795</v>
      </c>
      <c r="B73" s="301">
        <v>5.2468792981541004</v>
      </c>
      <c r="C73" s="284">
        <v>5.9028350551664399</v>
      </c>
      <c r="D73" s="284"/>
      <c r="G73" s="284"/>
      <c r="H73" s="284"/>
      <c r="I73" s="284"/>
    </row>
    <row r="74" spans="1:9" x14ac:dyDescent="0.3">
      <c r="A74" s="282">
        <v>42887</v>
      </c>
      <c r="B74" s="301">
        <v>5.1531779104995596</v>
      </c>
      <c r="C74" s="284">
        <v>6.2380318649302602</v>
      </c>
      <c r="D74" s="284"/>
      <c r="G74" s="284"/>
      <c r="H74" s="284"/>
      <c r="I74" s="284"/>
    </row>
    <row r="75" spans="1:9" x14ac:dyDescent="0.3">
      <c r="A75" s="282">
        <v>42979</v>
      </c>
      <c r="B75" s="301">
        <v>5.5872042093248098</v>
      </c>
      <c r="C75" s="284">
        <v>6.2337773762655804</v>
      </c>
      <c r="D75" s="284"/>
      <c r="G75" s="284"/>
      <c r="H75" s="284"/>
      <c r="I75" s="284"/>
    </row>
    <row r="76" spans="1:9" x14ac:dyDescent="0.3">
      <c r="A76" s="282">
        <v>43070</v>
      </c>
      <c r="B76" s="301">
        <v>5.5918605367670304</v>
      </c>
      <c r="C76" s="284">
        <v>5.4466510708575298</v>
      </c>
      <c r="D76" s="284"/>
      <c r="G76" s="284"/>
      <c r="H76" s="284"/>
      <c r="I76" s="284"/>
    </row>
    <row r="77" spans="1:9" x14ac:dyDescent="0.3">
      <c r="A77" s="282">
        <v>43160</v>
      </c>
      <c r="B77" s="301">
        <v>5.4219638204659502</v>
      </c>
      <c r="C77" s="284">
        <v>5.0058772767675697</v>
      </c>
      <c r="D77" s="284"/>
      <c r="G77" s="284"/>
      <c r="H77" s="284"/>
      <c r="I77" s="284"/>
    </row>
    <row r="78" spans="1:9" x14ac:dyDescent="0.3">
      <c r="A78" s="282">
        <v>43252</v>
      </c>
      <c r="B78" s="301">
        <v>5.5599321154047496</v>
      </c>
      <c r="C78" s="284">
        <v>4.8066081598537398</v>
      </c>
      <c r="D78" s="284"/>
      <c r="G78" s="284"/>
      <c r="H78" s="284"/>
      <c r="I78" s="284"/>
    </row>
    <row r="79" spans="1:9" x14ac:dyDescent="0.3">
      <c r="A79" s="282">
        <v>43344</v>
      </c>
      <c r="B79" s="301">
        <v>5.3972284283347403</v>
      </c>
      <c r="C79" s="284">
        <v>4.75961046364836</v>
      </c>
      <c r="D79" s="284"/>
      <c r="G79" s="284"/>
      <c r="H79" s="284"/>
      <c r="I79" s="284"/>
    </row>
    <row r="80" spans="1:9" x14ac:dyDescent="0.3">
      <c r="A80" s="282">
        <v>43435</v>
      </c>
      <c r="B80" s="301">
        <v>5.2135366633598403</v>
      </c>
      <c r="C80" s="284">
        <v>5.0258716399864198</v>
      </c>
      <c r="D80" s="284"/>
      <c r="G80" s="284"/>
      <c r="H80" s="284"/>
      <c r="I80" s="284"/>
    </row>
    <row r="81" spans="1:9" x14ac:dyDescent="0.3">
      <c r="A81" s="282">
        <v>43525</v>
      </c>
      <c r="B81" s="301">
        <v>5.1567041746953297</v>
      </c>
      <c r="C81" s="284">
        <v>5.2920922416235596</v>
      </c>
      <c r="D81" s="284"/>
      <c r="G81" s="284"/>
      <c r="H81" s="284"/>
      <c r="I81" s="284"/>
    </row>
    <row r="82" spans="1:9" x14ac:dyDescent="0.3">
      <c r="A82" s="282">
        <v>43617</v>
      </c>
      <c r="B82" s="301">
        <v>4.9774088881283403</v>
      </c>
      <c r="C82" s="284">
        <v>5.4087168005908897</v>
      </c>
      <c r="G82" s="284"/>
      <c r="H82" s="284"/>
      <c r="I82" s="284"/>
    </row>
    <row r="83" spans="1:9" x14ac:dyDescent="0.3">
      <c r="A83" s="282">
        <v>43709</v>
      </c>
      <c r="B83" s="301">
        <v>4.7236642430737303</v>
      </c>
      <c r="C83" s="284">
        <v>5.43984301309745</v>
      </c>
      <c r="G83" s="284"/>
      <c r="H83" s="284"/>
      <c r="I83" s="284"/>
    </row>
    <row r="84" spans="1:9" x14ac:dyDescent="0.3">
      <c r="A84" s="282">
        <v>43800</v>
      </c>
      <c r="B84" s="301">
        <v>4.4790768563509999</v>
      </c>
      <c r="C84" s="284">
        <v>5.3496831549375301</v>
      </c>
      <c r="G84" s="284"/>
      <c r="H84" s="284"/>
      <c r="I84" s="284"/>
    </row>
    <row r="85" spans="1:9" x14ac:dyDescent="0.3">
      <c r="A85" s="282">
        <v>43891</v>
      </c>
      <c r="B85" s="301">
        <v>4.28082849828834</v>
      </c>
      <c r="C85" s="284">
        <v>5.1797685618084399</v>
      </c>
      <c r="G85" s="284"/>
      <c r="H85" s="284"/>
      <c r="I85" s="284"/>
    </row>
    <row r="86" spans="1:9" x14ac:dyDescent="0.3">
      <c r="A86" s="282">
        <v>43983</v>
      </c>
      <c r="B86" s="301">
        <v>4.1279346774385202</v>
      </c>
      <c r="C86" s="284">
        <v>4.9889646624411403</v>
      </c>
      <c r="G86" s="284"/>
      <c r="H86" s="284"/>
      <c r="I86" s="284"/>
    </row>
    <row r="87" spans="1:9" x14ac:dyDescent="0.3">
      <c r="A87" s="282">
        <v>44075</v>
      </c>
      <c r="B87" s="301">
        <v>4.0366099818071204</v>
      </c>
      <c r="C87" s="284">
        <v>4.7943029691617198</v>
      </c>
      <c r="G87" s="284"/>
      <c r="H87" s="284"/>
      <c r="I87" s="284"/>
    </row>
    <row r="88" spans="1:9" x14ac:dyDescent="0.3">
      <c r="A88" s="282">
        <v>44166</v>
      </c>
      <c r="B88" s="301">
        <v>3.9707374022645201</v>
      </c>
      <c r="C88" s="284">
        <v>4.5907755471148803</v>
      </c>
      <c r="G88" s="284"/>
      <c r="H88" s="284"/>
      <c r="I88" s="284"/>
    </row>
    <row r="89" spans="1:9" x14ac:dyDescent="0.3">
      <c r="A89" s="282">
        <v>44256</v>
      </c>
      <c r="B89" s="301">
        <v>3.9159672717646998</v>
      </c>
      <c r="C89" s="284">
        <v>4.3809950763299597</v>
      </c>
      <c r="G89" s="284"/>
      <c r="H89" s="284"/>
      <c r="I89" s="284"/>
    </row>
    <row r="90" spans="1:9" x14ac:dyDescent="0.3">
      <c r="A90" s="282">
        <v>44348</v>
      </c>
      <c r="B90" s="301">
        <v>3.89623432907486</v>
      </c>
      <c r="C90" s="284">
        <v>4.1801995401310599</v>
      </c>
      <c r="G90" s="284"/>
      <c r="H90" s="284"/>
      <c r="I90" s="284"/>
    </row>
    <row r="91" spans="1:9" x14ac:dyDescent="0.3">
      <c r="B91" s="289"/>
      <c r="C91" s="289"/>
      <c r="G91" s="284"/>
      <c r="H91" s="284"/>
      <c r="I91" s="284"/>
    </row>
    <row r="92" spans="1:9" x14ac:dyDescent="0.3">
      <c r="G92" s="284"/>
      <c r="H92" s="284"/>
      <c r="I92" s="284"/>
    </row>
    <row r="93" spans="1:9" x14ac:dyDescent="0.3">
      <c r="G93" s="284"/>
      <c r="H93" s="284"/>
      <c r="I93" s="284"/>
    </row>
    <row r="94" spans="1:9" x14ac:dyDescent="0.3">
      <c r="G94" s="284"/>
      <c r="H94" s="284"/>
      <c r="I94" s="284"/>
    </row>
    <row r="95" spans="1:9" x14ac:dyDescent="0.3">
      <c r="G95" s="284"/>
      <c r="H95" s="284"/>
      <c r="I95" s="284"/>
    </row>
    <row r="96" spans="1:9" x14ac:dyDescent="0.3">
      <c r="G96" s="284"/>
      <c r="H96" s="284"/>
      <c r="I96" s="284"/>
    </row>
    <row r="97" spans="7:9" x14ac:dyDescent="0.3">
      <c r="G97" s="284"/>
      <c r="H97" s="284"/>
      <c r="I97" s="284"/>
    </row>
    <row r="98" spans="7:9" x14ac:dyDescent="0.3">
      <c r="G98" s="284"/>
      <c r="H98" s="284"/>
      <c r="I98" s="284"/>
    </row>
    <row r="99" spans="7:9" x14ac:dyDescent="0.3">
      <c r="G99" s="284"/>
      <c r="H99" s="284"/>
      <c r="I99" s="284"/>
    </row>
    <row r="100" spans="7:9" x14ac:dyDescent="0.3">
      <c r="G100" s="284"/>
      <c r="H100" s="284"/>
      <c r="I100" s="284"/>
    </row>
    <row r="101" spans="7:9" x14ac:dyDescent="0.3">
      <c r="G101" s="284"/>
      <c r="H101" s="284"/>
      <c r="I101" s="284"/>
    </row>
    <row r="102" spans="7:9" x14ac:dyDescent="0.3">
      <c r="G102" s="284"/>
      <c r="H102" s="284"/>
      <c r="I102" s="284"/>
    </row>
    <row r="103" spans="7:9" x14ac:dyDescent="0.3">
      <c r="G103" s="284"/>
      <c r="H103" s="284"/>
      <c r="I103" s="284"/>
    </row>
    <row r="104" spans="7:9" x14ac:dyDescent="0.3">
      <c r="G104" s="284"/>
      <c r="H104" s="284"/>
      <c r="I104" s="284"/>
    </row>
    <row r="105" spans="7:9" x14ac:dyDescent="0.3">
      <c r="G105" s="284"/>
      <c r="H105" s="284"/>
      <c r="I105" s="284"/>
    </row>
    <row r="106" spans="7:9" x14ac:dyDescent="0.3">
      <c r="G106" s="284"/>
      <c r="H106" s="284"/>
      <c r="I106" s="284"/>
    </row>
    <row r="107" spans="7:9" x14ac:dyDescent="0.3">
      <c r="G107" s="284"/>
      <c r="H107" s="284"/>
      <c r="I107" s="284"/>
    </row>
    <row r="108" spans="7:9" x14ac:dyDescent="0.3">
      <c r="G108" s="284"/>
      <c r="H108" s="284"/>
      <c r="I108" s="284"/>
    </row>
    <row r="109" spans="7:9" x14ac:dyDescent="0.3">
      <c r="G109" s="284"/>
      <c r="H109" s="284"/>
      <c r="I109" s="284"/>
    </row>
    <row r="110" spans="7:9" x14ac:dyDescent="0.3">
      <c r="G110" s="284"/>
      <c r="H110" s="284"/>
      <c r="I110" s="284"/>
    </row>
    <row r="111" spans="7:9" x14ac:dyDescent="0.3">
      <c r="G111" s="284"/>
      <c r="H111" s="284"/>
      <c r="I111" s="284"/>
    </row>
    <row r="112" spans="7:9" x14ac:dyDescent="0.3">
      <c r="G112" s="284"/>
      <c r="H112" s="284"/>
      <c r="I112" s="284"/>
    </row>
    <row r="113" spans="7:9" x14ac:dyDescent="0.3">
      <c r="G113" s="284"/>
      <c r="H113" s="284"/>
      <c r="I113" s="284"/>
    </row>
    <row r="114" spans="7:9" x14ac:dyDescent="0.3">
      <c r="G114" s="284"/>
      <c r="H114" s="284"/>
      <c r="I114" s="284"/>
    </row>
    <row r="115" spans="7:9" x14ac:dyDescent="0.3">
      <c r="G115" s="284"/>
      <c r="H115" s="284"/>
      <c r="I115" s="284"/>
    </row>
    <row r="116" spans="7:9" x14ac:dyDescent="0.3">
      <c r="G116" s="284"/>
      <c r="H116" s="284"/>
      <c r="I116" s="284"/>
    </row>
    <row r="117" spans="7:9" x14ac:dyDescent="0.3">
      <c r="G117" s="284"/>
      <c r="H117" s="284"/>
      <c r="I117" s="284"/>
    </row>
    <row r="118" spans="7:9" x14ac:dyDescent="0.3">
      <c r="G118" s="284"/>
      <c r="H118" s="284"/>
      <c r="I118" s="284"/>
    </row>
    <row r="119" spans="7:9" x14ac:dyDescent="0.3">
      <c r="G119" s="284"/>
      <c r="H119" s="284"/>
      <c r="I119" s="284"/>
    </row>
    <row r="120" spans="7:9" x14ac:dyDescent="0.3">
      <c r="G120" s="284"/>
      <c r="H120" s="284"/>
      <c r="I120" s="284"/>
    </row>
    <row r="121" spans="7:9" x14ac:dyDescent="0.3">
      <c r="G121" s="284"/>
      <c r="H121" s="284"/>
      <c r="I121" s="284"/>
    </row>
    <row r="122" spans="7:9" x14ac:dyDescent="0.3">
      <c r="G122" s="284"/>
      <c r="H122" s="284"/>
      <c r="I122" s="284"/>
    </row>
    <row r="123" spans="7:9" x14ac:dyDescent="0.3">
      <c r="G123" s="284"/>
      <c r="H123" s="284"/>
      <c r="I123" s="284"/>
    </row>
    <row r="124" spans="7:9" x14ac:dyDescent="0.3">
      <c r="G124" s="284"/>
      <c r="H124" s="284"/>
      <c r="I124" s="284"/>
    </row>
    <row r="125" spans="7:9" x14ac:dyDescent="0.3">
      <c r="G125" s="284"/>
      <c r="H125" s="284"/>
      <c r="I125" s="284"/>
    </row>
    <row r="126" spans="7:9" x14ac:dyDescent="0.3">
      <c r="G126" s="284"/>
      <c r="H126" s="284"/>
      <c r="I126" s="284"/>
    </row>
    <row r="127" spans="7:9" x14ac:dyDescent="0.3">
      <c r="G127" s="284"/>
      <c r="H127" s="284"/>
      <c r="I127" s="284"/>
    </row>
    <row r="128" spans="7:9" x14ac:dyDescent="0.3">
      <c r="G128" s="284"/>
      <c r="H128" s="284"/>
      <c r="I128" s="284"/>
    </row>
    <row r="129" spans="7:9" x14ac:dyDescent="0.3">
      <c r="G129" s="284"/>
      <c r="H129" s="284"/>
      <c r="I129" s="284"/>
    </row>
    <row r="130" spans="7:9" x14ac:dyDescent="0.3">
      <c r="G130" s="284"/>
      <c r="H130" s="284"/>
      <c r="I130" s="284"/>
    </row>
    <row r="131" spans="7:9" x14ac:dyDescent="0.3">
      <c r="G131" s="284"/>
      <c r="H131" s="284"/>
      <c r="I131" s="28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31"/>
  <sheetViews>
    <sheetView zoomScaleNormal="100" zoomScaleSheetLayoutView="100" workbookViewId="0">
      <selection activeCell="A20" sqref="A20"/>
    </sheetView>
  </sheetViews>
  <sheetFormatPr defaultColWidth="9.140625" defaultRowHeight="15" x14ac:dyDescent="0.25"/>
  <cols>
    <col min="1" max="1" width="9.140625" style="10"/>
    <col min="2" max="2" width="31.85546875" style="10" customWidth="1"/>
    <col min="3" max="8" width="9" style="10" customWidth="1"/>
    <col min="9" max="16384" width="9.140625" style="10"/>
  </cols>
  <sheetData>
    <row r="1" spans="2:8" s="4" customFormat="1" ht="16.5" x14ac:dyDescent="0.3">
      <c r="B1" s="1" t="s">
        <v>0</v>
      </c>
      <c r="C1" s="2"/>
      <c r="D1" s="3"/>
      <c r="E1" s="3"/>
      <c r="F1" s="3"/>
      <c r="G1" s="3"/>
      <c r="H1" s="3"/>
    </row>
    <row r="2" spans="2:8" s="4" customFormat="1" ht="16.5" x14ac:dyDescent="0.3">
      <c r="B2" s="5" t="s">
        <v>1</v>
      </c>
      <c r="C2" s="2"/>
      <c r="D2" s="3"/>
      <c r="E2" s="3"/>
      <c r="F2" s="3"/>
      <c r="G2" s="3"/>
      <c r="H2" s="3"/>
    </row>
    <row r="3" spans="2:8" s="4" customFormat="1" ht="14.25" x14ac:dyDescent="0.2">
      <c r="C3" s="6"/>
      <c r="D3" s="7"/>
      <c r="E3" s="7"/>
      <c r="F3" s="7"/>
      <c r="G3" s="7"/>
      <c r="H3" s="7"/>
    </row>
    <row r="5" spans="2:8" x14ac:dyDescent="0.25">
      <c r="B5" s="8" t="s">
        <v>2</v>
      </c>
      <c r="C5" s="9" t="s">
        <v>3</v>
      </c>
      <c r="D5" s="9" t="s">
        <v>4</v>
      </c>
      <c r="E5" s="9" t="s">
        <v>5</v>
      </c>
      <c r="F5" s="9" t="s">
        <v>6</v>
      </c>
      <c r="G5" s="9" t="s">
        <v>7</v>
      </c>
      <c r="H5" s="9" t="s">
        <v>8</v>
      </c>
    </row>
    <row r="6" spans="2:8" x14ac:dyDescent="0.25">
      <c r="B6" s="11"/>
      <c r="C6" s="12" t="s">
        <v>9</v>
      </c>
      <c r="D6" s="12" t="s">
        <v>10</v>
      </c>
      <c r="E6" s="12" t="s">
        <v>10</v>
      </c>
      <c r="F6" s="12" t="s">
        <v>10</v>
      </c>
      <c r="G6" s="12" t="s">
        <v>10</v>
      </c>
      <c r="H6" s="12" t="s">
        <v>10</v>
      </c>
    </row>
    <row r="7" spans="2:8" ht="6" customHeight="1" x14ac:dyDescent="0.25">
      <c r="B7" s="8"/>
      <c r="C7" s="13"/>
      <c r="D7" s="13"/>
      <c r="E7" s="13"/>
      <c r="F7" s="13"/>
      <c r="G7" s="13"/>
      <c r="H7" s="13"/>
    </row>
    <row r="8" spans="2:8" ht="15" customHeight="1" x14ac:dyDescent="0.25">
      <c r="B8" s="14" t="s">
        <v>11</v>
      </c>
      <c r="C8" s="15"/>
      <c r="D8" s="15"/>
      <c r="E8" s="15"/>
      <c r="F8" s="15"/>
      <c r="G8" s="16"/>
      <c r="H8" s="16"/>
    </row>
    <row r="9" spans="2:8" ht="15" customHeight="1" x14ac:dyDescent="0.25">
      <c r="B9" s="17" t="s">
        <v>12</v>
      </c>
      <c r="C9" s="18">
        <v>76.120999999999995</v>
      </c>
      <c r="D9" s="18">
        <v>80.771000000000001</v>
      </c>
      <c r="E9" s="18">
        <v>83.76</v>
      </c>
      <c r="F9" s="18">
        <v>87.486000000000004</v>
      </c>
      <c r="G9" s="18">
        <v>92.506</v>
      </c>
      <c r="H9" s="18">
        <v>96.802999999999997</v>
      </c>
    </row>
    <row r="10" spans="2:8" ht="15" customHeight="1" x14ac:dyDescent="0.25">
      <c r="B10" s="17" t="s">
        <v>13</v>
      </c>
      <c r="C10" s="18">
        <v>73.929000000000002</v>
      </c>
      <c r="D10" s="18">
        <v>77.463999999999999</v>
      </c>
      <c r="E10" s="18">
        <v>80.486000000000004</v>
      </c>
      <c r="F10" s="18">
        <v>83.465999999999994</v>
      </c>
      <c r="G10" s="18">
        <v>86.233999999999995</v>
      </c>
      <c r="H10" s="18">
        <v>89.222999999999999</v>
      </c>
    </row>
    <row r="11" spans="2:8" ht="15.75" customHeight="1" x14ac:dyDescent="0.25">
      <c r="B11" s="19" t="s">
        <v>14</v>
      </c>
      <c r="C11" s="18">
        <v>1.831</v>
      </c>
      <c r="D11" s="18">
        <v>1.621</v>
      </c>
      <c r="E11" s="18">
        <v>2.8580000000000001</v>
      </c>
      <c r="F11" s="18">
        <v>4.0510000000000002</v>
      </c>
      <c r="G11" s="18">
        <v>6.085</v>
      </c>
      <c r="H11" s="18">
        <v>7.1680000000000001</v>
      </c>
    </row>
    <row r="12" spans="2:8" ht="15.75" customHeight="1" x14ac:dyDescent="0.25">
      <c r="B12" s="17" t="s">
        <v>15</v>
      </c>
      <c r="C12" s="18">
        <v>-1.3220000000000001</v>
      </c>
      <c r="D12" s="18">
        <v>7.0999999999999994E-2</v>
      </c>
      <c r="E12" s="18">
        <v>-1.7889999999999999</v>
      </c>
      <c r="F12" s="18">
        <v>-1.55</v>
      </c>
      <c r="G12" s="18">
        <v>1.7030000000000001</v>
      </c>
      <c r="H12" s="18">
        <v>1.4490000000000001</v>
      </c>
    </row>
    <row r="13" spans="2:8" ht="15.75" customHeight="1" x14ac:dyDescent="0.25">
      <c r="B13" s="19" t="s">
        <v>16</v>
      </c>
      <c r="C13" s="20">
        <v>61.88</v>
      </c>
      <c r="D13" s="20">
        <v>62.277000000000001</v>
      </c>
      <c r="E13" s="20">
        <v>64.111000000000004</v>
      </c>
      <c r="F13" s="20">
        <v>65.744</v>
      </c>
      <c r="G13" s="20">
        <v>64.153999999999996</v>
      </c>
      <c r="H13" s="20">
        <v>62.823999999999998</v>
      </c>
    </row>
    <row r="14" spans="2:8" ht="15.75" customHeight="1" x14ac:dyDescent="0.25">
      <c r="B14" s="21" t="s">
        <v>17</v>
      </c>
      <c r="C14" s="22">
        <v>89.366</v>
      </c>
      <c r="D14" s="22">
        <v>100.044</v>
      </c>
      <c r="E14" s="22">
        <v>105.566</v>
      </c>
      <c r="F14" s="22">
        <v>112.602</v>
      </c>
      <c r="G14" s="22">
        <v>122.102</v>
      </c>
      <c r="H14" s="22">
        <v>132.982</v>
      </c>
    </row>
    <row r="15" spans="2:8" ht="13.5" customHeight="1" x14ac:dyDescent="0.25">
      <c r="B15" s="23"/>
      <c r="C15" s="23"/>
      <c r="D15" s="23"/>
      <c r="E15" s="23"/>
      <c r="F15" s="23"/>
      <c r="G15" s="23"/>
      <c r="H15" s="23"/>
    </row>
    <row r="16" spans="2:8" ht="13.5" customHeight="1" x14ac:dyDescent="0.25">
      <c r="B16" s="23" t="s">
        <v>18</v>
      </c>
      <c r="C16" s="24"/>
      <c r="D16" s="23"/>
      <c r="E16" s="23"/>
      <c r="F16" s="23"/>
      <c r="G16" s="23"/>
      <c r="H16" s="23"/>
    </row>
    <row r="17" spans="2:8" ht="13.5" customHeight="1" x14ac:dyDescent="0.25">
      <c r="B17" s="25" t="s">
        <v>12</v>
      </c>
      <c r="C17" s="26">
        <v>30.076771412428037</v>
      </c>
      <c r="D17" s="26">
        <v>30.040129873510935</v>
      </c>
      <c r="E17" s="26">
        <v>29.72310247302174</v>
      </c>
      <c r="F17" s="26">
        <v>29.452400670612239</v>
      </c>
      <c r="G17" s="26">
        <v>29.662478916956857</v>
      </c>
      <c r="H17" s="26">
        <v>29.794889473003831</v>
      </c>
    </row>
    <row r="18" spans="2:8" ht="13.5" customHeight="1" x14ac:dyDescent="0.25">
      <c r="B18" s="25" t="s">
        <v>13</v>
      </c>
      <c r="C18" s="26">
        <v>29.21067292533457</v>
      </c>
      <c r="D18" s="26">
        <v>28.810199459232287</v>
      </c>
      <c r="E18" s="26">
        <v>28.56128970443682</v>
      </c>
      <c r="F18" s="26">
        <v>28.09905669905266</v>
      </c>
      <c r="G18" s="26">
        <v>27.651332961373942</v>
      </c>
      <c r="H18" s="26">
        <v>27.461849565094276</v>
      </c>
    </row>
    <row r="19" spans="2:8" ht="15.75" customHeight="1" x14ac:dyDescent="0.25">
      <c r="B19" s="27" t="s">
        <v>14</v>
      </c>
      <c r="C19" s="26">
        <v>0.72346091691065195</v>
      </c>
      <c r="D19" s="26">
        <v>0.60287789584084917</v>
      </c>
      <c r="E19" s="26">
        <v>1.0141908651850065</v>
      </c>
      <c r="F19" s="26">
        <v>1.3637802061661315</v>
      </c>
      <c r="G19" s="26">
        <v>1.9511835363077257</v>
      </c>
      <c r="H19" s="26">
        <v>2.2062308786142113</v>
      </c>
    </row>
    <row r="20" spans="2:8" ht="15.75" customHeight="1" x14ac:dyDescent="0.25">
      <c r="B20" s="25" t="s">
        <v>15</v>
      </c>
      <c r="C20" s="26">
        <v>-0.52234589413210375</v>
      </c>
      <c r="D20" s="26">
        <v>2.6406126221283337E-2</v>
      </c>
      <c r="E20" s="26">
        <v>-0.63484515668858521</v>
      </c>
      <c r="F20" s="26">
        <v>-0.52181173032769779</v>
      </c>
      <c r="G20" s="26">
        <v>0.54607486644733894</v>
      </c>
      <c r="H20" s="26">
        <v>0.44598612487611494</v>
      </c>
    </row>
    <row r="21" spans="2:8" ht="15.75" customHeight="1" x14ac:dyDescent="0.25">
      <c r="B21" s="27" t="s">
        <v>16</v>
      </c>
      <c r="C21" s="26">
        <v>24.449897071781074</v>
      </c>
      <c r="D21" s="26">
        <v>23.16189186877271</v>
      </c>
      <c r="E21" s="26">
        <v>22.750451559788644</v>
      </c>
      <c r="F21" s="26">
        <v>22.132897031396233</v>
      </c>
      <c r="G21" s="26">
        <v>20.571278321821833</v>
      </c>
      <c r="H21" s="26">
        <v>19.336530234104245</v>
      </c>
    </row>
    <row r="22" spans="2:8" ht="15.75" customHeight="1" x14ac:dyDescent="0.25">
      <c r="B22" s="28" t="s">
        <v>17</v>
      </c>
      <c r="C22" s="26">
        <v>35.31010830182268</v>
      </c>
      <c r="D22" s="26">
        <v>37.208091432141835</v>
      </c>
      <c r="E22" s="26">
        <v>37.461187149797198</v>
      </c>
      <c r="F22" s="26">
        <v>37.907770618296404</v>
      </c>
      <c r="G22" s="26">
        <v>39.15257389486375</v>
      </c>
      <c r="H22" s="26">
        <v>40.930384305228102</v>
      </c>
    </row>
    <row r="23" spans="2:8" ht="3" customHeight="1" x14ac:dyDescent="0.25">
      <c r="B23" s="29"/>
      <c r="C23" s="29"/>
      <c r="D23" s="29"/>
      <c r="E23" s="29"/>
      <c r="F23" s="29"/>
      <c r="G23" s="29"/>
      <c r="H23" s="29"/>
    </row>
    <row r="25" spans="2:8" x14ac:dyDescent="0.25">
      <c r="B25" s="30" t="s">
        <v>19</v>
      </c>
      <c r="C25" s="31">
        <v>1</v>
      </c>
      <c r="D25" s="30" t="s">
        <v>20</v>
      </c>
      <c r="E25" s="30"/>
      <c r="F25" s="30"/>
      <c r="G25" s="30"/>
      <c r="H25" s="30"/>
    </row>
    <row r="26" spans="2:8" x14ac:dyDescent="0.25">
      <c r="B26" s="30"/>
      <c r="C26" s="31">
        <v>2</v>
      </c>
      <c r="D26" s="30" t="s">
        <v>21</v>
      </c>
      <c r="E26" s="30"/>
      <c r="F26" s="30"/>
      <c r="G26" s="30"/>
      <c r="H26" s="30"/>
    </row>
    <row r="27" spans="2:8" x14ac:dyDescent="0.25">
      <c r="B27" s="30"/>
      <c r="C27" s="30"/>
      <c r="D27" s="30"/>
      <c r="E27" s="30"/>
      <c r="F27" s="30"/>
      <c r="G27" s="30"/>
      <c r="H27" s="30"/>
    </row>
    <row r="28" spans="2:8" x14ac:dyDescent="0.25">
      <c r="B28" s="30"/>
      <c r="C28" s="30"/>
      <c r="D28" s="30"/>
      <c r="E28" s="30"/>
      <c r="F28" s="30"/>
      <c r="G28" s="30"/>
      <c r="H28" s="30"/>
    </row>
    <row r="29" spans="2:8" x14ac:dyDescent="0.25">
      <c r="B29" s="30"/>
      <c r="C29" s="30"/>
      <c r="D29" s="30"/>
      <c r="E29" s="30"/>
      <c r="F29" s="30"/>
      <c r="G29" s="30"/>
      <c r="H29" s="30"/>
    </row>
    <row r="30" spans="2:8" x14ac:dyDescent="0.25">
      <c r="C30" s="32" t="s">
        <v>22</v>
      </c>
    </row>
    <row r="31" spans="2:8" x14ac:dyDescent="0.25">
      <c r="C31" s="33"/>
      <c r="D31" s="33"/>
      <c r="E31" s="33"/>
      <c r="F31" s="33"/>
      <c r="G31" s="33"/>
      <c r="H31" s="33"/>
    </row>
  </sheetData>
  <pageMargins left="0.70866141732283472" right="0.70866141732283472" top="0.74803149606299213" bottom="0.74803149606299213" header="0.31496062992125984" footer="0.31496062992125984"/>
  <pageSetup paperSize="9" scale="6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I18"/>
  <sheetViews>
    <sheetView zoomScaleNormal="100" workbookViewId="0">
      <selection activeCell="A20" sqref="A20"/>
    </sheetView>
  </sheetViews>
  <sheetFormatPr defaultRowHeight="15" customHeight="1" x14ac:dyDescent="0.2"/>
  <cols>
    <col min="1" max="1" width="5.42578125" style="36" customWidth="1"/>
    <col min="2" max="2" width="19.7109375" style="36" bestFit="1" customWidth="1"/>
    <col min="3" max="7" width="8.42578125" style="36" customWidth="1"/>
    <col min="8" max="8" width="17.28515625" style="36" bestFit="1" customWidth="1"/>
    <col min="9" max="244" width="9.140625" style="36"/>
    <col min="245" max="245" width="5.42578125" style="36" customWidth="1"/>
    <col min="246" max="246" width="19.7109375" style="36" bestFit="1" customWidth="1"/>
    <col min="247" max="253" width="8.42578125" style="36" customWidth="1"/>
    <col min="254" max="500" width="9.140625" style="36"/>
    <col min="501" max="501" width="5.42578125" style="36" customWidth="1"/>
    <col min="502" max="502" width="19.7109375" style="36" bestFit="1" customWidth="1"/>
    <col min="503" max="509" width="8.42578125" style="36" customWidth="1"/>
    <col min="510" max="756" width="9.140625" style="36"/>
    <col min="757" max="757" width="5.42578125" style="36" customWidth="1"/>
    <col min="758" max="758" width="19.7109375" style="36" bestFit="1" customWidth="1"/>
    <col min="759" max="765" width="8.42578125" style="36" customWidth="1"/>
    <col min="766" max="1012" width="9.140625" style="36"/>
    <col min="1013" max="1013" width="5.42578125" style="36" customWidth="1"/>
    <col min="1014" max="1014" width="19.7109375" style="36" bestFit="1" customWidth="1"/>
    <col min="1015" max="1021" width="8.42578125" style="36" customWidth="1"/>
    <col min="1022" max="1268" width="9.140625" style="36"/>
    <col min="1269" max="1269" width="5.42578125" style="36" customWidth="1"/>
    <col min="1270" max="1270" width="19.7109375" style="36" bestFit="1" customWidth="1"/>
    <col min="1271" max="1277" width="8.42578125" style="36" customWidth="1"/>
    <col min="1278" max="1524" width="9.140625" style="36"/>
    <col min="1525" max="1525" width="5.42578125" style="36" customWidth="1"/>
    <col min="1526" max="1526" width="19.7109375" style="36" bestFit="1" customWidth="1"/>
    <col min="1527" max="1533" width="8.42578125" style="36" customWidth="1"/>
    <col min="1534" max="1780" width="9.140625" style="36"/>
    <col min="1781" max="1781" width="5.42578125" style="36" customWidth="1"/>
    <col min="1782" max="1782" width="19.7109375" style="36" bestFit="1" customWidth="1"/>
    <col min="1783" max="1789" width="8.42578125" style="36" customWidth="1"/>
    <col min="1790" max="2036" width="9.140625" style="36"/>
    <col min="2037" max="2037" width="5.42578125" style="36" customWidth="1"/>
    <col min="2038" max="2038" width="19.7109375" style="36" bestFit="1" customWidth="1"/>
    <col min="2039" max="2045" width="8.42578125" style="36" customWidth="1"/>
    <col min="2046" max="2292" width="9.140625" style="36"/>
    <col min="2293" max="2293" width="5.42578125" style="36" customWidth="1"/>
    <col min="2294" max="2294" width="19.7109375" style="36" bestFit="1" customWidth="1"/>
    <col min="2295" max="2301" width="8.42578125" style="36" customWidth="1"/>
    <col min="2302" max="2548" width="9.140625" style="36"/>
    <col min="2549" max="2549" width="5.42578125" style="36" customWidth="1"/>
    <col min="2550" max="2550" width="19.7109375" style="36" bestFit="1" customWidth="1"/>
    <col min="2551" max="2557" width="8.42578125" style="36" customWidth="1"/>
    <col min="2558" max="2804" width="9.140625" style="36"/>
    <col min="2805" max="2805" width="5.42578125" style="36" customWidth="1"/>
    <col min="2806" max="2806" width="19.7109375" style="36" bestFit="1" customWidth="1"/>
    <col min="2807" max="2813" width="8.42578125" style="36" customWidth="1"/>
    <col min="2814" max="3060" width="9.140625" style="36"/>
    <col min="3061" max="3061" width="5.42578125" style="36" customWidth="1"/>
    <col min="3062" max="3062" width="19.7109375" style="36" bestFit="1" customWidth="1"/>
    <col min="3063" max="3069" width="8.42578125" style="36" customWidth="1"/>
    <col min="3070" max="3316" width="9.140625" style="36"/>
    <col min="3317" max="3317" width="5.42578125" style="36" customWidth="1"/>
    <col min="3318" max="3318" width="19.7109375" style="36" bestFit="1" customWidth="1"/>
    <col min="3319" max="3325" width="8.42578125" style="36" customWidth="1"/>
    <col min="3326" max="3572" width="9.140625" style="36"/>
    <col min="3573" max="3573" width="5.42578125" style="36" customWidth="1"/>
    <col min="3574" max="3574" width="19.7109375" style="36" bestFit="1" customWidth="1"/>
    <col min="3575" max="3581" width="8.42578125" style="36" customWidth="1"/>
    <col min="3582" max="3828" width="9.140625" style="36"/>
    <col min="3829" max="3829" width="5.42578125" style="36" customWidth="1"/>
    <col min="3830" max="3830" width="19.7109375" style="36" bestFit="1" customWidth="1"/>
    <col min="3831" max="3837" width="8.42578125" style="36" customWidth="1"/>
    <col min="3838" max="4084" width="9.140625" style="36"/>
    <col min="4085" max="4085" width="5.42578125" style="36" customWidth="1"/>
    <col min="4086" max="4086" width="19.7109375" style="36" bestFit="1" customWidth="1"/>
    <col min="4087" max="4093" width="8.42578125" style="36" customWidth="1"/>
    <col min="4094" max="4340" width="9.140625" style="36"/>
    <col min="4341" max="4341" width="5.42578125" style="36" customWidth="1"/>
    <col min="4342" max="4342" width="19.7109375" style="36" bestFit="1" customWidth="1"/>
    <col min="4343" max="4349" width="8.42578125" style="36" customWidth="1"/>
    <col min="4350" max="4596" width="9.140625" style="36"/>
    <col min="4597" max="4597" width="5.42578125" style="36" customWidth="1"/>
    <col min="4598" max="4598" width="19.7109375" style="36" bestFit="1" customWidth="1"/>
    <col min="4599" max="4605" width="8.42578125" style="36" customWidth="1"/>
    <col min="4606" max="4852" width="9.140625" style="36"/>
    <col min="4853" max="4853" width="5.42578125" style="36" customWidth="1"/>
    <col min="4854" max="4854" width="19.7109375" style="36" bestFit="1" customWidth="1"/>
    <col min="4855" max="4861" width="8.42578125" style="36" customWidth="1"/>
    <col min="4862" max="5108" width="9.140625" style="36"/>
    <col min="5109" max="5109" width="5.42578125" style="36" customWidth="1"/>
    <col min="5110" max="5110" width="19.7109375" style="36" bestFit="1" customWidth="1"/>
    <col min="5111" max="5117" width="8.42578125" style="36" customWidth="1"/>
    <col min="5118" max="5364" width="9.140625" style="36"/>
    <col min="5365" max="5365" width="5.42578125" style="36" customWidth="1"/>
    <col min="5366" max="5366" width="19.7109375" style="36" bestFit="1" customWidth="1"/>
    <col min="5367" max="5373" width="8.42578125" style="36" customWidth="1"/>
    <col min="5374" max="5620" width="9.140625" style="36"/>
    <col min="5621" max="5621" width="5.42578125" style="36" customWidth="1"/>
    <col min="5622" max="5622" width="19.7109375" style="36" bestFit="1" customWidth="1"/>
    <col min="5623" max="5629" width="8.42578125" style="36" customWidth="1"/>
    <col min="5630" max="5876" width="9.140625" style="36"/>
    <col min="5877" max="5877" width="5.42578125" style="36" customWidth="1"/>
    <col min="5878" max="5878" width="19.7109375" style="36" bestFit="1" customWidth="1"/>
    <col min="5879" max="5885" width="8.42578125" style="36" customWidth="1"/>
    <col min="5886" max="6132" width="9.140625" style="36"/>
    <col min="6133" max="6133" width="5.42578125" style="36" customWidth="1"/>
    <col min="6134" max="6134" width="19.7109375" style="36" bestFit="1" customWidth="1"/>
    <col min="6135" max="6141" width="8.42578125" style="36" customWidth="1"/>
    <col min="6142" max="6388" width="9.140625" style="36"/>
    <col min="6389" max="6389" width="5.42578125" style="36" customWidth="1"/>
    <col min="6390" max="6390" width="19.7109375" style="36" bestFit="1" customWidth="1"/>
    <col min="6391" max="6397" width="8.42578125" style="36" customWidth="1"/>
    <col min="6398" max="6644" width="9.140625" style="36"/>
    <col min="6645" max="6645" width="5.42578125" style="36" customWidth="1"/>
    <col min="6646" max="6646" width="19.7109375" style="36" bestFit="1" customWidth="1"/>
    <col min="6647" max="6653" width="8.42578125" style="36" customWidth="1"/>
    <col min="6654" max="6900" width="9.140625" style="36"/>
    <col min="6901" max="6901" width="5.42578125" style="36" customWidth="1"/>
    <col min="6902" max="6902" width="19.7109375" style="36" bestFit="1" customWidth="1"/>
    <col min="6903" max="6909" width="8.42578125" style="36" customWidth="1"/>
    <col min="6910" max="7156" width="9.140625" style="36"/>
    <col min="7157" max="7157" width="5.42578125" style="36" customWidth="1"/>
    <col min="7158" max="7158" width="19.7109375" style="36" bestFit="1" customWidth="1"/>
    <col min="7159" max="7165" width="8.42578125" style="36" customWidth="1"/>
    <col min="7166" max="7412" width="9.140625" style="36"/>
    <col min="7413" max="7413" width="5.42578125" style="36" customWidth="1"/>
    <col min="7414" max="7414" width="19.7109375" style="36" bestFit="1" customWidth="1"/>
    <col min="7415" max="7421" width="8.42578125" style="36" customWidth="1"/>
    <col min="7422" max="7668" width="9.140625" style="36"/>
    <col min="7669" max="7669" width="5.42578125" style="36" customWidth="1"/>
    <col min="7670" max="7670" width="19.7109375" style="36" bestFit="1" customWidth="1"/>
    <col min="7671" max="7677" width="8.42578125" style="36" customWidth="1"/>
    <col min="7678" max="7924" width="9.140625" style="36"/>
    <col min="7925" max="7925" width="5.42578125" style="36" customWidth="1"/>
    <col min="7926" max="7926" width="19.7109375" style="36" bestFit="1" customWidth="1"/>
    <col min="7927" max="7933" width="8.42578125" style="36" customWidth="1"/>
    <col min="7934" max="8180" width="9.140625" style="36"/>
    <col min="8181" max="8181" width="5.42578125" style="36" customWidth="1"/>
    <col min="8182" max="8182" width="19.7109375" style="36" bestFit="1" customWidth="1"/>
    <col min="8183" max="8189" width="8.42578125" style="36" customWidth="1"/>
    <col min="8190" max="8436" width="9.140625" style="36"/>
    <col min="8437" max="8437" width="5.42578125" style="36" customWidth="1"/>
    <col min="8438" max="8438" width="19.7109375" style="36" bestFit="1" customWidth="1"/>
    <col min="8439" max="8445" width="8.42578125" style="36" customWidth="1"/>
    <col min="8446" max="8692" width="9.140625" style="36"/>
    <col min="8693" max="8693" width="5.42578125" style="36" customWidth="1"/>
    <col min="8694" max="8694" width="19.7109375" style="36" bestFit="1" customWidth="1"/>
    <col min="8695" max="8701" width="8.42578125" style="36" customWidth="1"/>
    <col min="8702" max="8948" width="9.140625" style="36"/>
    <col min="8949" max="8949" width="5.42578125" style="36" customWidth="1"/>
    <col min="8950" max="8950" width="19.7109375" style="36" bestFit="1" customWidth="1"/>
    <col min="8951" max="8957" width="8.42578125" style="36" customWidth="1"/>
    <col min="8958" max="9204" width="9.140625" style="36"/>
    <col min="9205" max="9205" width="5.42578125" style="36" customWidth="1"/>
    <col min="9206" max="9206" width="19.7109375" style="36" bestFit="1" customWidth="1"/>
    <col min="9207" max="9213" width="8.42578125" style="36" customWidth="1"/>
    <col min="9214" max="9460" width="9.140625" style="36"/>
    <col min="9461" max="9461" width="5.42578125" style="36" customWidth="1"/>
    <col min="9462" max="9462" width="19.7109375" style="36" bestFit="1" customWidth="1"/>
    <col min="9463" max="9469" width="8.42578125" style="36" customWidth="1"/>
    <col min="9470" max="9716" width="9.140625" style="36"/>
    <col min="9717" max="9717" width="5.42578125" style="36" customWidth="1"/>
    <col min="9718" max="9718" width="19.7109375" style="36" bestFit="1" customWidth="1"/>
    <col min="9719" max="9725" width="8.42578125" style="36" customWidth="1"/>
    <col min="9726" max="9972" width="9.140625" style="36"/>
    <col min="9973" max="9973" width="5.42578125" style="36" customWidth="1"/>
    <col min="9974" max="9974" width="19.7109375" style="36" bestFit="1" customWidth="1"/>
    <col min="9975" max="9981" width="8.42578125" style="36" customWidth="1"/>
    <col min="9982" max="10228" width="9.140625" style="36"/>
    <col min="10229" max="10229" width="5.42578125" style="36" customWidth="1"/>
    <col min="10230" max="10230" width="19.7109375" style="36" bestFit="1" customWidth="1"/>
    <col min="10231" max="10237" width="8.42578125" style="36" customWidth="1"/>
    <col min="10238" max="10484" width="9.140625" style="36"/>
    <col min="10485" max="10485" width="5.42578125" style="36" customWidth="1"/>
    <col min="10486" max="10486" width="19.7109375" style="36" bestFit="1" customWidth="1"/>
    <col min="10487" max="10493" width="8.42578125" style="36" customWidth="1"/>
    <col min="10494" max="10740" width="9.140625" style="36"/>
    <col min="10741" max="10741" width="5.42578125" style="36" customWidth="1"/>
    <col min="10742" max="10742" width="19.7109375" style="36" bestFit="1" customWidth="1"/>
    <col min="10743" max="10749" width="8.42578125" style="36" customWidth="1"/>
    <col min="10750" max="10996" width="9.140625" style="36"/>
    <col min="10997" max="10997" width="5.42578125" style="36" customWidth="1"/>
    <col min="10998" max="10998" width="19.7109375" style="36" bestFit="1" customWidth="1"/>
    <col min="10999" max="11005" width="8.42578125" style="36" customWidth="1"/>
    <col min="11006" max="11252" width="9.140625" style="36"/>
    <col min="11253" max="11253" width="5.42578125" style="36" customWidth="1"/>
    <col min="11254" max="11254" width="19.7109375" style="36" bestFit="1" customWidth="1"/>
    <col min="11255" max="11261" width="8.42578125" style="36" customWidth="1"/>
    <col min="11262" max="11508" width="9.140625" style="36"/>
    <col min="11509" max="11509" width="5.42578125" style="36" customWidth="1"/>
    <col min="11510" max="11510" width="19.7109375" style="36" bestFit="1" customWidth="1"/>
    <col min="11511" max="11517" width="8.42578125" style="36" customWidth="1"/>
    <col min="11518" max="11764" width="9.140625" style="36"/>
    <col min="11765" max="11765" width="5.42578125" style="36" customWidth="1"/>
    <col min="11766" max="11766" width="19.7109375" style="36" bestFit="1" customWidth="1"/>
    <col min="11767" max="11773" width="8.42578125" style="36" customWidth="1"/>
    <col min="11774" max="12020" width="9.140625" style="36"/>
    <col min="12021" max="12021" width="5.42578125" style="36" customWidth="1"/>
    <col min="12022" max="12022" width="19.7109375" style="36" bestFit="1" customWidth="1"/>
    <col min="12023" max="12029" width="8.42578125" style="36" customWidth="1"/>
    <col min="12030" max="12276" width="9.140625" style="36"/>
    <col min="12277" max="12277" width="5.42578125" style="36" customWidth="1"/>
    <col min="12278" max="12278" width="19.7109375" style="36" bestFit="1" customWidth="1"/>
    <col min="12279" max="12285" width="8.42578125" style="36" customWidth="1"/>
    <col min="12286" max="12532" width="9.140625" style="36"/>
    <col min="12533" max="12533" width="5.42578125" style="36" customWidth="1"/>
    <col min="12534" max="12534" width="19.7109375" style="36" bestFit="1" customWidth="1"/>
    <col min="12535" max="12541" width="8.42578125" style="36" customWidth="1"/>
    <col min="12542" max="12788" width="9.140625" style="36"/>
    <col min="12789" max="12789" width="5.42578125" style="36" customWidth="1"/>
    <col min="12790" max="12790" width="19.7109375" style="36" bestFit="1" customWidth="1"/>
    <col min="12791" max="12797" width="8.42578125" style="36" customWidth="1"/>
    <col min="12798" max="13044" width="9.140625" style="36"/>
    <col min="13045" max="13045" width="5.42578125" style="36" customWidth="1"/>
    <col min="13046" max="13046" width="19.7109375" style="36" bestFit="1" customWidth="1"/>
    <col min="13047" max="13053" width="8.42578125" style="36" customWidth="1"/>
    <col min="13054" max="13300" width="9.140625" style="36"/>
    <col min="13301" max="13301" width="5.42578125" style="36" customWidth="1"/>
    <col min="13302" max="13302" width="19.7109375" style="36" bestFit="1" customWidth="1"/>
    <col min="13303" max="13309" width="8.42578125" style="36" customWidth="1"/>
    <col min="13310" max="13556" width="9.140625" style="36"/>
    <col min="13557" max="13557" width="5.42578125" style="36" customWidth="1"/>
    <col min="13558" max="13558" width="19.7109375" style="36" bestFit="1" customWidth="1"/>
    <col min="13559" max="13565" width="8.42578125" style="36" customWidth="1"/>
    <col min="13566" max="13812" width="9.140625" style="36"/>
    <col min="13813" max="13813" width="5.42578125" style="36" customWidth="1"/>
    <col min="13814" max="13814" width="19.7109375" style="36" bestFit="1" customWidth="1"/>
    <col min="13815" max="13821" width="8.42578125" style="36" customWidth="1"/>
    <col min="13822" max="14068" width="9.140625" style="36"/>
    <col min="14069" max="14069" width="5.42578125" style="36" customWidth="1"/>
    <col min="14070" max="14070" width="19.7109375" style="36" bestFit="1" customWidth="1"/>
    <col min="14071" max="14077" width="8.42578125" style="36" customWidth="1"/>
    <col min="14078" max="14324" width="9.140625" style="36"/>
    <col min="14325" max="14325" width="5.42578125" style="36" customWidth="1"/>
    <col min="14326" max="14326" width="19.7109375" style="36" bestFit="1" customWidth="1"/>
    <col min="14327" max="14333" width="8.42578125" style="36" customWidth="1"/>
    <col min="14334" max="14580" width="9.140625" style="36"/>
    <col min="14581" max="14581" width="5.42578125" style="36" customWidth="1"/>
    <col min="14582" max="14582" width="19.7109375" style="36" bestFit="1" customWidth="1"/>
    <col min="14583" max="14589" width="8.42578125" style="36" customWidth="1"/>
    <col min="14590" max="14836" width="9.140625" style="36"/>
    <col min="14837" max="14837" width="5.42578125" style="36" customWidth="1"/>
    <col min="14838" max="14838" width="19.7109375" style="36" bestFit="1" customWidth="1"/>
    <col min="14839" max="14845" width="8.42578125" style="36" customWidth="1"/>
    <col min="14846" max="15092" width="9.140625" style="36"/>
    <col min="15093" max="15093" width="5.42578125" style="36" customWidth="1"/>
    <col min="15094" max="15094" width="19.7109375" style="36" bestFit="1" customWidth="1"/>
    <col min="15095" max="15101" width="8.42578125" style="36" customWidth="1"/>
    <col min="15102" max="15348" width="9.140625" style="36"/>
    <col min="15349" max="15349" width="5.42578125" style="36" customWidth="1"/>
    <col min="15350" max="15350" width="19.7109375" style="36" bestFit="1" customWidth="1"/>
    <col min="15351" max="15357" width="8.42578125" style="36" customWidth="1"/>
    <col min="15358" max="15604" width="9.140625" style="36"/>
    <col min="15605" max="15605" width="5.42578125" style="36" customWidth="1"/>
    <col min="15606" max="15606" width="19.7109375" style="36" bestFit="1" customWidth="1"/>
    <col min="15607" max="15613" width="8.42578125" style="36" customWidth="1"/>
    <col min="15614" max="15860" width="9.140625" style="36"/>
    <col min="15861" max="15861" width="5.42578125" style="36" customWidth="1"/>
    <col min="15862" max="15862" width="19.7109375" style="36" bestFit="1" customWidth="1"/>
    <col min="15863" max="15869" width="8.42578125" style="36" customWidth="1"/>
    <col min="15870" max="16116" width="9.140625" style="36"/>
    <col min="16117" max="16117" width="5.42578125" style="36" customWidth="1"/>
    <col min="16118" max="16118" width="19.7109375" style="36" bestFit="1" customWidth="1"/>
    <col min="16119" max="16125" width="8.42578125" style="36" customWidth="1"/>
    <col min="16126" max="16373" width="9.140625" style="36"/>
    <col min="16374" max="16384" width="8.85546875" style="36" customWidth="1"/>
  </cols>
  <sheetData>
    <row r="1" spans="2:9" s="4" customFormat="1" ht="16.5" x14ac:dyDescent="0.3">
      <c r="B1" s="1" t="s">
        <v>23</v>
      </c>
      <c r="C1" s="3"/>
      <c r="D1" s="3"/>
      <c r="E1" s="3"/>
      <c r="F1" s="3"/>
      <c r="G1" s="3"/>
      <c r="H1" s="34"/>
      <c r="I1" s="34"/>
    </row>
    <row r="2" spans="2:9" s="4" customFormat="1" ht="16.5" x14ac:dyDescent="0.3">
      <c r="B2" s="5" t="s">
        <v>1</v>
      </c>
      <c r="C2" s="3"/>
      <c r="D2" s="3"/>
      <c r="E2" s="3"/>
      <c r="F2" s="3"/>
      <c r="G2" s="3"/>
      <c r="H2" s="34"/>
      <c r="I2" s="34"/>
    </row>
    <row r="3" spans="2:9" s="4" customFormat="1" ht="14.25" x14ac:dyDescent="0.2">
      <c r="C3" s="7"/>
      <c r="D3" s="7"/>
      <c r="E3" s="7"/>
      <c r="F3" s="7"/>
      <c r="G3" s="7"/>
    </row>
    <row r="4" spans="2:9" ht="15" customHeight="1" x14ac:dyDescent="0.2">
      <c r="B4" s="35" t="s">
        <v>24</v>
      </c>
    </row>
    <row r="5" spans="2:9" ht="15" customHeight="1" x14ac:dyDescent="0.2">
      <c r="B5" s="35"/>
    </row>
    <row r="7" spans="2:9" ht="15" customHeight="1" x14ac:dyDescent="0.2">
      <c r="B7" s="37" t="s">
        <v>25</v>
      </c>
      <c r="C7" s="38" t="s">
        <v>4</v>
      </c>
      <c r="D7" s="38" t="s">
        <v>5</v>
      </c>
      <c r="E7" s="39" t="s">
        <v>6</v>
      </c>
      <c r="F7" s="39" t="s">
        <v>7</v>
      </c>
      <c r="G7" s="38" t="s">
        <v>8</v>
      </c>
    </row>
    <row r="8" spans="2:9" ht="15" customHeight="1" x14ac:dyDescent="0.2">
      <c r="B8" s="40" t="s">
        <v>11</v>
      </c>
      <c r="C8" s="41" t="s">
        <v>10</v>
      </c>
      <c r="D8" s="41" t="s">
        <v>10</v>
      </c>
      <c r="E8" s="41" t="s">
        <v>10</v>
      </c>
      <c r="F8" s="41" t="s">
        <v>10</v>
      </c>
      <c r="G8" s="41" t="s">
        <v>10</v>
      </c>
    </row>
    <row r="9" spans="2:9" ht="7.9" customHeight="1" x14ac:dyDescent="0.2">
      <c r="B9" s="42"/>
      <c r="C9" s="43"/>
      <c r="D9" s="43"/>
      <c r="E9" s="43"/>
      <c r="F9" s="43"/>
      <c r="G9" s="43"/>
    </row>
    <row r="10" spans="2:9" ht="14.25" customHeight="1" x14ac:dyDescent="0.2">
      <c r="B10" s="42" t="s">
        <v>26</v>
      </c>
      <c r="C10" s="44">
        <v>0</v>
      </c>
      <c r="D10" s="44">
        <v>1.8</v>
      </c>
      <c r="E10" s="44">
        <v>1.8</v>
      </c>
      <c r="F10" s="44">
        <v>1.9</v>
      </c>
      <c r="G10" s="44">
        <v>1.9</v>
      </c>
    </row>
    <row r="11" spans="2:9" ht="15" customHeight="1" x14ac:dyDescent="0.2">
      <c r="B11" s="42" t="s">
        <v>27</v>
      </c>
      <c r="C11" s="44">
        <v>0</v>
      </c>
      <c r="D11" s="44">
        <v>2.4</v>
      </c>
      <c r="E11" s="44">
        <v>2.5</v>
      </c>
      <c r="F11" s="44">
        <v>2.7</v>
      </c>
      <c r="G11" s="44">
        <v>2.7</v>
      </c>
    </row>
    <row r="12" spans="2:9" ht="15" customHeight="1" x14ac:dyDescent="0.2">
      <c r="B12" s="36" t="s">
        <v>28</v>
      </c>
      <c r="C12" s="44">
        <v>0</v>
      </c>
      <c r="D12" s="44">
        <v>0</v>
      </c>
      <c r="E12" s="44">
        <v>0</v>
      </c>
      <c r="F12" s="44">
        <v>0</v>
      </c>
      <c r="G12" s="44">
        <v>2.2000000000000002</v>
      </c>
    </row>
    <row r="13" spans="2:9" ht="6.75" customHeight="1" x14ac:dyDescent="0.2">
      <c r="B13" s="40"/>
      <c r="C13" s="45"/>
      <c r="D13" s="45"/>
      <c r="E13" s="45"/>
      <c r="F13" s="45"/>
      <c r="G13" s="45"/>
    </row>
    <row r="15" spans="2:9" ht="15" customHeight="1" x14ac:dyDescent="0.2">
      <c r="B15" s="30" t="s">
        <v>19</v>
      </c>
      <c r="C15" s="31">
        <v>1</v>
      </c>
      <c r="D15" s="30" t="s">
        <v>29</v>
      </c>
    </row>
    <row r="16" spans="2:9" ht="15" customHeight="1" x14ac:dyDescent="0.2">
      <c r="B16" s="30"/>
      <c r="C16" s="31">
        <v>2</v>
      </c>
      <c r="D16" s="30" t="s">
        <v>30</v>
      </c>
    </row>
    <row r="18" spans="3:8" ht="15" customHeight="1" x14ac:dyDescent="0.2">
      <c r="C18" s="46"/>
      <c r="D18" s="46"/>
      <c r="E18" s="46"/>
      <c r="F18" s="47"/>
      <c r="G18" s="47"/>
      <c r="H18" s="46"/>
    </row>
  </sheetData>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zoomScale="115" zoomScaleNormal="115" workbookViewId="0">
      <selection activeCell="A20" sqref="A20"/>
    </sheetView>
  </sheetViews>
  <sheetFormatPr defaultRowHeight="15" x14ac:dyDescent="0.25"/>
  <cols>
    <col min="1" max="1" width="2.28515625" customWidth="1"/>
    <col min="2" max="2" width="19" customWidth="1"/>
    <col min="3" max="3" width="10" bestFit="1" customWidth="1"/>
    <col min="4" max="4" width="12.7109375" bestFit="1" customWidth="1"/>
  </cols>
  <sheetData>
    <row r="1" spans="2:9" ht="15.75" x14ac:dyDescent="0.25">
      <c r="B1" s="156" t="s">
        <v>183</v>
      </c>
      <c r="C1" s="156"/>
      <c r="D1" s="157"/>
      <c r="E1" s="157"/>
      <c r="F1" s="157"/>
      <c r="G1" s="157"/>
      <c r="H1" s="158"/>
      <c r="I1" s="158"/>
    </row>
    <row r="2" spans="2:9" ht="15.75" x14ac:dyDescent="0.25">
      <c r="B2" s="156"/>
      <c r="C2" s="156"/>
      <c r="D2" s="157"/>
      <c r="E2" s="157"/>
      <c r="F2" s="157"/>
      <c r="G2" s="157"/>
      <c r="H2" s="158"/>
      <c r="I2" s="158"/>
    </row>
    <row r="3" spans="2:9" x14ac:dyDescent="0.25">
      <c r="B3" s="159" t="s">
        <v>82</v>
      </c>
      <c r="C3" s="159"/>
      <c r="D3" s="157"/>
      <c r="E3" s="157"/>
      <c r="F3" s="157"/>
      <c r="G3" s="157"/>
      <c r="H3" s="158"/>
      <c r="I3" s="158"/>
    </row>
    <row r="5" spans="2:9" x14ac:dyDescent="0.25">
      <c r="B5" s="160" t="s">
        <v>25</v>
      </c>
      <c r="C5" s="161" t="s">
        <v>57</v>
      </c>
      <c r="D5" s="162" t="s">
        <v>184</v>
      </c>
    </row>
    <row r="6" spans="2:9" ht="16.5" x14ac:dyDescent="0.3">
      <c r="B6" s="163">
        <v>2007</v>
      </c>
      <c r="C6" s="164">
        <v>53477</v>
      </c>
      <c r="D6" s="165">
        <v>30.478866496443551</v>
      </c>
    </row>
    <row r="7" spans="2:9" ht="16.5" x14ac:dyDescent="0.3">
      <c r="B7" s="163">
        <v>2008</v>
      </c>
      <c r="C7" s="164">
        <v>56747</v>
      </c>
      <c r="D7" s="165">
        <v>30.024708863974265</v>
      </c>
    </row>
    <row r="8" spans="2:9" ht="16.5" x14ac:dyDescent="0.3">
      <c r="B8" s="163">
        <v>2009</v>
      </c>
      <c r="C8" s="164">
        <v>54681</v>
      </c>
      <c r="D8" s="165">
        <v>28.855408970976253</v>
      </c>
    </row>
    <row r="9" spans="2:9" ht="16.5" x14ac:dyDescent="0.3">
      <c r="B9" s="163">
        <v>2010</v>
      </c>
      <c r="C9" s="164">
        <v>50744</v>
      </c>
      <c r="D9" s="165">
        <v>25.792940793754067</v>
      </c>
    </row>
    <row r="10" spans="2:9" ht="16.5" x14ac:dyDescent="0.3">
      <c r="B10" s="163">
        <v>2011</v>
      </c>
      <c r="C10" s="164">
        <v>51557</v>
      </c>
      <c r="D10" s="165">
        <v>25.049922989840489</v>
      </c>
    </row>
    <row r="11" spans="2:9" ht="16.5" x14ac:dyDescent="0.3">
      <c r="B11" s="163">
        <v>2012</v>
      </c>
      <c r="C11" s="164">
        <v>55081</v>
      </c>
      <c r="D11" s="165">
        <v>25.606088076277604</v>
      </c>
    </row>
    <row r="12" spans="2:9" ht="16.5" x14ac:dyDescent="0.3">
      <c r="B12" s="163">
        <v>2013</v>
      </c>
      <c r="C12" s="164">
        <v>58651</v>
      </c>
      <c r="D12" s="165">
        <v>26.816176302494117</v>
      </c>
    </row>
    <row r="13" spans="2:9" ht="16.5" x14ac:dyDescent="0.3">
      <c r="B13" s="163">
        <v>2014</v>
      </c>
      <c r="C13" s="164">
        <v>61563</v>
      </c>
      <c r="D13" s="165">
        <v>26.066467098828422</v>
      </c>
    </row>
    <row r="14" spans="2:9" ht="16.5" x14ac:dyDescent="0.3">
      <c r="B14" s="163">
        <v>2015</v>
      </c>
      <c r="C14" s="164">
        <v>66636</v>
      </c>
      <c r="D14" s="165">
        <v>27.424479381019012</v>
      </c>
    </row>
    <row r="15" spans="2:9" ht="16.5" x14ac:dyDescent="0.3">
      <c r="B15" s="163">
        <v>2016</v>
      </c>
      <c r="C15" s="164">
        <v>70445</v>
      </c>
      <c r="D15" s="165">
        <v>27.834082081797312</v>
      </c>
    </row>
    <row r="16" spans="2:9" ht="16.5" x14ac:dyDescent="0.3">
      <c r="B16" s="163">
        <v>2017</v>
      </c>
      <c r="C16" s="164">
        <v>74598</v>
      </c>
      <c r="D16" s="165">
        <v>27.74430803957134</v>
      </c>
    </row>
    <row r="17" spans="2:4" ht="16.5" x14ac:dyDescent="0.3">
      <c r="B17" s="166">
        <v>2018</v>
      </c>
      <c r="C17" s="164">
        <v>77536</v>
      </c>
      <c r="D17" s="165">
        <v>27.514488267426174</v>
      </c>
    </row>
    <row r="18" spans="2:4" ht="16.5" x14ac:dyDescent="0.3">
      <c r="B18" s="166">
        <v>2019</v>
      </c>
      <c r="C18" s="164">
        <v>81046</v>
      </c>
      <c r="D18" s="165">
        <v>27.284318229313037</v>
      </c>
    </row>
    <row r="19" spans="2:4" ht="16.5" x14ac:dyDescent="0.3">
      <c r="B19" s="166">
        <v>2020</v>
      </c>
      <c r="C19" s="164">
        <v>85875</v>
      </c>
      <c r="D19" s="165">
        <v>27.536238723824852</v>
      </c>
    </row>
    <row r="20" spans="2:4" ht="16.5" x14ac:dyDescent="0.3">
      <c r="B20" s="167">
        <v>2021</v>
      </c>
      <c r="C20" s="164">
        <v>89939</v>
      </c>
      <c r="D20" s="165">
        <v>27.682208640624513</v>
      </c>
    </row>
  </sheetData>
  <pageMargins left="0.70866141732283472" right="0.70866141732283472" top="0.74803149606299213" bottom="0.74803149606299213"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6"/>
  <sheetViews>
    <sheetView zoomScaleNormal="100" workbookViewId="0">
      <selection activeCell="A20" sqref="A20"/>
    </sheetView>
  </sheetViews>
  <sheetFormatPr defaultRowHeight="15" x14ac:dyDescent="0.25"/>
  <cols>
    <col min="1" max="1" width="2.28515625" customWidth="1"/>
    <col min="2" max="2" width="19" customWidth="1"/>
    <col min="3" max="4" width="16.7109375" customWidth="1"/>
    <col min="5" max="5" width="9.5703125" bestFit="1" customWidth="1"/>
    <col min="6" max="6" width="9.42578125" bestFit="1" customWidth="1"/>
    <col min="7" max="7" width="11" bestFit="1" customWidth="1"/>
    <col min="11" max="11" width="16.28515625" bestFit="1" customWidth="1"/>
  </cols>
  <sheetData>
    <row r="1" spans="2:17" ht="15.75" x14ac:dyDescent="0.25">
      <c r="B1" s="156" t="s">
        <v>185</v>
      </c>
      <c r="C1" s="156"/>
      <c r="D1" s="157"/>
      <c r="E1" s="157"/>
      <c r="F1" s="157"/>
      <c r="G1" s="157"/>
      <c r="H1" s="158"/>
    </row>
    <row r="2" spans="2:17" ht="15.75" x14ac:dyDescent="0.25">
      <c r="B2" s="156"/>
      <c r="C2" s="156"/>
      <c r="D2" s="157"/>
      <c r="E2" s="157"/>
      <c r="F2" s="157"/>
      <c r="G2" s="157"/>
      <c r="H2" s="158"/>
    </row>
    <row r="3" spans="2:17" x14ac:dyDescent="0.25">
      <c r="B3" s="159" t="s">
        <v>82</v>
      </c>
      <c r="C3" s="159"/>
      <c r="D3" s="157"/>
      <c r="E3" s="157"/>
      <c r="F3" s="157"/>
      <c r="G3" s="157"/>
      <c r="H3" s="158"/>
    </row>
    <row r="4" spans="2:17" s="169" customFormat="1" x14ac:dyDescent="0.25">
      <c r="B4" s="168"/>
      <c r="E4" s="158"/>
      <c r="F4" s="158"/>
      <c r="G4" s="158"/>
      <c r="H4" s="158"/>
      <c r="K4"/>
      <c r="L4"/>
      <c r="M4"/>
      <c r="N4"/>
      <c r="O4"/>
      <c r="P4"/>
      <c r="Q4"/>
    </row>
    <row r="5" spans="2:17" s="169" customFormat="1" x14ac:dyDescent="0.25">
      <c r="B5" s="168"/>
      <c r="C5" s="168" t="s">
        <v>186</v>
      </c>
      <c r="D5" s="168" t="s">
        <v>186</v>
      </c>
      <c r="E5" s="158"/>
      <c r="F5" s="158"/>
      <c r="G5" s="158"/>
      <c r="H5" s="158"/>
      <c r="K5"/>
      <c r="L5"/>
      <c r="M5"/>
      <c r="N5"/>
      <c r="O5"/>
      <c r="P5"/>
      <c r="Q5"/>
    </row>
    <row r="6" spans="2:17" x14ac:dyDescent="0.25">
      <c r="B6" s="160" t="s">
        <v>25</v>
      </c>
      <c r="C6" s="161" t="s">
        <v>187</v>
      </c>
      <c r="D6" s="162" t="s">
        <v>188</v>
      </c>
      <c r="F6" s="161" t="s">
        <v>189</v>
      </c>
      <c r="G6" s="161" t="s">
        <v>39</v>
      </c>
    </row>
    <row r="7" spans="2:17" ht="16.5" x14ac:dyDescent="0.3">
      <c r="B7" s="163">
        <v>2002</v>
      </c>
      <c r="F7" s="164">
        <v>36809</v>
      </c>
      <c r="G7" s="164">
        <v>129992</v>
      </c>
    </row>
    <row r="8" spans="2:17" ht="16.5" x14ac:dyDescent="0.3">
      <c r="B8" s="163">
        <v>2003</v>
      </c>
      <c r="C8" s="170">
        <f>(F8-F7)/F7*100</f>
        <v>10.076340025537233</v>
      </c>
      <c r="D8" s="170">
        <f>(G8-G7)/G7*100</f>
        <v>5.5264939380884979</v>
      </c>
      <c r="F8" s="164">
        <v>40518</v>
      </c>
      <c r="G8" s="164">
        <v>137176</v>
      </c>
    </row>
    <row r="9" spans="2:17" ht="16.5" x14ac:dyDescent="0.3">
      <c r="B9" s="163">
        <v>2004</v>
      </c>
      <c r="C9" s="170">
        <f>(F9-F8)/F8*100</f>
        <v>7.0092304654721351</v>
      </c>
      <c r="D9" s="170">
        <f>(G9-G8)/G8*100</f>
        <v>7.5909780136467013</v>
      </c>
      <c r="F9" s="164">
        <v>43358</v>
      </c>
      <c r="G9" s="164">
        <v>147589</v>
      </c>
    </row>
    <row r="10" spans="2:17" ht="16.5" x14ac:dyDescent="0.3">
      <c r="B10" s="163">
        <v>2005</v>
      </c>
      <c r="C10" s="170">
        <f t="shared" ref="C10:D25" si="0">(F10-F9)/F9*100</f>
        <v>9.4792195211956276</v>
      </c>
      <c r="D10" s="170">
        <f t="shared" si="0"/>
        <v>6.232171774319224</v>
      </c>
      <c r="F10" s="164">
        <v>47468</v>
      </c>
      <c r="G10" s="164">
        <v>156787</v>
      </c>
    </row>
    <row r="11" spans="2:17" ht="16.5" x14ac:dyDescent="0.3">
      <c r="B11" s="163">
        <v>2006</v>
      </c>
      <c r="C11" s="170">
        <f t="shared" si="0"/>
        <v>7.38392179994944</v>
      </c>
      <c r="D11" s="170">
        <f>(G11-G10)/G10*100</f>
        <v>4.9564058244624869</v>
      </c>
      <c r="F11" s="164">
        <v>50973</v>
      </c>
      <c r="G11" s="164">
        <v>164558</v>
      </c>
    </row>
    <row r="12" spans="2:17" ht="16.5" x14ac:dyDescent="0.3">
      <c r="B12" s="163">
        <v>2007</v>
      </c>
      <c r="C12" s="170">
        <f>(F12-F11)/F11*100</f>
        <v>4.91240460636023</v>
      </c>
      <c r="D12" s="170">
        <f>(G12-G11)/G11*100</f>
        <v>6.622588995977102</v>
      </c>
      <c r="F12" s="164">
        <v>53477</v>
      </c>
      <c r="G12" s="164">
        <v>175456</v>
      </c>
    </row>
    <row r="13" spans="2:17" ht="16.5" x14ac:dyDescent="0.3">
      <c r="B13" s="163">
        <v>2008</v>
      </c>
      <c r="C13" s="170">
        <f t="shared" si="0"/>
        <v>6.1147783159115132</v>
      </c>
      <c r="D13" s="170">
        <f t="shared" si="0"/>
        <v>7.7198841874886011</v>
      </c>
      <c r="F13" s="164">
        <v>56747</v>
      </c>
      <c r="G13" s="164">
        <v>189001</v>
      </c>
    </row>
    <row r="14" spans="2:17" ht="16.5" x14ac:dyDescent="0.3">
      <c r="B14" s="163">
        <v>2009</v>
      </c>
      <c r="C14" s="170">
        <f t="shared" si="0"/>
        <v>-3.6407210953883022</v>
      </c>
      <c r="D14" s="170">
        <f t="shared" si="0"/>
        <v>0.26401976709117941</v>
      </c>
      <c r="F14" s="164">
        <v>54681</v>
      </c>
      <c r="G14" s="164">
        <v>189500</v>
      </c>
    </row>
    <row r="15" spans="2:17" ht="16.5" x14ac:dyDescent="0.3">
      <c r="B15" s="163">
        <v>2010</v>
      </c>
      <c r="C15" s="170">
        <f t="shared" si="0"/>
        <v>-7.1999414787586185</v>
      </c>
      <c r="D15" s="170">
        <f t="shared" si="0"/>
        <v>3.8184696569920842</v>
      </c>
      <c r="F15" s="164">
        <v>50744</v>
      </c>
      <c r="G15" s="164">
        <v>196736</v>
      </c>
    </row>
    <row r="16" spans="2:17" ht="16.5" x14ac:dyDescent="0.3">
      <c r="B16" s="163">
        <v>2011</v>
      </c>
      <c r="C16" s="170">
        <f t="shared" si="0"/>
        <v>1.6021598612643861</v>
      </c>
      <c r="D16" s="170">
        <f t="shared" si="0"/>
        <v>4.6158303513337673</v>
      </c>
      <c r="F16" s="164">
        <v>51557</v>
      </c>
      <c r="G16" s="164">
        <v>205817</v>
      </c>
    </row>
    <row r="17" spans="2:10" ht="16.5" x14ac:dyDescent="0.3">
      <c r="B17" s="163">
        <v>2012</v>
      </c>
      <c r="C17" s="170">
        <f t="shared" si="0"/>
        <v>6.8351533254456243</v>
      </c>
      <c r="D17" s="170">
        <f t="shared" si="0"/>
        <v>4.5146902345287314</v>
      </c>
      <c r="F17" s="164">
        <v>55081</v>
      </c>
      <c r="G17" s="164">
        <v>215109</v>
      </c>
    </row>
    <row r="18" spans="2:10" ht="16.5" x14ac:dyDescent="0.3">
      <c r="B18" s="163">
        <v>2013</v>
      </c>
      <c r="C18" s="170">
        <f t="shared" si="0"/>
        <v>6.4813638096621347</v>
      </c>
      <c r="D18" s="170">
        <f t="shared" si="0"/>
        <v>1.6763594270811544</v>
      </c>
      <c r="F18" s="164">
        <v>58651</v>
      </c>
      <c r="G18" s="164">
        <v>218715</v>
      </c>
    </row>
    <row r="19" spans="2:10" ht="16.5" x14ac:dyDescent="0.3">
      <c r="B19" s="163">
        <v>2014</v>
      </c>
      <c r="C19" s="170">
        <f t="shared" si="0"/>
        <v>4.9649622342330053</v>
      </c>
      <c r="D19" s="170">
        <f t="shared" si="0"/>
        <v>7.9839059963879935</v>
      </c>
      <c r="F19" s="164">
        <v>61563</v>
      </c>
      <c r="G19" s="164">
        <v>236177</v>
      </c>
    </row>
    <row r="20" spans="2:10" ht="16.5" x14ac:dyDescent="0.3">
      <c r="B20" s="163">
        <v>2015</v>
      </c>
      <c r="C20" s="170">
        <f t="shared" si="0"/>
        <v>8.2403391647580531</v>
      </c>
      <c r="D20" s="170">
        <f t="shared" si="0"/>
        <v>2.8804667685676422</v>
      </c>
      <c r="F20" s="164">
        <v>66636</v>
      </c>
      <c r="G20" s="164">
        <v>242980</v>
      </c>
    </row>
    <row r="21" spans="2:10" ht="16.5" x14ac:dyDescent="0.3">
      <c r="B21" s="163">
        <v>2016</v>
      </c>
      <c r="C21" s="170">
        <f t="shared" si="0"/>
        <v>5.7161294195329848</v>
      </c>
      <c r="D21" s="170">
        <f t="shared" si="0"/>
        <v>4.1604247263149228</v>
      </c>
      <c r="F21" s="164">
        <v>70445</v>
      </c>
      <c r="G21" s="164">
        <v>253089</v>
      </c>
    </row>
    <row r="22" spans="2:10" ht="16.5" x14ac:dyDescent="0.3">
      <c r="B22" s="163">
        <v>2017</v>
      </c>
      <c r="C22" s="170">
        <f t="shared" si="0"/>
        <v>5.8953793739797007</v>
      </c>
      <c r="D22" s="170">
        <f t="shared" si="0"/>
        <v>6.2380318649301252</v>
      </c>
      <c r="F22" s="164">
        <v>74598</v>
      </c>
      <c r="G22" s="164">
        <v>268876.772466633</v>
      </c>
    </row>
    <row r="23" spans="2:10" ht="16.5" x14ac:dyDescent="0.3">
      <c r="B23" s="163">
        <v>2018</v>
      </c>
      <c r="C23" s="170">
        <f t="shared" si="0"/>
        <v>3.9384433899032145</v>
      </c>
      <c r="D23" s="170">
        <f t="shared" si="0"/>
        <v>4.8066081598535391</v>
      </c>
      <c r="F23" s="164">
        <v>77536</v>
      </c>
      <c r="G23" s="164">
        <v>281800.62535196502</v>
      </c>
      <c r="J23" s="171"/>
    </row>
    <row r="24" spans="2:10" ht="16.5" x14ac:dyDescent="0.3">
      <c r="B24" s="163">
        <v>2019</v>
      </c>
      <c r="C24" s="170">
        <f t="shared" si="0"/>
        <v>4.5269294263309945</v>
      </c>
      <c r="D24" s="170">
        <f t="shared" si="0"/>
        <v>5.4087168005912689</v>
      </c>
      <c r="F24" s="164">
        <v>81046</v>
      </c>
      <c r="G24" s="164">
        <v>297042.42311954801</v>
      </c>
      <c r="J24" s="171"/>
    </row>
    <row r="25" spans="2:10" ht="16.5" x14ac:dyDescent="0.3">
      <c r="B25" s="163">
        <v>2020</v>
      </c>
      <c r="C25" s="170">
        <f t="shared" si="0"/>
        <v>5.9583446437825431</v>
      </c>
      <c r="D25" s="170">
        <f t="shared" si="0"/>
        <v>4.9889646624410879</v>
      </c>
      <c r="F25" s="164">
        <v>85875</v>
      </c>
      <c r="G25" s="164">
        <v>311861.764641441</v>
      </c>
      <c r="J25" s="171"/>
    </row>
    <row r="26" spans="2:10" ht="16.5" x14ac:dyDescent="0.3">
      <c r="B26" s="163">
        <v>2021</v>
      </c>
      <c r="C26" s="170">
        <f>(F26-F25)/F25*100</f>
        <v>4.7324599708879189</v>
      </c>
      <c r="D26" s="170">
        <f t="shared" ref="D26" si="1">(G26-G25)/G25*100</f>
        <v>4.180199540131011</v>
      </c>
      <c r="F26" s="164">
        <v>89939</v>
      </c>
      <c r="G26" s="164">
        <v>324898.20869282697</v>
      </c>
      <c r="J26" s="171"/>
    </row>
  </sheetData>
  <pageMargins left="0.70866141732283472" right="0.70866141732283472" top="0.74803149606299213" bottom="0.74803149606299213" header="0.31496062992125984" footer="0.31496062992125984"/>
  <pageSetup paperSize="9" scale="8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I16"/>
  <sheetViews>
    <sheetView zoomScaleNormal="100" workbookViewId="0">
      <selection activeCell="D30" sqref="D30:D31"/>
    </sheetView>
  </sheetViews>
  <sheetFormatPr defaultRowHeight="15" customHeight="1" x14ac:dyDescent="0.2"/>
  <cols>
    <col min="1" max="1" width="5.42578125" style="36" customWidth="1"/>
    <col min="2" max="2" width="26.28515625" style="36" customWidth="1"/>
    <col min="3" max="7" width="8.42578125" style="36" customWidth="1"/>
    <col min="8" max="8" width="17.28515625" style="36" bestFit="1" customWidth="1"/>
    <col min="9" max="245" width="9.140625" style="36"/>
    <col min="246" max="246" width="5.42578125" style="36" customWidth="1"/>
    <col min="247" max="247" width="19.7109375" style="36" bestFit="1" customWidth="1"/>
    <col min="248" max="254" width="8.42578125" style="36" customWidth="1"/>
    <col min="255" max="501" width="9.140625" style="36"/>
    <col min="502" max="502" width="5.42578125" style="36" customWidth="1"/>
    <col min="503" max="503" width="19.7109375" style="36" bestFit="1" customWidth="1"/>
    <col min="504" max="510" width="8.42578125" style="36" customWidth="1"/>
    <col min="511" max="757" width="9.140625" style="36"/>
    <col min="758" max="758" width="5.42578125" style="36" customWidth="1"/>
    <col min="759" max="759" width="19.7109375" style="36" bestFit="1" customWidth="1"/>
    <col min="760" max="766" width="8.42578125" style="36" customWidth="1"/>
    <col min="767" max="1013" width="9.140625" style="36"/>
    <col min="1014" max="1014" width="5.42578125" style="36" customWidth="1"/>
    <col min="1015" max="1015" width="19.7109375" style="36" bestFit="1" customWidth="1"/>
    <col min="1016" max="1022" width="8.42578125" style="36" customWidth="1"/>
    <col min="1023" max="1269" width="9.140625" style="36"/>
    <col min="1270" max="1270" width="5.42578125" style="36" customWidth="1"/>
    <col min="1271" max="1271" width="19.7109375" style="36" bestFit="1" customWidth="1"/>
    <col min="1272" max="1278" width="8.42578125" style="36" customWidth="1"/>
    <col min="1279" max="1525" width="9.140625" style="36"/>
    <col min="1526" max="1526" width="5.42578125" style="36" customWidth="1"/>
    <col min="1527" max="1527" width="19.7109375" style="36" bestFit="1" customWidth="1"/>
    <col min="1528" max="1534" width="8.42578125" style="36" customWidth="1"/>
    <col min="1535" max="1781" width="9.140625" style="36"/>
    <col min="1782" max="1782" width="5.42578125" style="36" customWidth="1"/>
    <col min="1783" max="1783" width="19.7109375" style="36" bestFit="1" customWidth="1"/>
    <col min="1784" max="1790" width="8.42578125" style="36" customWidth="1"/>
    <col min="1791" max="2037" width="9.140625" style="36"/>
    <col min="2038" max="2038" width="5.42578125" style="36" customWidth="1"/>
    <col min="2039" max="2039" width="19.7109375" style="36" bestFit="1" customWidth="1"/>
    <col min="2040" max="2046" width="8.42578125" style="36" customWidth="1"/>
    <col min="2047" max="2293" width="9.140625" style="36"/>
    <col min="2294" max="2294" width="5.42578125" style="36" customWidth="1"/>
    <col min="2295" max="2295" width="19.7109375" style="36" bestFit="1" customWidth="1"/>
    <col min="2296" max="2302" width="8.42578125" style="36" customWidth="1"/>
    <col min="2303" max="2549" width="9.140625" style="36"/>
    <col min="2550" max="2550" width="5.42578125" style="36" customWidth="1"/>
    <col min="2551" max="2551" width="19.7109375" style="36" bestFit="1" customWidth="1"/>
    <col min="2552" max="2558" width="8.42578125" style="36" customWidth="1"/>
    <col min="2559" max="2805" width="9.140625" style="36"/>
    <col min="2806" max="2806" width="5.42578125" style="36" customWidth="1"/>
    <col min="2807" max="2807" width="19.7109375" style="36" bestFit="1" customWidth="1"/>
    <col min="2808" max="2814" width="8.42578125" style="36" customWidth="1"/>
    <col min="2815" max="3061" width="9.140625" style="36"/>
    <col min="3062" max="3062" width="5.42578125" style="36" customWidth="1"/>
    <col min="3063" max="3063" width="19.7109375" style="36" bestFit="1" customWidth="1"/>
    <col min="3064" max="3070" width="8.42578125" style="36" customWidth="1"/>
    <col min="3071" max="3317" width="9.140625" style="36"/>
    <col min="3318" max="3318" width="5.42578125" style="36" customWidth="1"/>
    <col min="3319" max="3319" width="19.7109375" style="36" bestFit="1" customWidth="1"/>
    <col min="3320" max="3326" width="8.42578125" style="36" customWidth="1"/>
    <col min="3327" max="3573" width="9.140625" style="36"/>
    <col min="3574" max="3574" width="5.42578125" style="36" customWidth="1"/>
    <col min="3575" max="3575" width="19.7109375" style="36" bestFit="1" customWidth="1"/>
    <col min="3576" max="3582" width="8.42578125" style="36" customWidth="1"/>
    <col min="3583" max="3829" width="9.140625" style="36"/>
    <col min="3830" max="3830" width="5.42578125" style="36" customWidth="1"/>
    <col min="3831" max="3831" width="19.7109375" style="36" bestFit="1" customWidth="1"/>
    <col min="3832" max="3838" width="8.42578125" style="36" customWidth="1"/>
    <col min="3839" max="4085" width="9.140625" style="36"/>
    <col min="4086" max="4086" width="5.42578125" style="36" customWidth="1"/>
    <col min="4087" max="4087" width="19.7109375" style="36" bestFit="1" customWidth="1"/>
    <col min="4088" max="4094" width="8.42578125" style="36" customWidth="1"/>
    <col min="4095" max="4341" width="9.140625" style="36"/>
    <col min="4342" max="4342" width="5.42578125" style="36" customWidth="1"/>
    <col min="4343" max="4343" width="19.7109375" style="36" bestFit="1" customWidth="1"/>
    <col min="4344" max="4350" width="8.42578125" style="36" customWidth="1"/>
    <col min="4351" max="4597" width="9.140625" style="36"/>
    <col min="4598" max="4598" width="5.42578125" style="36" customWidth="1"/>
    <col min="4599" max="4599" width="19.7109375" style="36" bestFit="1" customWidth="1"/>
    <col min="4600" max="4606" width="8.42578125" style="36" customWidth="1"/>
    <col min="4607" max="4853" width="9.140625" style="36"/>
    <col min="4854" max="4854" width="5.42578125" style="36" customWidth="1"/>
    <col min="4855" max="4855" width="19.7109375" style="36" bestFit="1" customWidth="1"/>
    <col min="4856" max="4862" width="8.42578125" style="36" customWidth="1"/>
    <col min="4863" max="5109" width="9.140625" style="36"/>
    <col min="5110" max="5110" width="5.42578125" style="36" customWidth="1"/>
    <col min="5111" max="5111" width="19.7109375" style="36" bestFit="1" customWidth="1"/>
    <col min="5112" max="5118" width="8.42578125" style="36" customWidth="1"/>
    <col min="5119" max="5365" width="9.140625" style="36"/>
    <col min="5366" max="5366" width="5.42578125" style="36" customWidth="1"/>
    <col min="5367" max="5367" width="19.7109375" style="36" bestFit="1" customWidth="1"/>
    <col min="5368" max="5374" width="8.42578125" style="36" customWidth="1"/>
    <col min="5375" max="5621" width="9.140625" style="36"/>
    <col min="5622" max="5622" width="5.42578125" style="36" customWidth="1"/>
    <col min="5623" max="5623" width="19.7109375" style="36" bestFit="1" customWidth="1"/>
    <col min="5624" max="5630" width="8.42578125" style="36" customWidth="1"/>
    <col min="5631" max="5877" width="9.140625" style="36"/>
    <col min="5878" max="5878" width="5.42578125" style="36" customWidth="1"/>
    <col min="5879" max="5879" width="19.7109375" style="36" bestFit="1" customWidth="1"/>
    <col min="5880" max="5886" width="8.42578125" style="36" customWidth="1"/>
    <col min="5887" max="6133" width="9.140625" style="36"/>
    <col min="6134" max="6134" width="5.42578125" style="36" customWidth="1"/>
    <col min="6135" max="6135" width="19.7109375" style="36" bestFit="1" customWidth="1"/>
    <col min="6136" max="6142" width="8.42578125" style="36" customWidth="1"/>
    <col min="6143" max="6389" width="9.140625" style="36"/>
    <col min="6390" max="6390" width="5.42578125" style="36" customWidth="1"/>
    <col min="6391" max="6391" width="19.7109375" style="36" bestFit="1" customWidth="1"/>
    <col min="6392" max="6398" width="8.42578125" style="36" customWidth="1"/>
    <col min="6399" max="6645" width="9.140625" style="36"/>
    <col min="6646" max="6646" width="5.42578125" style="36" customWidth="1"/>
    <col min="6647" max="6647" width="19.7109375" style="36" bestFit="1" customWidth="1"/>
    <col min="6648" max="6654" width="8.42578125" style="36" customWidth="1"/>
    <col min="6655" max="6901" width="9.140625" style="36"/>
    <col min="6902" max="6902" width="5.42578125" style="36" customWidth="1"/>
    <col min="6903" max="6903" width="19.7109375" style="36" bestFit="1" customWidth="1"/>
    <col min="6904" max="6910" width="8.42578125" style="36" customWidth="1"/>
    <col min="6911" max="7157" width="9.140625" style="36"/>
    <col min="7158" max="7158" width="5.42578125" style="36" customWidth="1"/>
    <col min="7159" max="7159" width="19.7109375" style="36" bestFit="1" customWidth="1"/>
    <col min="7160" max="7166" width="8.42578125" style="36" customWidth="1"/>
    <col min="7167" max="7413" width="9.140625" style="36"/>
    <col min="7414" max="7414" width="5.42578125" style="36" customWidth="1"/>
    <col min="7415" max="7415" width="19.7109375" style="36" bestFit="1" customWidth="1"/>
    <col min="7416" max="7422" width="8.42578125" style="36" customWidth="1"/>
    <col min="7423" max="7669" width="9.140625" style="36"/>
    <col min="7670" max="7670" width="5.42578125" style="36" customWidth="1"/>
    <col min="7671" max="7671" width="19.7109375" style="36" bestFit="1" customWidth="1"/>
    <col min="7672" max="7678" width="8.42578125" style="36" customWidth="1"/>
    <col min="7679" max="7925" width="9.140625" style="36"/>
    <col min="7926" max="7926" width="5.42578125" style="36" customWidth="1"/>
    <col min="7927" max="7927" width="19.7109375" style="36" bestFit="1" customWidth="1"/>
    <col min="7928" max="7934" width="8.42578125" style="36" customWidth="1"/>
    <col min="7935" max="8181" width="9.140625" style="36"/>
    <col min="8182" max="8182" width="5.42578125" style="36" customWidth="1"/>
    <col min="8183" max="8183" width="19.7109375" style="36" bestFit="1" customWidth="1"/>
    <col min="8184" max="8190" width="8.42578125" style="36" customWidth="1"/>
    <col min="8191" max="8437" width="9.140625" style="36"/>
    <col min="8438" max="8438" width="5.42578125" style="36" customWidth="1"/>
    <col min="8439" max="8439" width="19.7109375" style="36" bestFit="1" customWidth="1"/>
    <col min="8440" max="8446" width="8.42578125" style="36" customWidth="1"/>
    <col min="8447" max="8693" width="9.140625" style="36"/>
    <col min="8694" max="8694" width="5.42578125" style="36" customWidth="1"/>
    <col min="8695" max="8695" width="19.7109375" style="36" bestFit="1" customWidth="1"/>
    <col min="8696" max="8702" width="8.42578125" style="36" customWidth="1"/>
    <col min="8703" max="8949" width="9.140625" style="36"/>
    <col min="8950" max="8950" width="5.42578125" style="36" customWidth="1"/>
    <col min="8951" max="8951" width="19.7109375" style="36" bestFit="1" customWidth="1"/>
    <col min="8952" max="8958" width="8.42578125" style="36" customWidth="1"/>
    <col min="8959" max="9205" width="9.140625" style="36"/>
    <col min="9206" max="9206" width="5.42578125" style="36" customWidth="1"/>
    <col min="9207" max="9207" width="19.7109375" style="36" bestFit="1" customWidth="1"/>
    <col min="9208" max="9214" width="8.42578125" style="36" customWidth="1"/>
    <col min="9215" max="9461" width="9.140625" style="36"/>
    <col min="9462" max="9462" width="5.42578125" style="36" customWidth="1"/>
    <col min="9463" max="9463" width="19.7109375" style="36" bestFit="1" customWidth="1"/>
    <col min="9464" max="9470" width="8.42578125" style="36" customWidth="1"/>
    <col min="9471" max="9717" width="9.140625" style="36"/>
    <col min="9718" max="9718" width="5.42578125" style="36" customWidth="1"/>
    <col min="9719" max="9719" width="19.7109375" style="36" bestFit="1" customWidth="1"/>
    <col min="9720" max="9726" width="8.42578125" style="36" customWidth="1"/>
    <col min="9727" max="9973" width="9.140625" style="36"/>
    <col min="9974" max="9974" width="5.42578125" style="36" customWidth="1"/>
    <col min="9975" max="9975" width="19.7109375" style="36" bestFit="1" customWidth="1"/>
    <col min="9976" max="9982" width="8.42578125" style="36" customWidth="1"/>
    <col min="9983" max="10229" width="9.140625" style="36"/>
    <col min="10230" max="10230" width="5.42578125" style="36" customWidth="1"/>
    <col min="10231" max="10231" width="19.7109375" style="36" bestFit="1" customWidth="1"/>
    <col min="10232" max="10238" width="8.42578125" style="36" customWidth="1"/>
    <col min="10239" max="10485" width="9.140625" style="36"/>
    <col min="10486" max="10486" width="5.42578125" style="36" customWidth="1"/>
    <col min="10487" max="10487" width="19.7109375" style="36" bestFit="1" customWidth="1"/>
    <col min="10488" max="10494" width="8.42578125" style="36" customWidth="1"/>
    <col min="10495" max="10741" width="9.140625" style="36"/>
    <col min="10742" max="10742" width="5.42578125" style="36" customWidth="1"/>
    <col min="10743" max="10743" width="19.7109375" style="36" bestFit="1" customWidth="1"/>
    <col min="10744" max="10750" width="8.42578125" style="36" customWidth="1"/>
    <col min="10751" max="10997" width="9.140625" style="36"/>
    <col min="10998" max="10998" width="5.42578125" style="36" customWidth="1"/>
    <col min="10999" max="10999" width="19.7109375" style="36" bestFit="1" customWidth="1"/>
    <col min="11000" max="11006" width="8.42578125" style="36" customWidth="1"/>
    <col min="11007" max="11253" width="9.140625" style="36"/>
    <col min="11254" max="11254" width="5.42578125" style="36" customWidth="1"/>
    <col min="11255" max="11255" width="19.7109375" style="36" bestFit="1" customWidth="1"/>
    <col min="11256" max="11262" width="8.42578125" style="36" customWidth="1"/>
    <col min="11263" max="11509" width="9.140625" style="36"/>
    <col min="11510" max="11510" width="5.42578125" style="36" customWidth="1"/>
    <col min="11511" max="11511" width="19.7109375" style="36" bestFit="1" customWidth="1"/>
    <col min="11512" max="11518" width="8.42578125" style="36" customWidth="1"/>
    <col min="11519" max="11765" width="9.140625" style="36"/>
    <col min="11766" max="11766" width="5.42578125" style="36" customWidth="1"/>
    <col min="11767" max="11767" width="19.7109375" style="36" bestFit="1" customWidth="1"/>
    <col min="11768" max="11774" width="8.42578125" style="36" customWidth="1"/>
    <col min="11775" max="12021" width="9.140625" style="36"/>
    <col min="12022" max="12022" width="5.42578125" style="36" customWidth="1"/>
    <col min="12023" max="12023" width="19.7109375" style="36" bestFit="1" customWidth="1"/>
    <col min="12024" max="12030" width="8.42578125" style="36" customWidth="1"/>
    <col min="12031" max="12277" width="9.140625" style="36"/>
    <col min="12278" max="12278" width="5.42578125" style="36" customWidth="1"/>
    <col min="12279" max="12279" width="19.7109375" style="36" bestFit="1" customWidth="1"/>
    <col min="12280" max="12286" width="8.42578125" style="36" customWidth="1"/>
    <col min="12287" max="12533" width="9.140625" style="36"/>
    <col min="12534" max="12534" width="5.42578125" style="36" customWidth="1"/>
    <col min="12535" max="12535" width="19.7109375" style="36" bestFit="1" customWidth="1"/>
    <col min="12536" max="12542" width="8.42578125" style="36" customWidth="1"/>
    <col min="12543" max="12789" width="9.140625" style="36"/>
    <col min="12790" max="12790" width="5.42578125" style="36" customWidth="1"/>
    <col min="12791" max="12791" width="19.7109375" style="36" bestFit="1" customWidth="1"/>
    <col min="12792" max="12798" width="8.42578125" style="36" customWidth="1"/>
    <col min="12799" max="13045" width="9.140625" style="36"/>
    <col min="13046" max="13046" width="5.42578125" style="36" customWidth="1"/>
    <col min="13047" max="13047" width="19.7109375" style="36" bestFit="1" customWidth="1"/>
    <col min="13048" max="13054" width="8.42578125" style="36" customWidth="1"/>
    <col min="13055" max="13301" width="9.140625" style="36"/>
    <col min="13302" max="13302" width="5.42578125" style="36" customWidth="1"/>
    <col min="13303" max="13303" width="19.7109375" style="36" bestFit="1" customWidth="1"/>
    <col min="13304" max="13310" width="8.42578125" style="36" customWidth="1"/>
    <col min="13311" max="13557" width="9.140625" style="36"/>
    <col min="13558" max="13558" width="5.42578125" style="36" customWidth="1"/>
    <col min="13559" max="13559" width="19.7109375" style="36" bestFit="1" customWidth="1"/>
    <col min="13560" max="13566" width="8.42578125" style="36" customWidth="1"/>
    <col min="13567" max="13813" width="9.140625" style="36"/>
    <col min="13814" max="13814" width="5.42578125" style="36" customWidth="1"/>
    <col min="13815" max="13815" width="19.7109375" style="36" bestFit="1" customWidth="1"/>
    <col min="13816" max="13822" width="8.42578125" style="36" customWidth="1"/>
    <col min="13823" max="14069" width="9.140625" style="36"/>
    <col min="14070" max="14070" width="5.42578125" style="36" customWidth="1"/>
    <col min="14071" max="14071" width="19.7109375" style="36" bestFit="1" customWidth="1"/>
    <col min="14072" max="14078" width="8.42578125" style="36" customWidth="1"/>
    <col min="14079" max="14325" width="9.140625" style="36"/>
    <col min="14326" max="14326" width="5.42578125" style="36" customWidth="1"/>
    <col min="14327" max="14327" width="19.7109375" style="36" bestFit="1" customWidth="1"/>
    <col min="14328" max="14334" width="8.42578125" style="36" customWidth="1"/>
    <col min="14335" max="14581" width="9.140625" style="36"/>
    <col min="14582" max="14582" width="5.42578125" style="36" customWidth="1"/>
    <col min="14583" max="14583" width="19.7109375" style="36" bestFit="1" customWidth="1"/>
    <col min="14584" max="14590" width="8.42578125" style="36" customWidth="1"/>
    <col min="14591" max="14837" width="9.140625" style="36"/>
    <col min="14838" max="14838" width="5.42578125" style="36" customWidth="1"/>
    <col min="14839" max="14839" width="19.7109375" style="36" bestFit="1" customWidth="1"/>
    <col min="14840" max="14846" width="8.42578125" style="36" customWidth="1"/>
    <col min="14847" max="15093" width="9.140625" style="36"/>
    <col min="15094" max="15094" width="5.42578125" style="36" customWidth="1"/>
    <col min="15095" max="15095" width="19.7109375" style="36" bestFit="1" customWidth="1"/>
    <col min="15096" max="15102" width="8.42578125" style="36" customWidth="1"/>
    <col min="15103" max="15349" width="9.140625" style="36"/>
    <col min="15350" max="15350" width="5.42578125" style="36" customWidth="1"/>
    <col min="15351" max="15351" width="19.7109375" style="36" bestFit="1" customWidth="1"/>
    <col min="15352" max="15358" width="8.42578125" style="36" customWidth="1"/>
    <col min="15359" max="15605" width="9.140625" style="36"/>
    <col min="15606" max="15606" width="5.42578125" style="36" customWidth="1"/>
    <col min="15607" max="15607" width="19.7109375" style="36" bestFit="1" customWidth="1"/>
    <col min="15608" max="15614" width="8.42578125" style="36" customWidth="1"/>
    <col min="15615" max="15861" width="9.140625" style="36"/>
    <col min="15862" max="15862" width="5.42578125" style="36" customWidth="1"/>
    <col min="15863" max="15863" width="19.7109375" style="36" bestFit="1" customWidth="1"/>
    <col min="15864" max="15870" width="8.42578125" style="36" customWidth="1"/>
    <col min="15871" max="16117" width="9.140625" style="36"/>
    <col min="16118" max="16118" width="5.42578125" style="36" customWidth="1"/>
    <col min="16119" max="16119" width="19.7109375" style="36" bestFit="1" customWidth="1"/>
    <col min="16120" max="16126" width="8.42578125" style="36" customWidth="1"/>
    <col min="16127" max="16384" width="9.140625" style="36"/>
  </cols>
  <sheetData>
    <row r="1" spans="2:9" s="4" customFormat="1" ht="16.5" x14ac:dyDescent="0.3">
      <c r="B1" s="1" t="s">
        <v>31</v>
      </c>
      <c r="C1" s="3"/>
      <c r="D1" s="3"/>
      <c r="E1" s="3"/>
      <c r="F1" s="3"/>
      <c r="G1" s="3"/>
      <c r="H1" s="34"/>
      <c r="I1" s="34"/>
    </row>
    <row r="2" spans="2:9" s="4" customFormat="1" ht="16.5" x14ac:dyDescent="0.3">
      <c r="B2" s="5" t="s">
        <v>1</v>
      </c>
      <c r="C2" s="3"/>
      <c r="D2" s="3"/>
      <c r="E2" s="3"/>
      <c r="F2" s="3"/>
      <c r="G2" s="3"/>
      <c r="H2" s="34"/>
      <c r="I2" s="34"/>
    </row>
    <row r="3" spans="2:9" s="4" customFormat="1" ht="14.25" x14ac:dyDescent="0.2">
      <c r="C3" s="7"/>
      <c r="D3" s="7"/>
      <c r="E3" s="7"/>
      <c r="F3" s="7"/>
      <c r="G3" s="7"/>
    </row>
    <row r="4" spans="2:9" ht="15" customHeight="1" x14ac:dyDescent="0.2">
      <c r="B4" s="37" t="s">
        <v>25</v>
      </c>
      <c r="C4" s="38" t="s">
        <v>4</v>
      </c>
      <c r="D4" s="38" t="s">
        <v>5</v>
      </c>
      <c r="E4" s="39" t="s">
        <v>6</v>
      </c>
      <c r="F4" s="39" t="s">
        <v>7</v>
      </c>
      <c r="G4" s="38" t="s">
        <v>8</v>
      </c>
      <c r="H4" s="48" t="s">
        <v>32</v>
      </c>
    </row>
    <row r="5" spans="2:9" ht="15" customHeight="1" x14ac:dyDescent="0.2">
      <c r="B5" s="40" t="s">
        <v>11</v>
      </c>
      <c r="C5" s="41" t="s">
        <v>10</v>
      </c>
      <c r="D5" s="41" t="s">
        <v>10</v>
      </c>
      <c r="E5" s="41" t="s">
        <v>10</v>
      </c>
      <c r="F5" s="41" t="s">
        <v>10</v>
      </c>
      <c r="G5" s="41" t="s">
        <v>10</v>
      </c>
      <c r="H5" s="49" t="s">
        <v>33</v>
      </c>
    </row>
    <row r="6" spans="2:9" ht="7.9" customHeight="1" x14ac:dyDescent="0.2">
      <c r="B6" s="42"/>
      <c r="C6" s="43"/>
      <c r="D6" s="43"/>
      <c r="E6" s="43"/>
      <c r="F6" s="43"/>
      <c r="G6" s="43"/>
      <c r="H6" s="50"/>
    </row>
    <row r="7" spans="2:9" ht="14.25" customHeight="1" x14ac:dyDescent="0.2">
      <c r="B7" s="42" t="s">
        <v>34</v>
      </c>
      <c r="C7" s="44">
        <v>0</v>
      </c>
      <c r="D7" s="44">
        <v>0.5</v>
      </c>
      <c r="E7" s="44">
        <v>1.9</v>
      </c>
      <c r="F7" s="44">
        <v>1.9</v>
      </c>
      <c r="G7" s="44">
        <v>2</v>
      </c>
      <c r="H7" s="51">
        <v>6.3</v>
      </c>
    </row>
    <row r="8" spans="2:9" ht="15" customHeight="1" x14ac:dyDescent="0.2">
      <c r="B8" s="43" t="s">
        <v>35</v>
      </c>
      <c r="C8" s="44">
        <v>0</v>
      </c>
      <c r="D8" s="44">
        <v>0</v>
      </c>
      <c r="E8" s="44">
        <v>-0.4</v>
      </c>
      <c r="F8" s="44">
        <v>-0.6</v>
      </c>
      <c r="G8" s="44">
        <v>-0.5</v>
      </c>
      <c r="H8" s="51">
        <v>-1.5</v>
      </c>
    </row>
    <row r="9" spans="2:9" ht="15" customHeight="1" x14ac:dyDescent="0.2">
      <c r="B9" s="35" t="s">
        <v>36</v>
      </c>
      <c r="C9" s="52">
        <v>0</v>
      </c>
      <c r="D9" s="52">
        <v>0.5</v>
      </c>
      <c r="E9" s="52">
        <v>1.5</v>
      </c>
      <c r="F9" s="52">
        <v>1.2999999999999998</v>
      </c>
      <c r="G9" s="52">
        <v>1.5</v>
      </c>
      <c r="H9" s="53">
        <v>4.8</v>
      </c>
    </row>
    <row r="10" spans="2:9" ht="6.75" customHeight="1" x14ac:dyDescent="0.2">
      <c r="B10" s="40"/>
      <c r="C10" s="45"/>
      <c r="D10" s="45"/>
      <c r="E10" s="45"/>
      <c r="F10" s="45"/>
      <c r="G10" s="45"/>
      <c r="H10" s="51"/>
    </row>
    <row r="15" spans="2:9" ht="15" customHeight="1" x14ac:dyDescent="0.2">
      <c r="C15" s="46"/>
      <c r="D15" s="46"/>
      <c r="E15" s="46"/>
      <c r="F15" s="47"/>
      <c r="G15" s="47"/>
      <c r="H15" s="46"/>
    </row>
    <row r="16" spans="2:9" ht="15" customHeight="1" x14ac:dyDescent="0.2">
      <c r="C16" s="36" t="s">
        <v>22</v>
      </c>
    </row>
  </sheetData>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I24"/>
  <sheetViews>
    <sheetView zoomScaleNormal="100" workbookViewId="0">
      <selection activeCell="D31" sqref="D30:D31"/>
    </sheetView>
  </sheetViews>
  <sheetFormatPr defaultRowHeight="15.75" customHeight="1" x14ac:dyDescent="0.2"/>
  <cols>
    <col min="1" max="1" width="7.42578125" style="54" customWidth="1"/>
    <col min="2" max="2" width="2.42578125" style="54" customWidth="1"/>
    <col min="3" max="3" width="33.42578125" style="54" customWidth="1"/>
    <col min="4" max="8" width="9.28515625" style="54" customWidth="1"/>
    <col min="9" max="9" width="11" style="54" customWidth="1"/>
    <col min="10" max="235" width="9.140625" style="54"/>
    <col min="236" max="236" width="1.140625" style="54" customWidth="1"/>
    <col min="237" max="237" width="1.85546875" style="54" customWidth="1"/>
    <col min="238" max="238" width="2.42578125" style="54" customWidth="1"/>
    <col min="239" max="239" width="42.42578125" style="54" customWidth="1"/>
    <col min="240" max="240" width="10.42578125" style="54" bestFit="1" customWidth="1"/>
    <col min="241" max="241" width="10.42578125" style="54" customWidth="1"/>
    <col min="242" max="242" width="9.5703125" style="54" customWidth="1"/>
    <col min="243" max="245" width="9.28515625" style="54" customWidth="1"/>
    <col min="246" max="246" width="11" style="54" customWidth="1"/>
    <col min="247" max="491" width="9.140625" style="54"/>
    <col min="492" max="492" width="1.140625" style="54" customWidth="1"/>
    <col min="493" max="493" width="1.85546875" style="54" customWidth="1"/>
    <col min="494" max="494" width="2.42578125" style="54" customWidth="1"/>
    <col min="495" max="495" width="42.42578125" style="54" customWidth="1"/>
    <col min="496" max="496" width="10.42578125" style="54" bestFit="1" customWidth="1"/>
    <col min="497" max="497" width="10.42578125" style="54" customWidth="1"/>
    <col min="498" max="498" width="9.5703125" style="54" customWidth="1"/>
    <col min="499" max="501" width="9.28515625" style="54" customWidth="1"/>
    <col min="502" max="502" width="11" style="54" customWidth="1"/>
    <col min="503" max="747" width="9.140625" style="54"/>
    <col min="748" max="748" width="1.140625" style="54" customWidth="1"/>
    <col min="749" max="749" width="1.85546875" style="54" customWidth="1"/>
    <col min="750" max="750" width="2.42578125" style="54" customWidth="1"/>
    <col min="751" max="751" width="42.42578125" style="54" customWidth="1"/>
    <col min="752" max="752" width="10.42578125" style="54" bestFit="1" customWidth="1"/>
    <col min="753" max="753" width="10.42578125" style="54" customWidth="1"/>
    <col min="754" max="754" width="9.5703125" style="54" customWidth="1"/>
    <col min="755" max="757" width="9.28515625" style="54" customWidth="1"/>
    <col min="758" max="758" width="11" style="54" customWidth="1"/>
    <col min="759" max="1003" width="9.140625" style="54"/>
    <col min="1004" max="1004" width="1.140625" style="54" customWidth="1"/>
    <col min="1005" max="1005" width="1.85546875" style="54" customWidth="1"/>
    <col min="1006" max="1006" width="2.42578125" style="54" customWidth="1"/>
    <col min="1007" max="1007" width="42.42578125" style="54" customWidth="1"/>
    <col min="1008" max="1008" width="10.42578125" style="54" bestFit="1" customWidth="1"/>
    <col min="1009" max="1009" width="10.42578125" style="54" customWidth="1"/>
    <col min="1010" max="1010" width="9.5703125" style="54" customWidth="1"/>
    <col min="1011" max="1013" width="9.28515625" style="54" customWidth="1"/>
    <col min="1014" max="1014" width="11" style="54" customWidth="1"/>
    <col min="1015" max="1259" width="9.140625" style="54"/>
    <col min="1260" max="1260" width="1.140625" style="54" customWidth="1"/>
    <col min="1261" max="1261" width="1.85546875" style="54" customWidth="1"/>
    <col min="1262" max="1262" width="2.42578125" style="54" customWidth="1"/>
    <col min="1263" max="1263" width="42.42578125" style="54" customWidth="1"/>
    <col min="1264" max="1264" width="10.42578125" style="54" bestFit="1" customWidth="1"/>
    <col min="1265" max="1265" width="10.42578125" style="54" customWidth="1"/>
    <col min="1266" max="1266" width="9.5703125" style="54" customWidth="1"/>
    <col min="1267" max="1269" width="9.28515625" style="54" customWidth="1"/>
    <col min="1270" max="1270" width="11" style="54" customWidth="1"/>
    <col min="1271" max="1515" width="9.140625" style="54"/>
    <col min="1516" max="1516" width="1.140625" style="54" customWidth="1"/>
    <col min="1517" max="1517" width="1.85546875" style="54" customWidth="1"/>
    <col min="1518" max="1518" width="2.42578125" style="54" customWidth="1"/>
    <col min="1519" max="1519" width="42.42578125" style="54" customWidth="1"/>
    <col min="1520" max="1520" width="10.42578125" style="54" bestFit="1" customWidth="1"/>
    <col min="1521" max="1521" width="10.42578125" style="54" customWidth="1"/>
    <col min="1522" max="1522" width="9.5703125" style="54" customWidth="1"/>
    <col min="1523" max="1525" width="9.28515625" style="54" customWidth="1"/>
    <col min="1526" max="1526" width="11" style="54" customWidth="1"/>
    <col min="1527" max="1771" width="9.140625" style="54"/>
    <col min="1772" max="1772" width="1.140625" style="54" customWidth="1"/>
    <col min="1773" max="1773" width="1.85546875" style="54" customWidth="1"/>
    <col min="1774" max="1774" width="2.42578125" style="54" customWidth="1"/>
    <col min="1775" max="1775" width="42.42578125" style="54" customWidth="1"/>
    <col min="1776" max="1776" width="10.42578125" style="54" bestFit="1" customWidth="1"/>
    <col min="1777" max="1777" width="10.42578125" style="54" customWidth="1"/>
    <col min="1778" max="1778" width="9.5703125" style="54" customWidth="1"/>
    <col min="1779" max="1781" width="9.28515625" style="54" customWidth="1"/>
    <col min="1782" max="1782" width="11" style="54" customWidth="1"/>
    <col min="1783" max="2027" width="9.140625" style="54"/>
    <col min="2028" max="2028" width="1.140625" style="54" customWidth="1"/>
    <col min="2029" max="2029" width="1.85546875" style="54" customWidth="1"/>
    <col min="2030" max="2030" width="2.42578125" style="54" customWidth="1"/>
    <col min="2031" max="2031" width="42.42578125" style="54" customWidth="1"/>
    <col min="2032" max="2032" width="10.42578125" style="54" bestFit="1" customWidth="1"/>
    <col min="2033" max="2033" width="10.42578125" style="54" customWidth="1"/>
    <col min="2034" max="2034" width="9.5703125" style="54" customWidth="1"/>
    <col min="2035" max="2037" width="9.28515625" style="54" customWidth="1"/>
    <col min="2038" max="2038" width="11" style="54" customWidth="1"/>
    <col min="2039" max="2283" width="9.140625" style="54"/>
    <col min="2284" max="2284" width="1.140625" style="54" customWidth="1"/>
    <col min="2285" max="2285" width="1.85546875" style="54" customWidth="1"/>
    <col min="2286" max="2286" width="2.42578125" style="54" customWidth="1"/>
    <col min="2287" max="2287" width="42.42578125" style="54" customWidth="1"/>
    <col min="2288" max="2288" width="10.42578125" style="54" bestFit="1" customWidth="1"/>
    <col min="2289" max="2289" width="10.42578125" style="54" customWidth="1"/>
    <col min="2290" max="2290" width="9.5703125" style="54" customWidth="1"/>
    <col min="2291" max="2293" width="9.28515625" style="54" customWidth="1"/>
    <col min="2294" max="2294" width="11" style="54" customWidth="1"/>
    <col min="2295" max="2539" width="9.140625" style="54"/>
    <col min="2540" max="2540" width="1.140625" style="54" customWidth="1"/>
    <col min="2541" max="2541" width="1.85546875" style="54" customWidth="1"/>
    <col min="2542" max="2542" width="2.42578125" style="54" customWidth="1"/>
    <col min="2543" max="2543" width="42.42578125" style="54" customWidth="1"/>
    <col min="2544" max="2544" width="10.42578125" style="54" bestFit="1" customWidth="1"/>
    <col min="2545" max="2545" width="10.42578125" style="54" customWidth="1"/>
    <col min="2546" max="2546" width="9.5703125" style="54" customWidth="1"/>
    <col min="2547" max="2549" width="9.28515625" style="54" customWidth="1"/>
    <col min="2550" max="2550" width="11" style="54" customWidth="1"/>
    <col min="2551" max="2795" width="9.140625" style="54"/>
    <col min="2796" max="2796" width="1.140625" style="54" customWidth="1"/>
    <col min="2797" max="2797" width="1.85546875" style="54" customWidth="1"/>
    <col min="2798" max="2798" width="2.42578125" style="54" customWidth="1"/>
    <col min="2799" max="2799" width="42.42578125" style="54" customWidth="1"/>
    <col min="2800" max="2800" width="10.42578125" style="54" bestFit="1" customWidth="1"/>
    <col min="2801" max="2801" width="10.42578125" style="54" customWidth="1"/>
    <col min="2802" max="2802" width="9.5703125" style="54" customWidth="1"/>
    <col min="2803" max="2805" width="9.28515625" style="54" customWidth="1"/>
    <col min="2806" max="2806" width="11" style="54" customWidth="1"/>
    <col min="2807" max="3051" width="9.140625" style="54"/>
    <col min="3052" max="3052" width="1.140625" style="54" customWidth="1"/>
    <col min="3053" max="3053" width="1.85546875" style="54" customWidth="1"/>
    <col min="3054" max="3054" width="2.42578125" style="54" customWidth="1"/>
    <col min="3055" max="3055" width="42.42578125" style="54" customWidth="1"/>
    <col min="3056" max="3056" width="10.42578125" style="54" bestFit="1" customWidth="1"/>
    <col min="3057" max="3057" width="10.42578125" style="54" customWidth="1"/>
    <col min="3058" max="3058" width="9.5703125" style="54" customWidth="1"/>
    <col min="3059" max="3061" width="9.28515625" style="54" customWidth="1"/>
    <col min="3062" max="3062" width="11" style="54" customWidth="1"/>
    <col min="3063" max="3307" width="9.140625" style="54"/>
    <col min="3308" max="3308" width="1.140625" style="54" customWidth="1"/>
    <col min="3309" max="3309" width="1.85546875" style="54" customWidth="1"/>
    <col min="3310" max="3310" width="2.42578125" style="54" customWidth="1"/>
    <col min="3311" max="3311" width="42.42578125" style="54" customWidth="1"/>
    <col min="3312" max="3312" width="10.42578125" style="54" bestFit="1" customWidth="1"/>
    <col min="3313" max="3313" width="10.42578125" style="54" customWidth="1"/>
    <col min="3314" max="3314" width="9.5703125" style="54" customWidth="1"/>
    <col min="3315" max="3317" width="9.28515625" style="54" customWidth="1"/>
    <col min="3318" max="3318" width="11" style="54" customWidth="1"/>
    <col min="3319" max="3563" width="9.140625" style="54"/>
    <col min="3564" max="3564" width="1.140625" style="54" customWidth="1"/>
    <col min="3565" max="3565" width="1.85546875" style="54" customWidth="1"/>
    <col min="3566" max="3566" width="2.42578125" style="54" customWidth="1"/>
    <col min="3567" max="3567" width="42.42578125" style="54" customWidth="1"/>
    <col min="3568" max="3568" width="10.42578125" style="54" bestFit="1" customWidth="1"/>
    <col min="3569" max="3569" width="10.42578125" style="54" customWidth="1"/>
    <col min="3570" max="3570" width="9.5703125" style="54" customWidth="1"/>
    <col min="3571" max="3573" width="9.28515625" style="54" customWidth="1"/>
    <col min="3574" max="3574" width="11" style="54" customWidth="1"/>
    <col min="3575" max="3819" width="9.140625" style="54"/>
    <col min="3820" max="3820" width="1.140625" style="54" customWidth="1"/>
    <col min="3821" max="3821" width="1.85546875" style="54" customWidth="1"/>
    <col min="3822" max="3822" width="2.42578125" style="54" customWidth="1"/>
    <col min="3823" max="3823" width="42.42578125" style="54" customWidth="1"/>
    <col min="3824" max="3824" width="10.42578125" style="54" bestFit="1" customWidth="1"/>
    <col min="3825" max="3825" width="10.42578125" style="54" customWidth="1"/>
    <col min="3826" max="3826" width="9.5703125" style="54" customWidth="1"/>
    <col min="3827" max="3829" width="9.28515625" style="54" customWidth="1"/>
    <col min="3830" max="3830" width="11" style="54" customWidth="1"/>
    <col min="3831" max="4075" width="9.140625" style="54"/>
    <col min="4076" max="4076" width="1.140625" style="54" customWidth="1"/>
    <col min="4077" max="4077" width="1.85546875" style="54" customWidth="1"/>
    <col min="4078" max="4078" width="2.42578125" style="54" customWidth="1"/>
    <col min="4079" max="4079" width="42.42578125" style="54" customWidth="1"/>
    <col min="4080" max="4080" width="10.42578125" style="54" bestFit="1" customWidth="1"/>
    <col min="4081" max="4081" width="10.42578125" style="54" customWidth="1"/>
    <col min="4082" max="4082" width="9.5703125" style="54" customWidth="1"/>
    <col min="4083" max="4085" width="9.28515625" style="54" customWidth="1"/>
    <col min="4086" max="4086" width="11" style="54" customWidth="1"/>
    <col min="4087" max="4331" width="9.140625" style="54"/>
    <col min="4332" max="4332" width="1.140625" style="54" customWidth="1"/>
    <col min="4333" max="4333" width="1.85546875" style="54" customWidth="1"/>
    <col min="4334" max="4334" width="2.42578125" style="54" customWidth="1"/>
    <col min="4335" max="4335" width="42.42578125" style="54" customWidth="1"/>
    <col min="4336" max="4336" width="10.42578125" style="54" bestFit="1" customWidth="1"/>
    <col min="4337" max="4337" width="10.42578125" style="54" customWidth="1"/>
    <col min="4338" max="4338" width="9.5703125" style="54" customWidth="1"/>
    <col min="4339" max="4341" width="9.28515625" style="54" customWidth="1"/>
    <col min="4342" max="4342" width="11" style="54" customWidth="1"/>
    <col min="4343" max="4587" width="9.140625" style="54"/>
    <col min="4588" max="4588" width="1.140625" style="54" customWidth="1"/>
    <col min="4589" max="4589" width="1.85546875" style="54" customWidth="1"/>
    <col min="4590" max="4590" width="2.42578125" style="54" customWidth="1"/>
    <col min="4591" max="4591" width="42.42578125" style="54" customWidth="1"/>
    <col min="4592" max="4592" width="10.42578125" style="54" bestFit="1" customWidth="1"/>
    <col min="4593" max="4593" width="10.42578125" style="54" customWidth="1"/>
    <col min="4594" max="4594" width="9.5703125" style="54" customWidth="1"/>
    <col min="4595" max="4597" width="9.28515625" style="54" customWidth="1"/>
    <col min="4598" max="4598" width="11" style="54" customWidth="1"/>
    <col min="4599" max="4843" width="9.140625" style="54"/>
    <col min="4844" max="4844" width="1.140625" style="54" customWidth="1"/>
    <col min="4845" max="4845" width="1.85546875" style="54" customWidth="1"/>
    <col min="4846" max="4846" width="2.42578125" style="54" customWidth="1"/>
    <col min="4847" max="4847" width="42.42578125" style="54" customWidth="1"/>
    <col min="4848" max="4848" width="10.42578125" style="54" bestFit="1" customWidth="1"/>
    <col min="4849" max="4849" width="10.42578125" style="54" customWidth="1"/>
    <col min="4850" max="4850" width="9.5703125" style="54" customWidth="1"/>
    <col min="4851" max="4853" width="9.28515625" style="54" customWidth="1"/>
    <col min="4854" max="4854" width="11" style="54" customWidth="1"/>
    <col min="4855" max="5099" width="9.140625" style="54"/>
    <col min="5100" max="5100" width="1.140625" style="54" customWidth="1"/>
    <col min="5101" max="5101" width="1.85546875" style="54" customWidth="1"/>
    <col min="5102" max="5102" width="2.42578125" style="54" customWidth="1"/>
    <col min="5103" max="5103" width="42.42578125" style="54" customWidth="1"/>
    <col min="5104" max="5104" width="10.42578125" style="54" bestFit="1" customWidth="1"/>
    <col min="5105" max="5105" width="10.42578125" style="54" customWidth="1"/>
    <col min="5106" max="5106" width="9.5703125" style="54" customWidth="1"/>
    <col min="5107" max="5109" width="9.28515625" style="54" customWidth="1"/>
    <col min="5110" max="5110" width="11" style="54" customWidth="1"/>
    <col min="5111" max="5355" width="9.140625" style="54"/>
    <col min="5356" max="5356" width="1.140625" style="54" customWidth="1"/>
    <col min="5357" max="5357" width="1.85546875" style="54" customWidth="1"/>
    <col min="5358" max="5358" width="2.42578125" style="54" customWidth="1"/>
    <col min="5359" max="5359" width="42.42578125" style="54" customWidth="1"/>
    <col min="5360" max="5360" width="10.42578125" style="54" bestFit="1" customWidth="1"/>
    <col min="5361" max="5361" width="10.42578125" style="54" customWidth="1"/>
    <col min="5362" max="5362" width="9.5703125" style="54" customWidth="1"/>
    <col min="5363" max="5365" width="9.28515625" style="54" customWidth="1"/>
    <col min="5366" max="5366" width="11" style="54" customWidth="1"/>
    <col min="5367" max="5611" width="9.140625" style="54"/>
    <col min="5612" max="5612" width="1.140625" style="54" customWidth="1"/>
    <col min="5613" max="5613" width="1.85546875" style="54" customWidth="1"/>
    <col min="5614" max="5614" width="2.42578125" style="54" customWidth="1"/>
    <col min="5615" max="5615" width="42.42578125" style="54" customWidth="1"/>
    <col min="5616" max="5616" width="10.42578125" style="54" bestFit="1" customWidth="1"/>
    <col min="5617" max="5617" width="10.42578125" style="54" customWidth="1"/>
    <col min="5618" max="5618" width="9.5703125" style="54" customWidth="1"/>
    <col min="5619" max="5621" width="9.28515625" style="54" customWidth="1"/>
    <col min="5622" max="5622" width="11" style="54" customWidth="1"/>
    <col min="5623" max="5867" width="9.140625" style="54"/>
    <col min="5868" max="5868" width="1.140625" style="54" customWidth="1"/>
    <col min="5869" max="5869" width="1.85546875" style="54" customWidth="1"/>
    <col min="5870" max="5870" width="2.42578125" style="54" customWidth="1"/>
    <col min="5871" max="5871" width="42.42578125" style="54" customWidth="1"/>
    <col min="5872" max="5872" width="10.42578125" style="54" bestFit="1" customWidth="1"/>
    <col min="5873" max="5873" width="10.42578125" style="54" customWidth="1"/>
    <col min="5874" max="5874" width="9.5703125" style="54" customWidth="1"/>
    <col min="5875" max="5877" width="9.28515625" style="54" customWidth="1"/>
    <col min="5878" max="5878" width="11" style="54" customWidth="1"/>
    <col min="5879" max="6123" width="9.140625" style="54"/>
    <col min="6124" max="6124" width="1.140625" style="54" customWidth="1"/>
    <col min="6125" max="6125" width="1.85546875" style="54" customWidth="1"/>
    <col min="6126" max="6126" width="2.42578125" style="54" customWidth="1"/>
    <col min="6127" max="6127" width="42.42578125" style="54" customWidth="1"/>
    <col min="6128" max="6128" width="10.42578125" style="54" bestFit="1" customWidth="1"/>
    <col min="6129" max="6129" width="10.42578125" style="54" customWidth="1"/>
    <col min="6130" max="6130" width="9.5703125" style="54" customWidth="1"/>
    <col min="6131" max="6133" width="9.28515625" style="54" customWidth="1"/>
    <col min="6134" max="6134" width="11" style="54" customWidth="1"/>
    <col min="6135" max="6379" width="9.140625" style="54"/>
    <col min="6380" max="6380" width="1.140625" style="54" customWidth="1"/>
    <col min="6381" max="6381" width="1.85546875" style="54" customWidth="1"/>
    <col min="6382" max="6382" width="2.42578125" style="54" customWidth="1"/>
    <col min="6383" max="6383" width="42.42578125" style="54" customWidth="1"/>
    <col min="6384" max="6384" width="10.42578125" style="54" bestFit="1" customWidth="1"/>
    <col min="6385" max="6385" width="10.42578125" style="54" customWidth="1"/>
    <col min="6386" max="6386" width="9.5703125" style="54" customWidth="1"/>
    <col min="6387" max="6389" width="9.28515625" style="54" customWidth="1"/>
    <col min="6390" max="6390" width="11" style="54" customWidth="1"/>
    <col min="6391" max="6635" width="9.140625" style="54"/>
    <col min="6636" max="6636" width="1.140625" style="54" customWidth="1"/>
    <col min="6637" max="6637" width="1.85546875" style="54" customWidth="1"/>
    <col min="6638" max="6638" width="2.42578125" style="54" customWidth="1"/>
    <col min="6639" max="6639" width="42.42578125" style="54" customWidth="1"/>
    <col min="6640" max="6640" width="10.42578125" style="54" bestFit="1" customWidth="1"/>
    <col min="6641" max="6641" width="10.42578125" style="54" customWidth="1"/>
    <col min="6642" max="6642" width="9.5703125" style="54" customWidth="1"/>
    <col min="6643" max="6645" width="9.28515625" style="54" customWidth="1"/>
    <col min="6646" max="6646" width="11" style="54" customWidth="1"/>
    <col min="6647" max="6891" width="9.140625" style="54"/>
    <col min="6892" max="6892" width="1.140625" style="54" customWidth="1"/>
    <col min="6893" max="6893" width="1.85546875" style="54" customWidth="1"/>
    <col min="6894" max="6894" width="2.42578125" style="54" customWidth="1"/>
    <col min="6895" max="6895" width="42.42578125" style="54" customWidth="1"/>
    <col min="6896" max="6896" width="10.42578125" style="54" bestFit="1" customWidth="1"/>
    <col min="6897" max="6897" width="10.42578125" style="54" customWidth="1"/>
    <col min="6898" max="6898" width="9.5703125" style="54" customWidth="1"/>
    <col min="6899" max="6901" width="9.28515625" style="54" customWidth="1"/>
    <col min="6902" max="6902" width="11" style="54" customWidth="1"/>
    <col min="6903" max="7147" width="9.140625" style="54"/>
    <col min="7148" max="7148" width="1.140625" style="54" customWidth="1"/>
    <col min="7149" max="7149" width="1.85546875" style="54" customWidth="1"/>
    <col min="7150" max="7150" width="2.42578125" style="54" customWidth="1"/>
    <col min="7151" max="7151" width="42.42578125" style="54" customWidth="1"/>
    <col min="7152" max="7152" width="10.42578125" style="54" bestFit="1" customWidth="1"/>
    <col min="7153" max="7153" width="10.42578125" style="54" customWidth="1"/>
    <col min="7154" max="7154" width="9.5703125" style="54" customWidth="1"/>
    <col min="7155" max="7157" width="9.28515625" style="54" customWidth="1"/>
    <col min="7158" max="7158" width="11" style="54" customWidth="1"/>
    <col min="7159" max="7403" width="9.140625" style="54"/>
    <col min="7404" max="7404" width="1.140625" style="54" customWidth="1"/>
    <col min="7405" max="7405" width="1.85546875" style="54" customWidth="1"/>
    <col min="7406" max="7406" width="2.42578125" style="54" customWidth="1"/>
    <col min="7407" max="7407" width="42.42578125" style="54" customWidth="1"/>
    <col min="7408" max="7408" width="10.42578125" style="54" bestFit="1" customWidth="1"/>
    <col min="7409" max="7409" width="10.42578125" style="54" customWidth="1"/>
    <col min="7410" max="7410" width="9.5703125" style="54" customWidth="1"/>
    <col min="7411" max="7413" width="9.28515625" style="54" customWidth="1"/>
    <col min="7414" max="7414" width="11" style="54" customWidth="1"/>
    <col min="7415" max="7659" width="9.140625" style="54"/>
    <col min="7660" max="7660" width="1.140625" style="54" customWidth="1"/>
    <col min="7661" max="7661" width="1.85546875" style="54" customWidth="1"/>
    <col min="7662" max="7662" width="2.42578125" style="54" customWidth="1"/>
    <col min="7663" max="7663" width="42.42578125" style="54" customWidth="1"/>
    <col min="7664" max="7664" width="10.42578125" style="54" bestFit="1" customWidth="1"/>
    <col min="7665" max="7665" width="10.42578125" style="54" customWidth="1"/>
    <col min="7666" max="7666" width="9.5703125" style="54" customWidth="1"/>
    <col min="7667" max="7669" width="9.28515625" style="54" customWidth="1"/>
    <col min="7670" max="7670" width="11" style="54" customWidth="1"/>
    <col min="7671" max="7915" width="9.140625" style="54"/>
    <col min="7916" max="7916" width="1.140625" style="54" customWidth="1"/>
    <col min="7917" max="7917" width="1.85546875" style="54" customWidth="1"/>
    <col min="7918" max="7918" width="2.42578125" style="54" customWidth="1"/>
    <col min="7919" max="7919" width="42.42578125" style="54" customWidth="1"/>
    <col min="7920" max="7920" width="10.42578125" style="54" bestFit="1" customWidth="1"/>
    <col min="7921" max="7921" width="10.42578125" style="54" customWidth="1"/>
    <col min="7922" max="7922" width="9.5703125" style="54" customWidth="1"/>
    <col min="7923" max="7925" width="9.28515625" style="54" customWidth="1"/>
    <col min="7926" max="7926" width="11" style="54" customWidth="1"/>
    <col min="7927" max="8171" width="9.140625" style="54"/>
    <col min="8172" max="8172" width="1.140625" style="54" customWidth="1"/>
    <col min="8173" max="8173" width="1.85546875" style="54" customWidth="1"/>
    <col min="8174" max="8174" width="2.42578125" style="54" customWidth="1"/>
    <col min="8175" max="8175" width="42.42578125" style="54" customWidth="1"/>
    <col min="8176" max="8176" width="10.42578125" style="54" bestFit="1" customWidth="1"/>
    <col min="8177" max="8177" width="10.42578125" style="54" customWidth="1"/>
    <col min="8178" max="8178" width="9.5703125" style="54" customWidth="1"/>
    <col min="8179" max="8181" width="9.28515625" style="54" customWidth="1"/>
    <col min="8182" max="8182" width="11" style="54" customWidth="1"/>
    <col min="8183" max="8427" width="9.140625" style="54"/>
    <col min="8428" max="8428" width="1.140625" style="54" customWidth="1"/>
    <col min="8429" max="8429" width="1.85546875" style="54" customWidth="1"/>
    <col min="8430" max="8430" width="2.42578125" style="54" customWidth="1"/>
    <col min="8431" max="8431" width="42.42578125" style="54" customWidth="1"/>
    <col min="8432" max="8432" width="10.42578125" style="54" bestFit="1" customWidth="1"/>
    <col min="8433" max="8433" width="10.42578125" style="54" customWidth="1"/>
    <col min="8434" max="8434" width="9.5703125" style="54" customWidth="1"/>
    <col min="8435" max="8437" width="9.28515625" style="54" customWidth="1"/>
    <col min="8438" max="8438" width="11" style="54" customWidth="1"/>
    <col min="8439" max="8683" width="9.140625" style="54"/>
    <col min="8684" max="8684" width="1.140625" style="54" customWidth="1"/>
    <col min="8685" max="8685" width="1.85546875" style="54" customWidth="1"/>
    <col min="8686" max="8686" width="2.42578125" style="54" customWidth="1"/>
    <col min="8687" max="8687" width="42.42578125" style="54" customWidth="1"/>
    <col min="8688" max="8688" width="10.42578125" style="54" bestFit="1" customWidth="1"/>
    <col min="8689" max="8689" width="10.42578125" style="54" customWidth="1"/>
    <col min="8690" max="8690" width="9.5703125" style="54" customWidth="1"/>
    <col min="8691" max="8693" width="9.28515625" style="54" customWidth="1"/>
    <col min="8694" max="8694" width="11" style="54" customWidth="1"/>
    <col min="8695" max="8939" width="9.140625" style="54"/>
    <col min="8940" max="8940" width="1.140625" style="54" customWidth="1"/>
    <col min="8941" max="8941" width="1.85546875" style="54" customWidth="1"/>
    <col min="8942" max="8942" width="2.42578125" style="54" customWidth="1"/>
    <col min="8943" max="8943" width="42.42578125" style="54" customWidth="1"/>
    <col min="8944" max="8944" width="10.42578125" style="54" bestFit="1" customWidth="1"/>
    <col min="8945" max="8945" width="10.42578125" style="54" customWidth="1"/>
    <col min="8946" max="8946" width="9.5703125" style="54" customWidth="1"/>
    <col min="8947" max="8949" width="9.28515625" style="54" customWidth="1"/>
    <col min="8950" max="8950" width="11" style="54" customWidth="1"/>
    <col min="8951" max="9195" width="9.140625" style="54"/>
    <col min="9196" max="9196" width="1.140625" style="54" customWidth="1"/>
    <col min="9197" max="9197" width="1.85546875" style="54" customWidth="1"/>
    <col min="9198" max="9198" width="2.42578125" style="54" customWidth="1"/>
    <col min="9199" max="9199" width="42.42578125" style="54" customWidth="1"/>
    <col min="9200" max="9200" width="10.42578125" style="54" bestFit="1" customWidth="1"/>
    <col min="9201" max="9201" width="10.42578125" style="54" customWidth="1"/>
    <col min="9202" max="9202" width="9.5703125" style="54" customWidth="1"/>
    <col min="9203" max="9205" width="9.28515625" style="54" customWidth="1"/>
    <col min="9206" max="9206" width="11" style="54" customWidth="1"/>
    <col min="9207" max="9451" width="9.140625" style="54"/>
    <col min="9452" max="9452" width="1.140625" style="54" customWidth="1"/>
    <col min="9453" max="9453" width="1.85546875" style="54" customWidth="1"/>
    <col min="9454" max="9454" width="2.42578125" style="54" customWidth="1"/>
    <col min="9455" max="9455" width="42.42578125" style="54" customWidth="1"/>
    <col min="9456" max="9456" width="10.42578125" style="54" bestFit="1" customWidth="1"/>
    <col min="9457" max="9457" width="10.42578125" style="54" customWidth="1"/>
    <col min="9458" max="9458" width="9.5703125" style="54" customWidth="1"/>
    <col min="9459" max="9461" width="9.28515625" style="54" customWidth="1"/>
    <col min="9462" max="9462" width="11" style="54" customWidth="1"/>
    <col min="9463" max="9707" width="9.140625" style="54"/>
    <col min="9708" max="9708" width="1.140625" style="54" customWidth="1"/>
    <col min="9709" max="9709" width="1.85546875" style="54" customWidth="1"/>
    <col min="9710" max="9710" width="2.42578125" style="54" customWidth="1"/>
    <col min="9711" max="9711" width="42.42578125" style="54" customWidth="1"/>
    <col min="9712" max="9712" width="10.42578125" style="54" bestFit="1" customWidth="1"/>
    <col min="9713" max="9713" width="10.42578125" style="54" customWidth="1"/>
    <col min="9714" max="9714" width="9.5703125" style="54" customWidth="1"/>
    <col min="9715" max="9717" width="9.28515625" style="54" customWidth="1"/>
    <col min="9718" max="9718" width="11" style="54" customWidth="1"/>
    <col min="9719" max="9963" width="9.140625" style="54"/>
    <col min="9964" max="9964" width="1.140625" style="54" customWidth="1"/>
    <col min="9965" max="9965" width="1.85546875" style="54" customWidth="1"/>
    <col min="9966" max="9966" width="2.42578125" style="54" customWidth="1"/>
    <col min="9967" max="9967" width="42.42578125" style="54" customWidth="1"/>
    <col min="9968" max="9968" width="10.42578125" style="54" bestFit="1" customWidth="1"/>
    <col min="9969" max="9969" width="10.42578125" style="54" customWidth="1"/>
    <col min="9970" max="9970" width="9.5703125" style="54" customWidth="1"/>
    <col min="9971" max="9973" width="9.28515625" style="54" customWidth="1"/>
    <col min="9974" max="9974" width="11" style="54" customWidth="1"/>
    <col min="9975" max="10219" width="9.140625" style="54"/>
    <col min="10220" max="10220" width="1.140625" style="54" customWidth="1"/>
    <col min="10221" max="10221" width="1.85546875" style="54" customWidth="1"/>
    <col min="10222" max="10222" width="2.42578125" style="54" customWidth="1"/>
    <col min="10223" max="10223" width="42.42578125" style="54" customWidth="1"/>
    <col min="10224" max="10224" width="10.42578125" style="54" bestFit="1" customWidth="1"/>
    <col min="10225" max="10225" width="10.42578125" style="54" customWidth="1"/>
    <col min="10226" max="10226" width="9.5703125" style="54" customWidth="1"/>
    <col min="10227" max="10229" width="9.28515625" style="54" customWidth="1"/>
    <col min="10230" max="10230" width="11" style="54" customWidth="1"/>
    <col min="10231" max="10475" width="9.140625" style="54"/>
    <col min="10476" max="10476" width="1.140625" style="54" customWidth="1"/>
    <col min="10477" max="10477" width="1.85546875" style="54" customWidth="1"/>
    <col min="10478" max="10478" width="2.42578125" style="54" customWidth="1"/>
    <col min="10479" max="10479" width="42.42578125" style="54" customWidth="1"/>
    <col min="10480" max="10480" width="10.42578125" style="54" bestFit="1" customWidth="1"/>
    <col min="10481" max="10481" width="10.42578125" style="54" customWidth="1"/>
    <col min="10482" max="10482" width="9.5703125" style="54" customWidth="1"/>
    <col min="10483" max="10485" width="9.28515625" style="54" customWidth="1"/>
    <col min="10486" max="10486" width="11" style="54" customWidth="1"/>
    <col min="10487" max="10731" width="9.140625" style="54"/>
    <col min="10732" max="10732" width="1.140625" style="54" customWidth="1"/>
    <col min="10733" max="10733" width="1.85546875" style="54" customWidth="1"/>
    <col min="10734" max="10734" width="2.42578125" style="54" customWidth="1"/>
    <col min="10735" max="10735" width="42.42578125" style="54" customWidth="1"/>
    <col min="10736" max="10736" width="10.42578125" style="54" bestFit="1" customWidth="1"/>
    <col min="10737" max="10737" width="10.42578125" style="54" customWidth="1"/>
    <col min="10738" max="10738" width="9.5703125" style="54" customWidth="1"/>
    <col min="10739" max="10741" width="9.28515625" style="54" customWidth="1"/>
    <col min="10742" max="10742" width="11" style="54" customWidth="1"/>
    <col min="10743" max="10987" width="9.140625" style="54"/>
    <col min="10988" max="10988" width="1.140625" style="54" customWidth="1"/>
    <col min="10989" max="10989" width="1.85546875" style="54" customWidth="1"/>
    <col min="10990" max="10990" width="2.42578125" style="54" customWidth="1"/>
    <col min="10991" max="10991" width="42.42578125" style="54" customWidth="1"/>
    <col min="10992" max="10992" width="10.42578125" style="54" bestFit="1" customWidth="1"/>
    <col min="10993" max="10993" width="10.42578125" style="54" customWidth="1"/>
    <col min="10994" max="10994" width="9.5703125" style="54" customWidth="1"/>
    <col min="10995" max="10997" width="9.28515625" style="54" customWidth="1"/>
    <col min="10998" max="10998" width="11" style="54" customWidth="1"/>
    <col min="10999" max="11243" width="9.140625" style="54"/>
    <col min="11244" max="11244" width="1.140625" style="54" customWidth="1"/>
    <col min="11245" max="11245" width="1.85546875" style="54" customWidth="1"/>
    <col min="11246" max="11246" width="2.42578125" style="54" customWidth="1"/>
    <col min="11247" max="11247" width="42.42578125" style="54" customWidth="1"/>
    <col min="11248" max="11248" width="10.42578125" style="54" bestFit="1" customWidth="1"/>
    <col min="11249" max="11249" width="10.42578125" style="54" customWidth="1"/>
    <col min="11250" max="11250" width="9.5703125" style="54" customWidth="1"/>
    <col min="11251" max="11253" width="9.28515625" style="54" customWidth="1"/>
    <col min="11254" max="11254" width="11" style="54" customWidth="1"/>
    <col min="11255" max="11499" width="9.140625" style="54"/>
    <col min="11500" max="11500" width="1.140625" style="54" customWidth="1"/>
    <col min="11501" max="11501" width="1.85546875" style="54" customWidth="1"/>
    <col min="11502" max="11502" width="2.42578125" style="54" customWidth="1"/>
    <col min="11503" max="11503" width="42.42578125" style="54" customWidth="1"/>
    <col min="11504" max="11504" width="10.42578125" style="54" bestFit="1" customWidth="1"/>
    <col min="11505" max="11505" width="10.42578125" style="54" customWidth="1"/>
    <col min="11506" max="11506" width="9.5703125" style="54" customWidth="1"/>
    <col min="11507" max="11509" width="9.28515625" style="54" customWidth="1"/>
    <col min="11510" max="11510" width="11" style="54" customWidth="1"/>
    <col min="11511" max="11755" width="9.140625" style="54"/>
    <col min="11756" max="11756" width="1.140625" style="54" customWidth="1"/>
    <col min="11757" max="11757" width="1.85546875" style="54" customWidth="1"/>
    <col min="11758" max="11758" width="2.42578125" style="54" customWidth="1"/>
    <col min="11759" max="11759" width="42.42578125" style="54" customWidth="1"/>
    <col min="11760" max="11760" width="10.42578125" style="54" bestFit="1" customWidth="1"/>
    <col min="11761" max="11761" width="10.42578125" style="54" customWidth="1"/>
    <col min="11762" max="11762" width="9.5703125" style="54" customWidth="1"/>
    <col min="11763" max="11765" width="9.28515625" style="54" customWidth="1"/>
    <col min="11766" max="11766" width="11" style="54" customWidth="1"/>
    <col min="11767" max="12011" width="9.140625" style="54"/>
    <col min="12012" max="12012" width="1.140625" style="54" customWidth="1"/>
    <col min="12013" max="12013" width="1.85546875" style="54" customWidth="1"/>
    <col min="12014" max="12014" width="2.42578125" style="54" customWidth="1"/>
    <col min="12015" max="12015" width="42.42578125" style="54" customWidth="1"/>
    <col min="12016" max="12016" width="10.42578125" style="54" bestFit="1" customWidth="1"/>
    <col min="12017" max="12017" width="10.42578125" style="54" customWidth="1"/>
    <col min="12018" max="12018" width="9.5703125" style="54" customWidth="1"/>
    <col min="12019" max="12021" width="9.28515625" style="54" customWidth="1"/>
    <col min="12022" max="12022" width="11" style="54" customWidth="1"/>
    <col min="12023" max="12267" width="9.140625" style="54"/>
    <col min="12268" max="12268" width="1.140625" style="54" customWidth="1"/>
    <col min="12269" max="12269" width="1.85546875" style="54" customWidth="1"/>
    <col min="12270" max="12270" width="2.42578125" style="54" customWidth="1"/>
    <col min="12271" max="12271" width="42.42578125" style="54" customWidth="1"/>
    <col min="12272" max="12272" width="10.42578125" style="54" bestFit="1" customWidth="1"/>
    <col min="12273" max="12273" width="10.42578125" style="54" customWidth="1"/>
    <col min="12274" max="12274" width="9.5703125" style="54" customWidth="1"/>
    <col min="12275" max="12277" width="9.28515625" style="54" customWidth="1"/>
    <col min="12278" max="12278" width="11" style="54" customWidth="1"/>
    <col min="12279" max="12523" width="9.140625" style="54"/>
    <col min="12524" max="12524" width="1.140625" style="54" customWidth="1"/>
    <col min="12525" max="12525" width="1.85546875" style="54" customWidth="1"/>
    <col min="12526" max="12526" width="2.42578125" style="54" customWidth="1"/>
    <col min="12527" max="12527" width="42.42578125" style="54" customWidth="1"/>
    <col min="12528" max="12528" width="10.42578125" style="54" bestFit="1" customWidth="1"/>
    <col min="12529" max="12529" width="10.42578125" style="54" customWidth="1"/>
    <col min="12530" max="12530" width="9.5703125" style="54" customWidth="1"/>
    <col min="12531" max="12533" width="9.28515625" style="54" customWidth="1"/>
    <col min="12534" max="12534" width="11" style="54" customWidth="1"/>
    <col min="12535" max="12779" width="9.140625" style="54"/>
    <col min="12780" max="12780" width="1.140625" style="54" customWidth="1"/>
    <col min="12781" max="12781" width="1.85546875" style="54" customWidth="1"/>
    <col min="12782" max="12782" width="2.42578125" style="54" customWidth="1"/>
    <col min="12783" max="12783" width="42.42578125" style="54" customWidth="1"/>
    <col min="12784" max="12784" width="10.42578125" style="54" bestFit="1" customWidth="1"/>
    <col min="12785" max="12785" width="10.42578125" style="54" customWidth="1"/>
    <col min="12786" max="12786" width="9.5703125" style="54" customWidth="1"/>
    <col min="12787" max="12789" width="9.28515625" style="54" customWidth="1"/>
    <col min="12790" max="12790" width="11" style="54" customWidth="1"/>
    <col min="12791" max="13035" width="9.140625" style="54"/>
    <col min="13036" max="13036" width="1.140625" style="54" customWidth="1"/>
    <col min="13037" max="13037" width="1.85546875" style="54" customWidth="1"/>
    <col min="13038" max="13038" width="2.42578125" style="54" customWidth="1"/>
    <col min="13039" max="13039" width="42.42578125" style="54" customWidth="1"/>
    <col min="13040" max="13040" width="10.42578125" style="54" bestFit="1" customWidth="1"/>
    <col min="13041" max="13041" width="10.42578125" style="54" customWidth="1"/>
    <col min="13042" max="13042" width="9.5703125" style="54" customWidth="1"/>
    <col min="13043" max="13045" width="9.28515625" style="54" customWidth="1"/>
    <col min="13046" max="13046" width="11" style="54" customWidth="1"/>
    <col min="13047" max="13291" width="9.140625" style="54"/>
    <col min="13292" max="13292" width="1.140625" style="54" customWidth="1"/>
    <col min="13293" max="13293" width="1.85546875" style="54" customWidth="1"/>
    <col min="13294" max="13294" width="2.42578125" style="54" customWidth="1"/>
    <col min="13295" max="13295" width="42.42578125" style="54" customWidth="1"/>
    <col min="13296" max="13296" width="10.42578125" style="54" bestFit="1" customWidth="1"/>
    <col min="13297" max="13297" width="10.42578125" style="54" customWidth="1"/>
    <col min="13298" max="13298" width="9.5703125" style="54" customWidth="1"/>
    <col min="13299" max="13301" width="9.28515625" style="54" customWidth="1"/>
    <col min="13302" max="13302" width="11" style="54" customWidth="1"/>
    <col min="13303" max="13547" width="9.140625" style="54"/>
    <col min="13548" max="13548" width="1.140625" style="54" customWidth="1"/>
    <col min="13549" max="13549" width="1.85546875" style="54" customWidth="1"/>
    <col min="13550" max="13550" width="2.42578125" style="54" customWidth="1"/>
    <col min="13551" max="13551" width="42.42578125" style="54" customWidth="1"/>
    <col min="13552" max="13552" width="10.42578125" style="54" bestFit="1" customWidth="1"/>
    <col min="13553" max="13553" width="10.42578125" style="54" customWidth="1"/>
    <col min="13554" max="13554" width="9.5703125" style="54" customWidth="1"/>
    <col min="13555" max="13557" width="9.28515625" style="54" customWidth="1"/>
    <col min="13558" max="13558" width="11" style="54" customWidth="1"/>
    <col min="13559" max="13803" width="9.140625" style="54"/>
    <col min="13804" max="13804" width="1.140625" style="54" customWidth="1"/>
    <col min="13805" max="13805" width="1.85546875" style="54" customWidth="1"/>
    <col min="13806" max="13806" width="2.42578125" style="54" customWidth="1"/>
    <col min="13807" max="13807" width="42.42578125" style="54" customWidth="1"/>
    <col min="13808" max="13808" width="10.42578125" style="54" bestFit="1" customWidth="1"/>
    <col min="13809" max="13809" width="10.42578125" style="54" customWidth="1"/>
    <col min="13810" max="13810" width="9.5703125" style="54" customWidth="1"/>
    <col min="13811" max="13813" width="9.28515625" style="54" customWidth="1"/>
    <col min="13814" max="13814" width="11" style="54" customWidth="1"/>
    <col min="13815" max="14059" width="9.140625" style="54"/>
    <col min="14060" max="14060" width="1.140625" style="54" customWidth="1"/>
    <col min="14061" max="14061" width="1.85546875" style="54" customWidth="1"/>
    <col min="14062" max="14062" width="2.42578125" style="54" customWidth="1"/>
    <col min="14063" max="14063" width="42.42578125" style="54" customWidth="1"/>
    <col min="14064" max="14064" width="10.42578125" style="54" bestFit="1" customWidth="1"/>
    <col min="14065" max="14065" width="10.42578125" style="54" customWidth="1"/>
    <col min="14066" max="14066" width="9.5703125" style="54" customWidth="1"/>
    <col min="14067" max="14069" width="9.28515625" style="54" customWidth="1"/>
    <col min="14070" max="14070" width="11" style="54" customWidth="1"/>
    <col min="14071" max="14315" width="9.140625" style="54"/>
    <col min="14316" max="14316" width="1.140625" style="54" customWidth="1"/>
    <col min="14317" max="14317" width="1.85546875" style="54" customWidth="1"/>
    <col min="14318" max="14318" width="2.42578125" style="54" customWidth="1"/>
    <col min="14319" max="14319" width="42.42578125" style="54" customWidth="1"/>
    <col min="14320" max="14320" width="10.42578125" style="54" bestFit="1" customWidth="1"/>
    <col min="14321" max="14321" width="10.42578125" style="54" customWidth="1"/>
    <col min="14322" max="14322" width="9.5703125" style="54" customWidth="1"/>
    <col min="14323" max="14325" width="9.28515625" style="54" customWidth="1"/>
    <col min="14326" max="14326" width="11" style="54" customWidth="1"/>
    <col min="14327" max="14571" width="9.140625" style="54"/>
    <col min="14572" max="14572" width="1.140625" style="54" customWidth="1"/>
    <col min="14573" max="14573" width="1.85546875" style="54" customWidth="1"/>
    <col min="14574" max="14574" width="2.42578125" style="54" customWidth="1"/>
    <col min="14575" max="14575" width="42.42578125" style="54" customWidth="1"/>
    <col min="14576" max="14576" width="10.42578125" style="54" bestFit="1" customWidth="1"/>
    <col min="14577" max="14577" width="10.42578125" style="54" customWidth="1"/>
    <col min="14578" max="14578" width="9.5703125" style="54" customWidth="1"/>
    <col min="14579" max="14581" width="9.28515625" style="54" customWidth="1"/>
    <col min="14582" max="14582" width="11" style="54" customWidth="1"/>
    <col min="14583" max="14827" width="9.140625" style="54"/>
    <col min="14828" max="14828" width="1.140625" style="54" customWidth="1"/>
    <col min="14829" max="14829" width="1.85546875" style="54" customWidth="1"/>
    <col min="14830" max="14830" width="2.42578125" style="54" customWidth="1"/>
    <col min="14831" max="14831" width="42.42578125" style="54" customWidth="1"/>
    <col min="14832" max="14832" width="10.42578125" style="54" bestFit="1" customWidth="1"/>
    <col min="14833" max="14833" width="10.42578125" style="54" customWidth="1"/>
    <col min="14834" max="14834" width="9.5703125" style="54" customWidth="1"/>
    <col min="14835" max="14837" width="9.28515625" style="54" customWidth="1"/>
    <col min="14838" max="14838" width="11" style="54" customWidth="1"/>
    <col min="14839" max="15083" width="9.140625" style="54"/>
    <col min="15084" max="15084" width="1.140625" style="54" customWidth="1"/>
    <col min="15085" max="15085" width="1.85546875" style="54" customWidth="1"/>
    <col min="15086" max="15086" width="2.42578125" style="54" customWidth="1"/>
    <col min="15087" max="15087" width="42.42578125" style="54" customWidth="1"/>
    <col min="15088" max="15088" width="10.42578125" style="54" bestFit="1" customWidth="1"/>
    <col min="15089" max="15089" width="10.42578125" style="54" customWidth="1"/>
    <col min="15090" max="15090" width="9.5703125" style="54" customWidth="1"/>
    <col min="15091" max="15093" width="9.28515625" style="54" customWidth="1"/>
    <col min="15094" max="15094" width="11" style="54" customWidth="1"/>
    <col min="15095" max="15339" width="9.140625" style="54"/>
    <col min="15340" max="15340" width="1.140625" style="54" customWidth="1"/>
    <col min="15341" max="15341" width="1.85546875" style="54" customWidth="1"/>
    <col min="15342" max="15342" width="2.42578125" style="54" customWidth="1"/>
    <col min="15343" max="15343" width="42.42578125" style="54" customWidth="1"/>
    <col min="15344" max="15344" width="10.42578125" style="54" bestFit="1" customWidth="1"/>
    <col min="15345" max="15345" width="10.42578125" style="54" customWidth="1"/>
    <col min="15346" max="15346" width="9.5703125" style="54" customWidth="1"/>
    <col min="15347" max="15349" width="9.28515625" style="54" customWidth="1"/>
    <col min="15350" max="15350" width="11" style="54" customWidth="1"/>
    <col min="15351" max="15595" width="9.140625" style="54"/>
    <col min="15596" max="15596" width="1.140625" style="54" customWidth="1"/>
    <col min="15597" max="15597" width="1.85546875" style="54" customWidth="1"/>
    <col min="15598" max="15598" width="2.42578125" style="54" customWidth="1"/>
    <col min="15599" max="15599" width="42.42578125" style="54" customWidth="1"/>
    <col min="15600" max="15600" width="10.42578125" style="54" bestFit="1" customWidth="1"/>
    <col min="15601" max="15601" width="10.42578125" style="54" customWidth="1"/>
    <col min="15602" max="15602" width="9.5703125" style="54" customWidth="1"/>
    <col min="15603" max="15605" width="9.28515625" style="54" customWidth="1"/>
    <col min="15606" max="15606" width="11" style="54" customWidth="1"/>
    <col min="15607" max="15851" width="9.140625" style="54"/>
    <col min="15852" max="15852" width="1.140625" style="54" customWidth="1"/>
    <col min="15853" max="15853" width="1.85546875" style="54" customWidth="1"/>
    <col min="15854" max="15854" width="2.42578125" style="54" customWidth="1"/>
    <col min="15855" max="15855" width="42.42578125" style="54" customWidth="1"/>
    <col min="15856" max="15856" width="10.42578125" style="54" bestFit="1" customWidth="1"/>
    <col min="15857" max="15857" width="10.42578125" style="54" customWidth="1"/>
    <col min="15858" max="15858" width="9.5703125" style="54" customWidth="1"/>
    <col min="15859" max="15861" width="9.28515625" style="54" customWidth="1"/>
    <col min="15862" max="15862" width="11" style="54" customWidth="1"/>
    <col min="15863" max="16107" width="9.140625" style="54"/>
    <col min="16108" max="16108" width="1.140625" style="54" customWidth="1"/>
    <col min="16109" max="16109" width="1.85546875" style="54" customWidth="1"/>
    <col min="16110" max="16110" width="2.42578125" style="54" customWidth="1"/>
    <col min="16111" max="16111" width="42.42578125" style="54" customWidth="1"/>
    <col min="16112" max="16112" width="10.42578125" style="54" bestFit="1" customWidth="1"/>
    <col min="16113" max="16113" width="10.42578125" style="54" customWidth="1"/>
    <col min="16114" max="16114" width="9.5703125" style="54" customWidth="1"/>
    <col min="16115" max="16117" width="9.28515625" style="54" customWidth="1"/>
    <col min="16118" max="16118" width="11" style="54" customWidth="1"/>
    <col min="16119" max="16363" width="9.140625" style="54"/>
    <col min="16364" max="16373" width="9.140625" style="54" customWidth="1"/>
    <col min="16374" max="16384" width="9.140625" style="54"/>
  </cols>
  <sheetData>
    <row r="1" spans="2:9" s="4" customFormat="1" ht="16.5" x14ac:dyDescent="0.3">
      <c r="B1" s="1" t="s">
        <v>37</v>
      </c>
      <c r="C1" s="3"/>
      <c r="D1" s="3"/>
      <c r="E1" s="3"/>
      <c r="F1" s="3"/>
      <c r="G1" s="3"/>
      <c r="H1" s="34"/>
      <c r="I1" s="34"/>
    </row>
    <row r="2" spans="2:9" s="4" customFormat="1" ht="16.5" x14ac:dyDescent="0.3">
      <c r="B2" s="5" t="s">
        <v>1</v>
      </c>
      <c r="C2" s="3"/>
      <c r="D2" s="3"/>
      <c r="E2" s="3"/>
      <c r="F2" s="3"/>
      <c r="G2" s="3"/>
      <c r="H2" s="34"/>
      <c r="I2" s="34"/>
    </row>
    <row r="3" spans="2:9" s="4" customFormat="1" ht="14.25" x14ac:dyDescent="0.2">
      <c r="C3" s="7"/>
      <c r="D3" s="7"/>
      <c r="E3" s="7"/>
      <c r="F3" s="7"/>
      <c r="G3" s="7"/>
    </row>
    <row r="5" spans="2:9" ht="14.25" customHeight="1" x14ac:dyDescent="0.2">
      <c r="B5" s="37" t="s">
        <v>25</v>
      </c>
      <c r="C5" s="37"/>
      <c r="D5" s="9" t="s">
        <v>4</v>
      </c>
      <c r="E5" s="9" t="s">
        <v>5</v>
      </c>
      <c r="F5" s="9" t="s">
        <v>6</v>
      </c>
      <c r="G5" s="9" t="s">
        <v>7</v>
      </c>
      <c r="H5" s="9" t="s">
        <v>8</v>
      </c>
      <c r="I5" s="9" t="s">
        <v>32</v>
      </c>
    </row>
    <row r="6" spans="2:9" ht="14.25" customHeight="1" x14ac:dyDescent="0.2">
      <c r="B6" s="55" t="s">
        <v>11</v>
      </c>
      <c r="C6" s="55"/>
      <c r="D6" s="41" t="s">
        <v>10</v>
      </c>
      <c r="E6" s="41" t="s">
        <v>10</v>
      </c>
      <c r="F6" s="41" t="s">
        <v>10</v>
      </c>
      <c r="G6" s="41" t="s">
        <v>10</v>
      </c>
      <c r="H6" s="41" t="s">
        <v>10</v>
      </c>
      <c r="I6" s="41" t="s">
        <v>33</v>
      </c>
    </row>
    <row r="7" spans="2:9" ht="6.75" customHeight="1" x14ac:dyDescent="0.2">
      <c r="B7" s="37"/>
      <c r="C7" s="37"/>
      <c r="D7" s="56"/>
      <c r="E7" s="56"/>
      <c r="F7" s="56"/>
      <c r="G7" s="56"/>
      <c r="H7" s="56"/>
      <c r="I7" s="57"/>
    </row>
    <row r="8" spans="2:9" ht="12" customHeight="1" x14ac:dyDescent="0.2">
      <c r="D8" s="58"/>
      <c r="E8" s="58"/>
      <c r="F8" s="58"/>
      <c r="G8" s="58"/>
      <c r="H8" s="58"/>
    </row>
    <row r="9" spans="2:9" ht="12" customHeight="1" x14ac:dyDescent="0.2">
      <c r="B9" s="422" t="s">
        <v>38</v>
      </c>
      <c r="C9" s="422"/>
      <c r="D9" s="58"/>
      <c r="E9" s="58"/>
      <c r="F9" s="58"/>
      <c r="G9" s="58"/>
      <c r="H9" s="58"/>
    </row>
    <row r="10" spans="2:9" ht="12.75" customHeight="1" x14ac:dyDescent="0.2">
      <c r="B10" s="59" t="s">
        <v>39</v>
      </c>
      <c r="D10" s="60">
        <v>4.4000000000000004</v>
      </c>
      <c r="E10" s="60">
        <v>3.6</v>
      </c>
      <c r="F10" s="60">
        <v>4.2</v>
      </c>
      <c r="G10" s="60">
        <v>4</v>
      </c>
      <c r="H10" s="60">
        <v>3.6</v>
      </c>
      <c r="I10" s="57">
        <v>19.8</v>
      </c>
    </row>
    <row r="11" spans="2:9" s="61" customFormat="1" ht="12.75" customHeight="1" x14ac:dyDescent="0.2">
      <c r="B11" s="59" t="s">
        <v>40</v>
      </c>
      <c r="D11" s="60">
        <v>-0.4</v>
      </c>
      <c r="E11" s="60">
        <v>-0.2</v>
      </c>
      <c r="F11" s="60">
        <v>-0.2</v>
      </c>
      <c r="G11" s="60">
        <v>-0.4</v>
      </c>
      <c r="H11" s="60">
        <v>-0.6</v>
      </c>
      <c r="I11" s="57">
        <v>-1.8000000000000003</v>
      </c>
    </row>
    <row r="12" spans="2:9" ht="12.75" customHeight="1" x14ac:dyDescent="0.2">
      <c r="B12" s="59" t="s">
        <v>41</v>
      </c>
      <c r="D12" s="60">
        <v>0.2</v>
      </c>
      <c r="E12" s="60">
        <v>-0.5</v>
      </c>
      <c r="F12" s="60">
        <v>-1</v>
      </c>
      <c r="G12" s="60">
        <v>0.1</v>
      </c>
      <c r="H12" s="60">
        <v>-0.1</v>
      </c>
      <c r="I12" s="57">
        <v>-1.3</v>
      </c>
    </row>
    <row r="13" spans="2:9" ht="12.75" customHeight="1" x14ac:dyDescent="0.2">
      <c r="B13" s="59" t="s">
        <v>42</v>
      </c>
      <c r="D13" s="60">
        <v>0.1</v>
      </c>
      <c r="E13" s="60">
        <v>0.2</v>
      </c>
      <c r="F13" s="60">
        <v>0.3</v>
      </c>
      <c r="G13" s="60">
        <v>0.2</v>
      </c>
      <c r="H13" s="60">
        <v>0.2</v>
      </c>
      <c r="I13" s="57">
        <v>1</v>
      </c>
    </row>
    <row r="14" spans="2:9" ht="12.75" customHeight="1" x14ac:dyDescent="0.2">
      <c r="B14" s="59" t="s">
        <v>43</v>
      </c>
      <c r="D14" s="60">
        <v>-0.2</v>
      </c>
      <c r="E14" s="60">
        <v>-0.1</v>
      </c>
      <c r="F14" s="60">
        <v>0.1</v>
      </c>
      <c r="G14" s="60">
        <v>0.4</v>
      </c>
      <c r="H14" s="60">
        <v>0.4</v>
      </c>
      <c r="I14" s="57">
        <v>0.6</v>
      </c>
    </row>
    <row r="15" spans="2:9" ht="12.75" customHeight="1" x14ac:dyDescent="0.2">
      <c r="B15" s="59" t="s">
        <v>44</v>
      </c>
      <c r="D15" s="60">
        <v>0</v>
      </c>
      <c r="E15" s="60">
        <v>0.1</v>
      </c>
      <c r="F15" s="60">
        <v>0</v>
      </c>
      <c r="G15" s="60">
        <v>0.1</v>
      </c>
      <c r="H15" s="60">
        <v>0.1</v>
      </c>
      <c r="I15" s="57">
        <v>0.30000000000000004</v>
      </c>
    </row>
    <row r="16" spans="2:9" ht="12.75" customHeight="1" x14ac:dyDescent="0.2">
      <c r="B16" s="62" t="s">
        <v>45</v>
      </c>
      <c r="D16" s="63">
        <v>9.9999999999988987E-2</v>
      </c>
      <c r="E16" s="63">
        <v>-0.1999999999999944</v>
      </c>
      <c r="F16" s="63">
        <v>0.10000000000000009</v>
      </c>
      <c r="G16" s="63">
        <v>0.50000000000000533</v>
      </c>
      <c r="H16" s="63">
        <v>0.39999999999999991</v>
      </c>
      <c r="I16" s="57">
        <v>0.89999999999999991</v>
      </c>
    </row>
    <row r="17" spans="2:9" ht="12.75" customHeight="1" x14ac:dyDescent="0.2">
      <c r="B17" s="423" t="s">
        <v>46</v>
      </c>
      <c r="C17" s="423"/>
      <c r="D17" s="57">
        <v>4.1999999999999886</v>
      </c>
      <c r="E17" s="57">
        <v>2.9000000000000057</v>
      </c>
      <c r="F17" s="57">
        <v>3.5</v>
      </c>
      <c r="G17" s="57">
        <v>4.9000000000000057</v>
      </c>
      <c r="H17" s="57">
        <v>4</v>
      </c>
      <c r="I17" s="57">
        <v>19.5</v>
      </c>
    </row>
    <row r="18" spans="2:9" ht="12.75" customHeight="1" x14ac:dyDescent="0.2">
      <c r="B18" s="424" t="s">
        <v>47</v>
      </c>
      <c r="C18" s="424"/>
      <c r="D18" s="63">
        <v>70.400000000000006</v>
      </c>
      <c r="E18" s="63">
        <v>74.599999999999994</v>
      </c>
      <c r="F18" s="63">
        <v>77.5</v>
      </c>
      <c r="G18" s="63">
        <v>81</v>
      </c>
      <c r="H18" s="63">
        <v>85.9</v>
      </c>
      <c r="I18" s="64">
        <v>70.400000000000006</v>
      </c>
    </row>
    <row r="19" spans="2:9" ht="15.75" customHeight="1" x14ac:dyDescent="0.2">
      <c r="B19" s="422" t="s">
        <v>48</v>
      </c>
      <c r="C19" s="422"/>
      <c r="D19" s="57">
        <v>74.599999999999994</v>
      </c>
      <c r="E19" s="57">
        <v>77.5</v>
      </c>
      <c r="F19" s="57">
        <v>81</v>
      </c>
      <c r="G19" s="57">
        <v>85.9</v>
      </c>
      <c r="H19" s="57">
        <v>89.9</v>
      </c>
      <c r="I19" s="57">
        <v>89.9</v>
      </c>
    </row>
    <row r="20" spans="2:9" ht="15.75" customHeight="1" x14ac:dyDescent="0.2">
      <c r="B20" s="65"/>
      <c r="C20" s="65"/>
      <c r="D20" s="57"/>
      <c r="E20" s="57"/>
      <c r="F20" s="57"/>
      <c r="G20" s="57"/>
      <c r="H20" s="57"/>
      <c r="I20" s="66"/>
    </row>
    <row r="21" spans="2:9" ht="15.75" customHeight="1" x14ac:dyDescent="0.2">
      <c r="B21" s="422" t="s">
        <v>49</v>
      </c>
      <c r="C21" s="422"/>
      <c r="D21" s="67">
        <v>0.27744284561342175</v>
      </c>
      <c r="E21" s="67">
        <v>0.27514451687538372</v>
      </c>
      <c r="F21" s="67">
        <v>0.27284357094282963</v>
      </c>
      <c r="G21" s="67">
        <v>0.27536217942551511</v>
      </c>
      <c r="H21" s="67">
        <v>0.27682226421830852</v>
      </c>
    </row>
    <row r="22" spans="2:9" ht="12.6" customHeight="1" x14ac:dyDescent="0.2"/>
    <row r="23" spans="2:9" ht="12.6" customHeight="1" x14ac:dyDescent="0.2"/>
    <row r="24" spans="2:9" ht="12.6" customHeight="1" x14ac:dyDescent="0.2"/>
  </sheetData>
  <mergeCells count="5">
    <mergeCell ref="B9:C9"/>
    <mergeCell ref="B17:C17"/>
    <mergeCell ref="B18:C18"/>
    <mergeCell ref="B19:C19"/>
    <mergeCell ref="B21:C21"/>
  </mergeCells>
  <pageMargins left="0.70866141732283472" right="0.70866141732283472" top="0.74803149606299213" bottom="0.74803149606299213" header="0.31496062992125984" footer="0.31496062992125984"/>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P52"/>
  <sheetViews>
    <sheetView showGridLines="0" zoomScaleNormal="100" workbookViewId="0">
      <selection activeCell="J31" sqref="J31"/>
    </sheetView>
  </sheetViews>
  <sheetFormatPr defaultColWidth="9.140625" defaultRowHeight="16.5" x14ac:dyDescent="0.3"/>
  <cols>
    <col min="1" max="1" width="2.28515625" style="184" customWidth="1"/>
    <col min="2" max="2" width="39" style="184" customWidth="1"/>
    <col min="3" max="8" width="9.140625" style="184" customWidth="1"/>
    <col min="9" max="9" width="9.140625" style="246"/>
    <col min="10" max="10" width="57.140625" style="184" bestFit="1" customWidth="1"/>
    <col min="11" max="16384" width="9.140625" style="184"/>
  </cols>
  <sheetData>
    <row r="1" spans="2:9" x14ac:dyDescent="0.3">
      <c r="B1" s="244" t="s">
        <v>336</v>
      </c>
      <c r="C1" s="245"/>
      <c r="D1" s="244"/>
      <c r="E1" s="245"/>
      <c r="F1" s="244"/>
      <c r="G1" s="245"/>
      <c r="H1" s="245"/>
    </row>
    <row r="2" spans="2:9" x14ac:dyDescent="0.3">
      <c r="B2" s="245" t="s">
        <v>337</v>
      </c>
      <c r="C2" s="245"/>
      <c r="D2" s="247"/>
      <c r="E2" s="245"/>
      <c r="F2" s="247"/>
      <c r="G2" s="245"/>
      <c r="H2" s="245"/>
    </row>
    <row r="3" spans="2:9" x14ac:dyDescent="0.3">
      <c r="B3" s="248"/>
      <c r="C3" s="249"/>
      <c r="D3" s="248"/>
      <c r="E3" s="249"/>
      <c r="F3" s="248"/>
      <c r="G3" s="249"/>
      <c r="H3" s="250"/>
    </row>
    <row r="4" spans="2:9" ht="15.95" customHeight="1" x14ac:dyDescent="0.3">
      <c r="B4" s="248"/>
      <c r="C4" s="249"/>
      <c r="D4" s="248"/>
      <c r="E4" s="249"/>
      <c r="F4" s="248"/>
      <c r="G4" s="249"/>
      <c r="H4" s="250"/>
    </row>
    <row r="5" spans="2:9" ht="15.95" customHeight="1" x14ac:dyDescent="0.3">
      <c r="B5" s="268" t="s">
        <v>338</v>
      </c>
      <c r="C5" s="269" t="s">
        <v>339</v>
      </c>
      <c r="D5" s="269" t="s">
        <v>340</v>
      </c>
      <c r="E5" s="269" t="s">
        <v>341</v>
      </c>
      <c r="F5" s="269" t="s">
        <v>342</v>
      </c>
      <c r="G5"/>
      <c r="H5"/>
    </row>
    <row r="6" spans="2:9" ht="15.95" customHeight="1" x14ac:dyDescent="0.3">
      <c r="B6" s="270" t="s">
        <v>343</v>
      </c>
      <c r="C6" s="271">
        <v>486</v>
      </c>
      <c r="D6" s="272">
        <v>1896</v>
      </c>
      <c r="E6" s="272">
        <v>1895</v>
      </c>
      <c r="F6" s="272">
        <v>1976</v>
      </c>
      <c r="G6"/>
      <c r="H6"/>
    </row>
    <row r="7" spans="2:9" ht="15.95" customHeight="1" x14ac:dyDescent="0.3">
      <c r="B7" s="270" t="s">
        <v>51</v>
      </c>
      <c r="C7" s="273">
        <v>97</v>
      </c>
      <c r="D7" s="271">
        <v>373</v>
      </c>
      <c r="E7" s="271">
        <v>318</v>
      </c>
      <c r="F7" s="271">
        <v>310</v>
      </c>
      <c r="G7"/>
      <c r="H7"/>
      <c r="I7" s="257"/>
    </row>
    <row r="8" spans="2:9" ht="15.95" customHeight="1" x14ac:dyDescent="0.3">
      <c r="B8" s="270" t="s">
        <v>52</v>
      </c>
      <c r="C8" s="274">
        <v>87.6</v>
      </c>
      <c r="D8" s="271">
        <v>361.6</v>
      </c>
      <c r="E8" s="271">
        <v>380.3</v>
      </c>
      <c r="F8" s="271">
        <v>399.7</v>
      </c>
      <c r="G8"/>
      <c r="H8"/>
      <c r="I8" s="257"/>
    </row>
    <row r="9" spans="2:9" ht="15.95" customHeight="1" x14ac:dyDescent="0.3">
      <c r="B9" s="270" t="s">
        <v>344</v>
      </c>
      <c r="C9" s="271">
        <v>6.3</v>
      </c>
      <c r="D9" s="271">
        <v>19.5</v>
      </c>
      <c r="E9" s="271">
        <v>19.5</v>
      </c>
      <c r="F9" s="271">
        <v>19.8</v>
      </c>
      <c r="G9"/>
      <c r="H9"/>
      <c r="I9" s="257"/>
    </row>
    <row r="10" spans="2:9" ht="15.95" customHeight="1" x14ac:dyDescent="0.3">
      <c r="B10" s="270" t="s">
        <v>345</v>
      </c>
      <c r="C10" s="271">
        <v>1.1000000000000001</v>
      </c>
      <c r="D10" s="271">
        <v>0.5</v>
      </c>
      <c r="E10" s="271">
        <v>0.4</v>
      </c>
      <c r="F10" s="271">
        <v>0.3</v>
      </c>
      <c r="G10"/>
      <c r="H10"/>
      <c r="I10" s="257"/>
    </row>
    <row r="11" spans="2:9" ht="15.95" customHeight="1" x14ac:dyDescent="0.3">
      <c r="B11" s="270" t="s">
        <v>346</v>
      </c>
      <c r="C11" s="271">
        <v>-74.3</v>
      </c>
      <c r="D11" s="271">
        <v>-575.20000000000005</v>
      </c>
      <c r="E11" s="271">
        <v>-760.9</v>
      </c>
      <c r="F11" s="271">
        <v>-693.7</v>
      </c>
      <c r="G11"/>
      <c r="H11"/>
      <c r="I11" s="257"/>
    </row>
    <row r="12" spans="2:9" ht="15.95" customHeight="1" x14ac:dyDescent="0.3">
      <c r="B12" s="275" t="s">
        <v>347</v>
      </c>
      <c r="C12" s="276">
        <v>603.6</v>
      </c>
      <c r="D12" s="276">
        <v>2075.3000000000002</v>
      </c>
      <c r="E12" s="276">
        <v>1852.3</v>
      </c>
      <c r="F12" s="276">
        <v>2012</v>
      </c>
      <c r="G12"/>
      <c r="H12"/>
      <c r="I12" s="257"/>
    </row>
    <row r="13" spans="2:9" ht="15.95" customHeight="1" x14ac:dyDescent="0.3">
      <c r="B13"/>
      <c r="C13"/>
      <c r="D13"/>
      <c r="E13"/>
      <c r="F13"/>
      <c r="G13"/>
      <c r="H13"/>
      <c r="I13" s="257"/>
    </row>
    <row r="14" spans="2:9" ht="15.95" customHeight="1" x14ac:dyDescent="0.3">
      <c r="B14"/>
      <c r="C14"/>
      <c r="D14"/>
      <c r="E14"/>
      <c r="F14"/>
      <c r="G14"/>
      <c r="H14"/>
      <c r="I14" s="257"/>
    </row>
    <row r="15" spans="2:9" ht="15.95" customHeight="1" x14ac:dyDescent="0.3">
      <c r="B15"/>
      <c r="C15"/>
      <c r="D15"/>
      <c r="E15"/>
      <c r="F15"/>
      <c r="G15"/>
      <c r="H15"/>
      <c r="I15" s="257"/>
    </row>
    <row r="16" spans="2:9" ht="15.95" customHeight="1" x14ac:dyDescent="0.3">
      <c r="B16"/>
      <c r="C16"/>
      <c r="D16"/>
      <c r="E16"/>
      <c r="F16"/>
      <c r="G16"/>
      <c r="H16"/>
      <c r="I16" s="257"/>
    </row>
    <row r="17" spans="2:16" ht="15.95" customHeight="1" x14ac:dyDescent="0.3">
      <c r="B17"/>
      <c r="C17"/>
      <c r="D17"/>
      <c r="E17"/>
      <c r="F17"/>
      <c r="G17"/>
      <c r="H17"/>
      <c r="I17" s="257"/>
    </row>
    <row r="18" spans="2:16" ht="15.95" customHeight="1" x14ac:dyDescent="0.3">
      <c r="B18"/>
      <c r="C18"/>
      <c r="D18"/>
      <c r="E18"/>
      <c r="F18"/>
      <c r="G18"/>
      <c r="H18"/>
      <c r="I18" s="257"/>
    </row>
    <row r="19" spans="2:16" ht="15.95" customHeight="1" x14ac:dyDescent="0.3">
      <c r="B19"/>
      <c r="C19"/>
      <c r="D19"/>
      <c r="E19"/>
      <c r="F19"/>
      <c r="G19"/>
      <c r="H19"/>
      <c r="I19" s="257"/>
      <c r="M19" s="261"/>
    </row>
    <row r="20" spans="2:16" ht="15.95" customHeight="1" x14ac:dyDescent="0.3">
      <c r="B20"/>
      <c r="C20"/>
      <c r="D20"/>
      <c r="E20"/>
      <c r="F20"/>
      <c r="G20"/>
      <c r="H20"/>
      <c r="I20" s="257"/>
    </row>
    <row r="21" spans="2:16" ht="15.95" customHeight="1" x14ac:dyDescent="0.3">
      <c r="B21"/>
      <c r="C21"/>
      <c r="D21"/>
      <c r="E21"/>
      <c r="F21"/>
      <c r="G21"/>
      <c r="H21"/>
      <c r="I21" s="257"/>
    </row>
    <row r="22" spans="2:16" ht="15.95" customHeight="1" x14ac:dyDescent="0.3">
      <c r="B22"/>
      <c r="C22"/>
      <c r="D22"/>
      <c r="E22"/>
      <c r="F22"/>
      <c r="G22"/>
      <c r="H22"/>
      <c r="I22" s="257"/>
    </row>
    <row r="23" spans="2:16" ht="15.95" customHeight="1" x14ac:dyDescent="0.3">
      <c r="B23"/>
      <c r="C23"/>
      <c r="D23"/>
      <c r="E23"/>
      <c r="F23"/>
      <c r="G23"/>
      <c r="H23"/>
      <c r="I23" s="257"/>
    </row>
    <row r="24" spans="2:16" ht="15.95" customHeight="1" x14ac:dyDescent="0.3">
      <c r="B24"/>
      <c r="C24"/>
      <c r="D24"/>
      <c r="E24"/>
      <c r="F24"/>
      <c r="G24"/>
      <c r="H24"/>
      <c r="I24" s="257"/>
    </row>
    <row r="25" spans="2:16" ht="15.95" customHeight="1" x14ac:dyDescent="0.3">
      <c r="B25"/>
      <c r="C25"/>
      <c r="D25"/>
      <c r="E25"/>
      <c r="F25"/>
      <c r="G25"/>
      <c r="H25"/>
      <c r="I25" s="257"/>
    </row>
    <row r="26" spans="2:16" ht="15.95" customHeight="1" x14ac:dyDescent="0.3">
      <c r="B26"/>
      <c r="C26"/>
      <c r="D26"/>
      <c r="E26"/>
      <c r="F26"/>
      <c r="G26"/>
      <c r="H26"/>
      <c r="I26" s="257"/>
    </row>
    <row r="27" spans="2:16" ht="15.95" customHeight="1" x14ac:dyDescent="0.3">
      <c r="B27"/>
      <c r="C27"/>
      <c r="D27"/>
      <c r="E27"/>
      <c r="F27"/>
      <c r="G27"/>
      <c r="H27"/>
      <c r="I27" s="257"/>
    </row>
    <row r="28" spans="2:16" ht="15.95" customHeight="1" x14ac:dyDescent="0.3">
      <c r="B28"/>
      <c r="C28"/>
      <c r="D28"/>
      <c r="E28"/>
      <c r="F28"/>
      <c r="G28"/>
      <c r="H28"/>
      <c r="I28" s="257"/>
    </row>
    <row r="29" spans="2:16" ht="15.95" customHeight="1" x14ac:dyDescent="0.3">
      <c r="B29"/>
      <c r="C29"/>
      <c r="D29"/>
      <c r="E29"/>
      <c r="F29"/>
      <c r="G29"/>
      <c r="H29"/>
      <c r="I29" s="257"/>
    </row>
    <row r="30" spans="2:16" ht="15.95" customHeight="1" x14ac:dyDescent="0.3">
      <c r="B30"/>
      <c r="C30"/>
      <c r="D30"/>
      <c r="E30"/>
      <c r="F30"/>
      <c r="G30"/>
      <c r="H30"/>
      <c r="I30" s="257"/>
    </row>
    <row r="31" spans="2:16" ht="15.95" customHeight="1" x14ac:dyDescent="0.3">
      <c r="B31"/>
      <c r="C31"/>
      <c r="D31"/>
      <c r="E31"/>
      <c r="F31"/>
      <c r="G31"/>
      <c r="H31"/>
      <c r="I31" s="257"/>
    </row>
    <row r="32" spans="2:16" ht="15.95" customHeight="1" x14ac:dyDescent="0.3">
      <c r="B32"/>
      <c r="C32"/>
      <c r="D32"/>
      <c r="E32"/>
      <c r="F32"/>
      <c r="G32"/>
      <c r="H32"/>
      <c r="I32" s="257"/>
      <c r="J32" s="256"/>
      <c r="K32" s="261"/>
      <c r="L32" s="261"/>
      <c r="M32" s="261"/>
      <c r="N32" s="261"/>
      <c r="O32" s="261"/>
      <c r="P32" s="261"/>
    </row>
    <row r="33" spans="2:16" ht="15.95" customHeight="1" x14ac:dyDescent="0.3">
      <c r="B33"/>
      <c r="C33"/>
      <c r="D33"/>
      <c r="E33"/>
      <c r="F33"/>
      <c r="G33"/>
      <c r="H33"/>
      <c r="I33" s="257"/>
    </row>
    <row r="34" spans="2:16" ht="15.95" customHeight="1" x14ac:dyDescent="0.3">
      <c r="B34"/>
      <c r="C34"/>
      <c r="D34"/>
      <c r="E34"/>
      <c r="F34"/>
      <c r="G34"/>
      <c r="H34"/>
      <c r="I34" s="257"/>
      <c r="J34" s="263"/>
      <c r="K34" s="263"/>
      <c r="L34" s="263"/>
      <c r="M34" s="263"/>
      <c r="N34" s="263"/>
      <c r="O34" s="263"/>
      <c r="P34" s="263"/>
    </row>
    <row r="35" spans="2:16" ht="15.95" customHeight="1" x14ac:dyDescent="0.3">
      <c r="B35"/>
      <c r="C35"/>
      <c r="D35"/>
      <c r="E35"/>
      <c r="F35"/>
      <c r="G35"/>
      <c r="H35"/>
      <c r="I35" s="257"/>
    </row>
    <row r="36" spans="2:16" ht="15.95" customHeight="1" x14ac:dyDescent="0.3">
      <c r="B36"/>
      <c r="C36"/>
      <c r="D36"/>
      <c r="E36"/>
      <c r="F36"/>
      <c r="G36"/>
      <c r="H36"/>
      <c r="I36" s="257"/>
    </row>
    <row r="37" spans="2:16" ht="15.95" customHeight="1" x14ac:dyDescent="0.3">
      <c r="B37"/>
      <c r="C37"/>
      <c r="D37"/>
      <c r="E37"/>
      <c r="F37"/>
      <c r="G37"/>
      <c r="H37"/>
      <c r="I37" s="257"/>
    </row>
    <row r="38" spans="2:16" ht="15.95" customHeight="1" x14ac:dyDescent="0.3">
      <c r="B38"/>
      <c r="C38"/>
      <c r="D38"/>
      <c r="E38"/>
      <c r="F38"/>
      <c r="G38"/>
      <c r="H38"/>
      <c r="I38" s="257"/>
    </row>
    <row r="39" spans="2:16" x14ac:dyDescent="0.3">
      <c r="B39"/>
      <c r="C39"/>
      <c r="D39"/>
      <c r="E39"/>
      <c r="F39"/>
      <c r="G39"/>
      <c r="H39"/>
      <c r="I39" s="257"/>
    </row>
    <row r="40" spans="2:16" x14ac:dyDescent="0.3">
      <c r="B40"/>
      <c r="C40"/>
      <c r="D40"/>
      <c r="E40"/>
      <c r="F40"/>
      <c r="G40"/>
      <c r="H40"/>
      <c r="I40" s="184"/>
    </row>
    <row r="41" spans="2:16" x14ac:dyDescent="0.3">
      <c r="B41"/>
      <c r="C41"/>
      <c r="D41"/>
      <c r="E41"/>
      <c r="F41"/>
      <c r="G41"/>
      <c r="H41"/>
      <c r="I41" s="184"/>
    </row>
    <row r="42" spans="2:16" x14ac:dyDescent="0.3">
      <c r="B42"/>
      <c r="C42"/>
      <c r="D42"/>
      <c r="E42"/>
      <c r="F42"/>
      <c r="G42"/>
      <c r="H42"/>
      <c r="I42" s="184"/>
    </row>
    <row r="43" spans="2:16" x14ac:dyDescent="0.3">
      <c r="B43"/>
      <c r="C43"/>
      <c r="D43"/>
      <c r="E43"/>
      <c r="F43"/>
      <c r="G43"/>
      <c r="H43"/>
      <c r="I43" s="184"/>
    </row>
    <row r="44" spans="2:16" x14ac:dyDescent="0.3">
      <c r="B44"/>
      <c r="C44"/>
      <c r="D44"/>
      <c r="E44"/>
      <c r="F44"/>
      <c r="G44"/>
      <c r="H44"/>
      <c r="I44" s="184"/>
    </row>
    <row r="45" spans="2:16" x14ac:dyDescent="0.3">
      <c r="B45"/>
      <c r="C45"/>
      <c r="D45"/>
      <c r="E45"/>
      <c r="F45"/>
      <c r="G45"/>
      <c r="H45"/>
      <c r="I45" s="184"/>
    </row>
    <row r="46" spans="2:16" x14ac:dyDescent="0.3">
      <c r="B46"/>
      <c r="C46"/>
      <c r="D46"/>
      <c r="E46"/>
      <c r="F46"/>
      <c r="G46"/>
      <c r="H46"/>
      <c r="I46" s="184"/>
    </row>
    <row r="47" spans="2:16" x14ac:dyDescent="0.3">
      <c r="B47"/>
      <c r="C47"/>
      <c r="D47"/>
      <c r="E47"/>
      <c r="F47"/>
      <c r="G47"/>
      <c r="H47"/>
      <c r="I47" s="184"/>
    </row>
    <row r="48" spans="2:16" x14ac:dyDescent="0.3">
      <c r="B48"/>
      <c r="C48"/>
      <c r="D48"/>
      <c r="E48"/>
      <c r="F48"/>
      <c r="G48"/>
      <c r="H48"/>
      <c r="I48" s="184"/>
    </row>
    <row r="49" spans="2:9" x14ac:dyDescent="0.3">
      <c r="B49"/>
      <c r="C49"/>
      <c r="D49"/>
      <c r="E49"/>
      <c r="F49"/>
      <c r="G49"/>
      <c r="H49"/>
      <c r="I49" s="184"/>
    </row>
    <row r="50" spans="2:9" x14ac:dyDescent="0.3">
      <c r="B50"/>
      <c r="C50"/>
      <c r="D50"/>
      <c r="E50"/>
      <c r="F50"/>
      <c r="G50"/>
      <c r="H50"/>
      <c r="I50" s="184"/>
    </row>
    <row r="51" spans="2:9" x14ac:dyDescent="0.3">
      <c r="B51"/>
      <c r="C51"/>
      <c r="D51"/>
      <c r="E51"/>
      <c r="F51"/>
      <c r="G51"/>
      <c r="H51"/>
    </row>
    <row r="52" spans="2:9" x14ac:dyDescent="0.3">
      <c r="B52"/>
      <c r="C52"/>
      <c r="D52"/>
      <c r="E52"/>
      <c r="F52"/>
      <c r="G52"/>
      <c r="H52"/>
    </row>
  </sheetData>
  <pageMargins left="0.7" right="0.7" top="0.75" bottom="0.75" header="0.3" footer="0.3"/>
  <pageSetup paperSize="9" scale="4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zoomScaleNormal="100" workbookViewId="0">
      <selection activeCell="A20" sqref="A20"/>
    </sheetView>
  </sheetViews>
  <sheetFormatPr defaultRowHeight="15" x14ac:dyDescent="0.25"/>
  <cols>
    <col min="1" max="1" width="2.28515625" customWidth="1"/>
    <col min="2" max="2" width="19" customWidth="1"/>
    <col min="3" max="3" width="10" bestFit="1" customWidth="1"/>
    <col min="4" max="4" width="12.7109375" bestFit="1" customWidth="1"/>
  </cols>
  <sheetData>
    <row r="1" spans="2:5" ht="15.75" x14ac:dyDescent="0.25">
      <c r="B1" s="156" t="s">
        <v>190</v>
      </c>
      <c r="C1" s="156"/>
      <c r="D1" s="157"/>
      <c r="E1" s="157"/>
    </row>
    <row r="2" spans="2:5" ht="15.75" x14ac:dyDescent="0.25">
      <c r="B2" s="156"/>
      <c r="C2" s="156"/>
      <c r="D2" s="157"/>
      <c r="E2" s="157"/>
    </row>
    <row r="3" spans="2:5" x14ac:dyDescent="0.25">
      <c r="B3" s="159" t="s">
        <v>82</v>
      </c>
      <c r="C3" s="159"/>
      <c r="D3" s="157"/>
      <c r="E3" s="157"/>
    </row>
    <row r="5" spans="2:5" x14ac:dyDescent="0.25">
      <c r="B5" s="160" t="s">
        <v>25</v>
      </c>
      <c r="C5" s="161" t="s">
        <v>57</v>
      </c>
      <c r="D5" s="162" t="s">
        <v>184</v>
      </c>
    </row>
    <row r="6" spans="2:5" ht="16.5" x14ac:dyDescent="0.3">
      <c r="B6" s="163">
        <v>2007</v>
      </c>
      <c r="C6" s="164">
        <v>53764</v>
      </c>
      <c r="D6" s="165">
        <v>30.642440269925224</v>
      </c>
    </row>
    <row r="7" spans="2:5" ht="16.5" x14ac:dyDescent="0.3">
      <c r="B7" s="163">
        <v>2008</v>
      </c>
      <c r="C7" s="164">
        <v>56753</v>
      </c>
      <c r="D7" s="165">
        <v>30.027883450352117</v>
      </c>
    </row>
    <row r="8" spans="2:5" ht="16.5" x14ac:dyDescent="0.3">
      <c r="B8" s="163">
        <v>2009</v>
      </c>
      <c r="C8" s="164">
        <v>63711</v>
      </c>
      <c r="D8" s="165">
        <v>33.620580474934037</v>
      </c>
    </row>
    <row r="9" spans="2:5" ht="16.5" x14ac:dyDescent="0.3">
      <c r="B9" s="163">
        <v>2010</v>
      </c>
      <c r="C9" s="164">
        <v>63554</v>
      </c>
      <c r="D9" s="165">
        <v>32.304204619388422</v>
      </c>
    </row>
    <row r="10" spans="2:5" ht="16.5" x14ac:dyDescent="0.3">
      <c r="B10" s="163">
        <v>2011</v>
      </c>
      <c r="C10" s="164">
        <v>70099</v>
      </c>
      <c r="D10" s="165">
        <v>34.058896981298922</v>
      </c>
    </row>
    <row r="11" spans="2:5" ht="16.5" x14ac:dyDescent="0.3">
      <c r="B11" s="163">
        <v>2012</v>
      </c>
      <c r="C11" s="164">
        <v>68939</v>
      </c>
      <c r="D11" s="165">
        <v>32.048403367595036</v>
      </c>
    </row>
    <row r="12" spans="2:5" ht="16.5" x14ac:dyDescent="0.3">
      <c r="B12" s="163">
        <v>2013</v>
      </c>
      <c r="C12" s="164">
        <v>69962</v>
      </c>
      <c r="D12" s="165">
        <v>31.987746610886315</v>
      </c>
    </row>
    <row r="13" spans="2:5" ht="16.5" x14ac:dyDescent="0.3">
      <c r="B13" s="163">
        <v>2014</v>
      </c>
      <c r="C13" s="164">
        <v>71174</v>
      </c>
      <c r="D13" s="165">
        <v>30.135872671767359</v>
      </c>
    </row>
    <row r="14" spans="2:5" ht="16.5" x14ac:dyDescent="0.3">
      <c r="B14" s="163">
        <v>2015</v>
      </c>
      <c r="C14" s="164">
        <v>72363</v>
      </c>
      <c r="D14" s="165">
        <v>29.781463494937853</v>
      </c>
    </row>
    <row r="15" spans="2:5" ht="16.5" x14ac:dyDescent="0.3">
      <c r="B15" s="163">
        <v>2016</v>
      </c>
      <c r="C15" s="164">
        <v>73929</v>
      </c>
      <c r="D15" s="165">
        <v>29.21067292533457</v>
      </c>
    </row>
    <row r="16" spans="2:5" ht="16.5" x14ac:dyDescent="0.3">
      <c r="B16" s="163">
        <v>2017</v>
      </c>
      <c r="C16" s="164">
        <v>77464</v>
      </c>
      <c r="D16" s="165">
        <v>28.810223839477654</v>
      </c>
    </row>
    <row r="17" spans="2:4" ht="16.5" x14ac:dyDescent="0.3">
      <c r="B17" s="163">
        <v>2018</v>
      </c>
      <c r="C17" s="164">
        <v>80486</v>
      </c>
      <c r="D17" s="165">
        <v>28.561327676073862</v>
      </c>
    </row>
    <row r="18" spans="2:4" ht="16.5" x14ac:dyDescent="0.3">
      <c r="B18" s="163">
        <v>2019</v>
      </c>
      <c r="C18" s="164">
        <v>83466</v>
      </c>
      <c r="D18" s="165">
        <v>28.099016673590825</v>
      </c>
    </row>
    <row r="19" spans="2:4" ht="16.5" x14ac:dyDescent="0.3">
      <c r="B19" s="163">
        <v>2020</v>
      </c>
      <c r="C19" s="164">
        <v>86234</v>
      </c>
      <c r="D19" s="165">
        <v>27.651353829523291</v>
      </c>
    </row>
    <row r="20" spans="2:4" ht="16.5" x14ac:dyDescent="0.3">
      <c r="B20" s="163">
        <v>2021</v>
      </c>
      <c r="C20" s="164">
        <v>89223</v>
      </c>
      <c r="D20" s="165">
        <v>27.461831925443253</v>
      </c>
    </row>
  </sheetData>
  <pageMargins left="0.70866141732283472" right="0.70866141732283472" top="0.74803149606299213" bottom="0.74803149606299213"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0"/>
  <sheetViews>
    <sheetView zoomScaleNormal="100" workbookViewId="0">
      <selection activeCell="A20" sqref="A20"/>
    </sheetView>
  </sheetViews>
  <sheetFormatPr defaultRowHeight="15" x14ac:dyDescent="0.25"/>
  <cols>
    <col min="1" max="1" width="2.28515625" customWidth="1"/>
    <col min="2" max="2" width="30" customWidth="1"/>
    <col min="3" max="7" width="15.42578125" customWidth="1"/>
    <col min="8" max="8" width="11.5703125" bestFit="1" customWidth="1"/>
  </cols>
  <sheetData>
    <row r="1" spans="2:8" ht="15.75" x14ac:dyDescent="0.25">
      <c r="B1" s="156" t="s">
        <v>191</v>
      </c>
      <c r="C1" s="156"/>
      <c r="D1" s="157"/>
      <c r="E1" s="157"/>
      <c r="F1" s="157"/>
      <c r="G1" s="158"/>
    </row>
    <row r="2" spans="2:8" ht="15.75" x14ac:dyDescent="0.25">
      <c r="B2" s="156"/>
      <c r="C2" s="156"/>
      <c r="D2" s="157"/>
      <c r="E2" s="157"/>
      <c r="F2" s="157"/>
      <c r="G2" s="158"/>
    </row>
    <row r="3" spans="2:8" x14ac:dyDescent="0.25">
      <c r="B3" s="159" t="s">
        <v>82</v>
      </c>
      <c r="C3" s="159"/>
      <c r="D3" s="157"/>
      <c r="E3" s="157"/>
      <c r="F3" s="157"/>
      <c r="G3" s="158"/>
    </row>
    <row r="5" spans="2:8" x14ac:dyDescent="0.25">
      <c r="C5" s="172"/>
      <c r="D5" s="172"/>
      <c r="E5" s="172"/>
      <c r="F5" s="172"/>
    </row>
    <row r="6" spans="2:8" ht="16.5" x14ac:dyDescent="0.3">
      <c r="B6" s="163"/>
      <c r="C6" s="173" t="s">
        <v>4</v>
      </c>
      <c r="D6" s="173" t="s">
        <v>5</v>
      </c>
      <c r="E6" s="173" t="s">
        <v>6</v>
      </c>
      <c r="F6" s="173" t="s">
        <v>7</v>
      </c>
      <c r="G6" s="173" t="s">
        <v>8</v>
      </c>
      <c r="H6" s="169"/>
    </row>
    <row r="7" spans="2:8" ht="16.5" x14ac:dyDescent="0.3">
      <c r="B7" s="163" t="s">
        <v>192</v>
      </c>
      <c r="C7" s="164">
        <v>119</v>
      </c>
      <c r="D7" s="164">
        <v>1643</v>
      </c>
      <c r="E7" s="164">
        <v>1901</v>
      </c>
      <c r="F7" s="164">
        <v>1859</v>
      </c>
      <c r="G7" s="164">
        <v>1944</v>
      </c>
      <c r="H7" s="169"/>
    </row>
    <row r="8" spans="2:8" ht="16.5" x14ac:dyDescent="0.3">
      <c r="B8" s="163" t="s">
        <v>193</v>
      </c>
      <c r="C8" s="164">
        <v>0</v>
      </c>
      <c r="D8" s="164">
        <v>0</v>
      </c>
      <c r="E8" s="164">
        <v>1700</v>
      </c>
      <c r="F8" s="164">
        <f>1700+1734</f>
        <v>3434</v>
      </c>
      <c r="G8" s="164">
        <f>1700+1734+1769</f>
        <v>5203</v>
      </c>
      <c r="H8" s="169"/>
    </row>
    <row r="9" spans="2:8" ht="16.5" x14ac:dyDescent="0.3">
      <c r="B9" s="163" t="s">
        <v>194</v>
      </c>
      <c r="C9" s="164">
        <v>1897</v>
      </c>
      <c r="D9" s="164">
        <v>1896</v>
      </c>
      <c r="E9" s="164">
        <v>1937</v>
      </c>
      <c r="F9" s="164">
        <v>2000</v>
      </c>
      <c r="G9" s="164">
        <v>2000</v>
      </c>
      <c r="H9" s="169"/>
    </row>
    <row r="10" spans="2:8" ht="16.5" x14ac:dyDescent="0.3">
      <c r="B10" s="163" t="s">
        <v>195</v>
      </c>
      <c r="C10" s="164">
        <v>-2</v>
      </c>
      <c r="D10" s="164">
        <v>-97</v>
      </c>
      <c r="E10" s="164">
        <v>-187</v>
      </c>
      <c r="F10" s="164">
        <v>72</v>
      </c>
      <c r="G10" s="164">
        <v>216</v>
      </c>
      <c r="H10" s="169"/>
    </row>
    <row r="11" spans="2:8" ht="16.5" x14ac:dyDescent="0.3">
      <c r="B11" s="163" t="s">
        <v>196</v>
      </c>
      <c r="C11" s="164">
        <v>1192</v>
      </c>
      <c r="D11" s="164">
        <v>2150</v>
      </c>
      <c r="E11" s="164">
        <v>3340</v>
      </c>
      <c r="F11" s="164">
        <v>4131</v>
      </c>
      <c r="G11" s="164">
        <v>5074</v>
      </c>
      <c r="H11" s="169"/>
    </row>
    <row r="12" spans="2:8" ht="16.5" x14ac:dyDescent="0.3">
      <c r="B12" s="163" t="s">
        <v>79</v>
      </c>
      <c r="C12" s="164">
        <f>C13-SUM(C7:C11)</f>
        <v>329</v>
      </c>
      <c r="D12" s="164">
        <f>D13-SUM(D7:D11)</f>
        <v>965</v>
      </c>
      <c r="E12" s="164">
        <f>E13-SUM(E7:E11)</f>
        <v>846</v>
      </c>
      <c r="F12" s="164">
        <f>F13-SUM(F7:F11)</f>
        <v>809</v>
      </c>
      <c r="G12" s="164">
        <f>G13-SUM(G7:G11)</f>
        <v>857</v>
      </c>
      <c r="H12" s="169"/>
    </row>
    <row r="13" spans="2:8" ht="16.5" x14ac:dyDescent="0.3">
      <c r="B13" s="163" t="s">
        <v>197</v>
      </c>
      <c r="C13" s="164">
        <f>C17</f>
        <v>3535</v>
      </c>
      <c r="D13" s="164">
        <f t="shared" ref="D13:F13" si="0">D17</f>
        <v>6557</v>
      </c>
      <c r="E13" s="164">
        <f t="shared" si="0"/>
        <v>9537</v>
      </c>
      <c r="F13" s="164">
        <f t="shared" si="0"/>
        <v>12305</v>
      </c>
      <c r="G13" s="164">
        <f>G17</f>
        <v>15294</v>
      </c>
      <c r="H13" s="169"/>
    </row>
    <row r="14" spans="2:8" ht="16.5" x14ac:dyDescent="0.3">
      <c r="B14" s="163"/>
      <c r="C14" s="169"/>
      <c r="D14" s="169"/>
      <c r="E14" s="169"/>
      <c r="F14" s="169"/>
      <c r="G14" s="169"/>
      <c r="H14" s="169"/>
    </row>
    <row r="15" spans="2:8" ht="16.5" x14ac:dyDescent="0.3">
      <c r="B15" s="173" t="s">
        <v>198</v>
      </c>
      <c r="C15" s="174">
        <v>73929</v>
      </c>
      <c r="D15" s="175">
        <f t="shared" ref="D15:F15" si="1">$C$15</f>
        <v>73929</v>
      </c>
      <c r="E15" s="175">
        <f t="shared" si="1"/>
        <v>73929</v>
      </c>
      <c r="F15" s="175">
        <f t="shared" si="1"/>
        <v>73929</v>
      </c>
      <c r="G15" s="175">
        <f>$C$15</f>
        <v>73929</v>
      </c>
      <c r="H15" s="169"/>
    </row>
    <row r="16" spans="2:8" ht="16.5" x14ac:dyDescent="0.3">
      <c r="B16" s="176" t="s">
        <v>199</v>
      </c>
      <c r="C16" s="177">
        <v>77464</v>
      </c>
      <c r="D16" s="177">
        <v>80486</v>
      </c>
      <c r="E16" s="177">
        <v>83466</v>
      </c>
      <c r="F16" s="177">
        <v>86234</v>
      </c>
      <c r="G16" s="177">
        <v>89223</v>
      </c>
      <c r="H16" s="169"/>
    </row>
    <row r="17" spans="2:8" ht="16.5" x14ac:dyDescent="0.3">
      <c r="B17" s="163" t="s">
        <v>200</v>
      </c>
      <c r="C17" s="164">
        <f>C16-C15</f>
        <v>3535</v>
      </c>
      <c r="D17" s="164">
        <f>D16-D15</f>
        <v>6557</v>
      </c>
      <c r="E17" s="164">
        <f>E16-E15</f>
        <v>9537</v>
      </c>
      <c r="F17" s="164">
        <f>F16-F15</f>
        <v>12305</v>
      </c>
      <c r="G17" s="164">
        <f>G16-G15</f>
        <v>15294</v>
      </c>
      <c r="H17" s="169"/>
    </row>
    <row r="18" spans="2:8" x14ac:dyDescent="0.25">
      <c r="B18" s="169"/>
      <c r="C18" s="169"/>
      <c r="D18" s="169"/>
      <c r="E18" s="169"/>
      <c r="F18" s="169"/>
      <c r="G18" s="169"/>
      <c r="H18" s="169"/>
    </row>
    <row r="19" spans="2:8" x14ac:dyDescent="0.25">
      <c r="B19" s="169"/>
      <c r="C19" s="169"/>
      <c r="D19" s="169"/>
      <c r="E19" s="169"/>
      <c r="F19" s="169"/>
      <c r="G19" s="169"/>
      <c r="H19" s="169"/>
    </row>
    <row r="20" spans="2:8" x14ac:dyDescent="0.25">
      <c r="B20" s="169"/>
      <c r="C20" s="169"/>
      <c r="D20" s="169"/>
      <c r="E20" s="169"/>
      <c r="F20" s="169"/>
      <c r="G20" s="169"/>
      <c r="H20" s="169"/>
    </row>
  </sheetData>
  <pageMargins left="0.70866141732283472" right="0.70866141732283472" top="0.74803149606299213" bottom="0.74803149606299213" header="0.31496062992125984" footer="0.31496062992125984"/>
  <pageSetup paperSize="9" scale="68" orientation="landscape" cellComments="asDisplaye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zoomScaleNormal="100" workbookViewId="0">
      <selection activeCell="A20" sqref="A20"/>
    </sheetView>
  </sheetViews>
  <sheetFormatPr defaultRowHeight="15" x14ac:dyDescent="0.25"/>
  <cols>
    <col min="1" max="1" width="2.28515625" customWidth="1"/>
    <col min="2" max="2" width="19" customWidth="1"/>
    <col min="3" max="6" width="10.42578125" bestFit="1" customWidth="1"/>
  </cols>
  <sheetData>
    <row r="1" spans="2:7" ht="15.75" x14ac:dyDescent="0.25">
      <c r="B1" s="156" t="s">
        <v>201</v>
      </c>
      <c r="C1" s="156"/>
      <c r="D1" s="157"/>
      <c r="E1" s="157"/>
      <c r="F1" s="157"/>
      <c r="G1" s="158"/>
    </row>
    <row r="2" spans="2:7" ht="15.75" x14ac:dyDescent="0.25">
      <c r="B2" s="156"/>
      <c r="C2" s="156"/>
      <c r="D2" s="157"/>
      <c r="E2" s="157"/>
      <c r="F2" s="157"/>
      <c r="G2" s="158"/>
    </row>
    <row r="3" spans="2:7" x14ac:dyDescent="0.25">
      <c r="B3" s="159" t="s">
        <v>82</v>
      </c>
      <c r="C3" s="159"/>
      <c r="D3" s="157"/>
      <c r="E3" s="157"/>
      <c r="F3" s="157"/>
      <c r="G3" s="158"/>
    </row>
    <row r="4" spans="2:7" ht="16.5" x14ac:dyDescent="0.3">
      <c r="C4" s="425" t="s">
        <v>11</v>
      </c>
      <c r="D4" s="425"/>
      <c r="E4" s="425"/>
      <c r="F4" s="425"/>
    </row>
    <row r="5" spans="2:7" ht="16.5" x14ac:dyDescent="0.3">
      <c r="B5" s="178" t="s">
        <v>25</v>
      </c>
      <c r="C5" s="179">
        <v>2018</v>
      </c>
      <c r="D5" s="179">
        <v>2019</v>
      </c>
      <c r="E5" s="179">
        <v>2020</v>
      </c>
      <c r="F5" s="179">
        <v>2021</v>
      </c>
    </row>
    <row r="6" spans="2:7" ht="16.5" x14ac:dyDescent="0.3">
      <c r="B6" s="180" t="s">
        <v>192</v>
      </c>
      <c r="C6" s="165">
        <v>1.6</v>
      </c>
      <c r="D6" s="165">
        <v>1.8</v>
      </c>
      <c r="E6" s="165">
        <v>1.8</v>
      </c>
      <c r="F6" s="165">
        <v>1.8</v>
      </c>
    </row>
    <row r="7" spans="2:7" ht="16.5" x14ac:dyDescent="0.3">
      <c r="B7" s="180" t="s">
        <v>202</v>
      </c>
      <c r="C7" s="165">
        <v>0</v>
      </c>
      <c r="D7" s="165">
        <v>1.7</v>
      </c>
      <c r="E7" s="165">
        <v>1.7</v>
      </c>
      <c r="F7" s="165">
        <v>1.7</v>
      </c>
    </row>
    <row r="8" spans="2:7" ht="16.5" x14ac:dyDescent="0.3">
      <c r="B8" s="180" t="s">
        <v>203</v>
      </c>
      <c r="C8" s="165">
        <v>0</v>
      </c>
      <c r="D8" s="165">
        <v>0</v>
      </c>
      <c r="E8" s="165">
        <v>1.734</v>
      </c>
      <c r="F8" s="165">
        <v>1.734</v>
      </c>
    </row>
    <row r="9" spans="2:7" ht="16.5" x14ac:dyDescent="0.3">
      <c r="B9" s="180" t="s">
        <v>204</v>
      </c>
      <c r="C9" s="165">
        <v>0</v>
      </c>
      <c r="D9" s="165">
        <v>0</v>
      </c>
      <c r="E9" s="165">
        <v>0</v>
      </c>
      <c r="F9" s="165">
        <v>1.76868</v>
      </c>
    </row>
    <row r="10" spans="2:7" ht="16.5" x14ac:dyDescent="0.3">
      <c r="B10" s="180" t="s">
        <v>205</v>
      </c>
      <c r="C10" s="165">
        <v>0</v>
      </c>
      <c r="D10" s="165">
        <v>0</v>
      </c>
      <c r="E10" s="165">
        <v>0</v>
      </c>
      <c r="F10" s="165">
        <v>0</v>
      </c>
    </row>
    <row r="11" spans="2:7" ht="16.5" x14ac:dyDescent="0.3">
      <c r="B11" s="163"/>
      <c r="C11" s="181"/>
      <c r="D11" s="165"/>
    </row>
    <row r="12" spans="2:7" ht="16.5" x14ac:dyDescent="0.3">
      <c r="B12" s="163"/>
      <c r="C12" s="181"/>
      <c r="D12" s="165"/>
    </row>
    <row r="13" spans="2:7" ht="16.5" x14ac:dyDescent="0.3">
      <c r="B13" s="163"/>
      <c r="C13" s="181"/>
      <c r="D13" s="165"/>
    </row>
    <row r="14" spans="2:7" ht="16.5" x14ac:dyDescent="0.3">
      <c r="B14" s="163"/>
      <c r="C14" s="181"/>
      <c r="D14" s="165"/>
    </row>
  </sheetData>
  <mergeCells count="1">
    <mergeCell ref="C4:F4"/>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2"/>
  <sheetViews>
    <sheetView zoomScaleNormal="100" workbookViewId="0">
      <selection activeCell="A20" sqref="A20"/>
    </sheetView>
  </sheetViews>
  <sheetFormatPr defaultRowHeight="15" x14ac:dyDescent="0.25"/>
  <cols>
    <col min="1" max="1" width="2.28515625" customWidth="1"/>
    <col min="2" max="2" width="27.140625" customWidth="1"/>
    <col min="3" max="12" width="7.5703125" bestFit="1" customWidth="1"/>
    <col min="13" max="13" width="7.5703125" customWidth="1"/>
    <col min="14" max="17" width="8.140625" bestFit="1" customWidth="1"/>
    <col min="18" max="18" width="11.140625" bestFit="1" customWidth="1"/>
    <col min="19" max="19" width="10.42578125" bestFit="1" customWidth="1"/>
    <col min="21" max="21" width="11.5703125" bestFit="1" customWidth="1"/>
  </cols>
  <sheetData>
    <row r="1" spans="2:19" ht="15.75" x14ac:dyDescent="0.25">
      <c r="B1" s="156" t="s">
        <v>206</v>
      </c>
      <c r="C1" s="156"/>
      <c r="D1" s="156"/>
      <c r="E1" s="156"/>
      <c r="F1" s="156"/>
      <c r="G1" s="156"/>
      <c r="H1" s="156"/>
      <c r="I1" s="156"/>
      <c r="J1" s="156"/>
      <c r="K1" s="156"/>
      <c r="L1" s="156"/>
      <c r="M1" s="156"/>
      <c r="N1" s="156"/>
      <c r="O1" s="157"/>
      <c r="P1" s="157"/>
      <c r="Q1" s="157"/>
      <c r="R1" s="157"/>
      <c r="S1" s="157"/>
    </row>
    <row r="2" spans="2:19" ht="15.75" x14ac:dyDescent="0.25">
      <c r="B2" s="156"/>
      <c r="C2" s="156"/>
      <c r="D2" s="156"/>
      <c r="E2" s="156"/>
      <c r="F2" s="156"/>
      <c r="G2" s="156"/>
      <c r="H2" s="156"/>
      <c r="I2" s="156"/>
      <c r="J2" s="156"/>
      <c r="K2" s="156"/>
      <c r="L2" s="156"/>
      <c r="M2" s="156"/>
      <c r="N2" s="156"/>
      <c r="O2" s="157"/>
      <c r="P2" s="157"/>
      <c r="Q2" s="157"/>
      <c r="R2" s="157"/>
      <c r="S2" s="157"/>
    </row>
    <row r="3" spans="2:19" x14ac:dyDescent="0.25">
      <c r="B3" s="159" t="s">
        <v>82</v>
      </c>
      <c r="C3" s="159"/>
      <c r="D3" s="159"/>
      <c r="E3" s="159"/>
      <c r="F3" s="159"/>
      <c r="G3" s="159"/>
      <c r="H3" s="159"/>
      <c r="I3" s="159"/>
      <c r="J3" s="159"/>
      <c r="K3" s="159"/>
      <c r="L3" s="159"/>
      <c r="M3" s="159"/>
      <c r="N3" s="159"/>
      <c r="O3" s="157"/>
      <c r="P3" s="157"/>
      <c r="Q3" s="157"/>
      <c r="R3" s="157"/>
      <c r="S3" s="157"/>
    </row>
    <row r="5" spans="2:19" x14ac:dyDescent="0.25">
      <c r="G5" s="172"/>
      <c r="H5" s="172"/>
      <c r="I5" s="172"/>
      <c r="J5" s="172"/>
      <c r="K5" s="172"/>
      <c r="L5" s="172"/>
      <c r="M5" s="172"/>
      <c r="N5" s="172"/>
      <c r="O5" s="172"/>
      <c r="P5" s="172"/>
      <c r="Q5" s="172"/>
    </row>
    <row r="6" spans="2:19" ht="16.5" x14ac:dyDescent="0.3">
      <c r="B6" s="163"/>
      <c r="C6" s="173" t="s">
        <v>207</v>
      </c>
      <c r="D6" s="173" t="s">
        <v>208</v>
      </c>
      <c r="E6" s="173" t="s">
        <v>209</v>
      </c>
      <c r="F6" s="173" t="s">
        <v>210</v>
      </c>
      <c r="G6" s="173" t="s">
        <v>211</v>
      </c>
      <c r="H6" s="173" t="s">
        <v>212</v>
      </c>
      <c r="I6" s="173" t="s">
        <v>213</v>
      </c>
      <c r="J6" s="173" t="s">
        <v>214</v>
      </c>
      <c r="K6" s="173" t="s">
        <v>215</v>
      </c>
      <c r="L6" s="173" t="s">
        <v>216</v>
      </c>
      <c r="M6" s="173" t="s">
        <v>217</v>
      </c>
      <c r="N6" s="173" t="s">
        <v>3</v>
      </c>
      <c r="O6" s="173" t="s">
        <v>4</v>
      </c>
      <c r="P6" s="173" t="s">
        <v>5</v>
      </c>
      <c r="Q6" s="173" t="s">
        <v>6</v>
      </c>
      <c r="R6" s="173" t="s">
        <v>7</v>
      </c>
      <c r="S6" s="173" t="s">
        <v>8</v>
      </c>
    </row>
    <row r="7" spans="2:19" s="169" customFormat="1" ht="16.5" x14ac:dyDescent="0.3">
      <c r="B7" s="163" t="s">
        <v>218</v>
      </c>
      <c r="C7" s="164">
        <v>6083</v>
      </c>
      <c r="D7" s="164">
        <v>6414</v>
      </c>
      <c r="E7" s="164">
        <v>6810</v>
      </c>
      <c r="F7" s="164">
        <v>7348</v>
      </c>
      <c r="G7" s="164">
        <v>7744</v>
      </c>
      <c r="H7" s="164">
        <v>8290</v>
      </c>
      <c r="I7" s="164">
        <v>8830</v>
      </c>
      <c r="J7" s="164">
        <v>9584</v>
      </c>
      <c r="K7" s="164">
        <v>10235</v>
      </c>
      <c r="L7" s="164">
        <v>10913</v>
      </c>
      <c r="M7" s="164">
        <v>11591</v>
      </c>
      <c r="N7" s="164">
        <v>12267</v>
      </c>
      <c r="O7" s="164">
        <v>13044</v>
      </c>
      <c r="P7" s="164">
        <v>13671</v>
      </c>
      <c r="Q7" s="164">
        <v>14357</v>
      </c>
      <c r="R7" s="164">
        <v>15164</v>
      </c>
      <c r="S7" s="164">
        <v>15924</v>
      </c>
    </row>
    <row r="8" spans="2:19" s="169" customFormat="1" ht="16.5" x14ac:dyDescent="0.3">
      <c r="B8" s="163" t="s">
        <v>219</v>
      </c>
      <c r="C8" s="164">
        <f t="shared" ref="C8:F8" si="0">C9-C7</f>
        <v>9761</v>
      </c>
      <c r="D8" s="164">
        <f t="shared" si="0"/>
        <v>10436</v>
      </c>
      <c r="E8" s="164">
        <f t="shared" si="0"/>
        <v>11497</v>
      </c>
      <c r="F8" s="164">
        <f t="shared" si="0"/>
        <v>11026</v>
      </c>
      <c r="G8" s="164">
        <f>G9-G7</f>
        <v>12218</v>
      </c>
      <c r="H8" s="164">
        <f t="shared" ref="H8:S8" si="1">H9-H7</f>
        <v>12923</v>
      </c>
      <c r="I8" s="164">
        <f t="shared" si="1"/>
        <v>13342</v>
      </c>
      <c r="J8" s="164">
        <f t="shared" si="1"/>
        <v>12770</v>
      </c>
      <c r="K8" s="164">
        <f t="shared" si="1"/>
        <v>12473</v>
      </c>
      <c r="L8" s="164">
        <f t="shared" si="1"/>
        <v>12447</v>
      </c>
      <c r="M8" s="164">
        <f t="shared" si="1"/>
        <v>12132</v>
      </c>
      <c r="N8" s="164">
        <f t="shared" si="1"/>
        <v>12045</v>
      </c>
      <c r="O8" s="164">
        <f t="shared" si="1"/>
        <v>12460</v>
      </c>
      <c r="P8" s="164">
        <f t="shared" si="1"/>
        <v>12791</v>
      </c>
      <c r="Q8" s="164">
        <f t="shared" si="1"/>
        <v>13295</v>
      </c>
      <c r="R8" s="164">
        <f t="shared" si="1"/>
        <v>13279</v>
      </c>
      <c r="S8" s="164">
        <f t="shared" si="1"/>
        <v>13462</v>
      </c>
    </row>
    <row r="9" spans="2:19" s="169" customFormat="1" ht="16.5" x14ac:dyDescent="0.3">
      <c r="B9" s="163" t="s">
        <v>220</v>
      </c>
      <c r="C9" s="182">
        <v>15844</v>
      </c>
      <c r="D9" s="182">
        <v>16850</v>
      </c>
      <c r="E9" s="182">
        <v>18307</v>
      </c>
      <c r="F9" s="164">
        <v>18374</v>
      </c>
      <c r="G9" s="164">
        <v>19962</v>
      </c>
      <c r="H9" s="164">
        <v>21213</v>
      </c>
      <c r="I9" s="164">
        <v>22172</v>
      </c>
      <c r="J9" s="164">
        <v>22354</v>
      </c>
      <c r="K9" s="164">
        <v>22708</v>
      </c>
      <c r="L9" s="164">
        <v>23360</v>
      </c>
      <c r="M9" s="164">
        <v>23723</v>
      </c>
      <c r="N9" s="164">
        <v>24312</v>
      </c>
      <c r="O9" s="164">
        <v>25504</v>
      </c>
      <c r="P9" s="164">
        <v>26462</v>
      </c>
      <c r="Q9" s="164">
        <v>27652</v>
      </c>
      <c r="R9" s="164">
        <v>28443</v>
      </c>
      <c r="S9" s="164">
        <v>29386</v>
      </c>
    </row>
    <row r="10" spans="2:19" s="169" customFormat="1" ht="16.5" x14ac:dyDescent="0.3">
      <c r="B10" s="163"/>
      <c r="C10" s="163"/>
      <c r="D10" s="163"/>
      <c r="E10" s="163"/>
      <c r="F10" s="163"/>
    </row>
    <row r="11" spans="2:19" ht="16.5" x14ac:dyDescent="0.3">
      <c r="B11" s="163" t="s">
        <v>221</v>
      </c>
      <c r="C11" s="163">
        <v>469</v>
      </c>
      <c r="D11" s="163">
        <v>482</v>
      </c>
      <c r="E11" s="163">
        <v>495</v>
      </c>
      <c r="F11" s="163">
        <v>508</v>
      </c>
      <c r="G11" s="164">
        <v>522</v>
      </c>
      <c r="H11" s="164">
        <v>540</v>
      </c>
      <c r="I11" s="164">
        <v>561</v>
      </c>
      <c r="J11" s="164">
        <v>585</v>
      </c>
      <c r="K11" s="164">
        <v>612</v>
      </c>
      <c r="L11" s="183">
        <v>640</v>
      </c>
      <c r="M11" s="183">
        <v>665.1</v>
      </c>
      <c r="N11" s="183">
        <v>690.64241666666703</v>
      </c>
      <c r="O11" s="183">
        <v>716.85366984069901</v>
      </c>
      <c r="P11" s="183">
        <v>741.76392842670498</v>
      </c>
      <c r="Q11" s="183">
        <v>768.74321685753796</v>
      </c>
      <c r="R11" s="183">
        <v>795.75805174211598</v>
      </c>
      <c r="S11" s="183">
        <v>823.66823192384197</v>
      </c>
    </row>
    <row r="12" spans="2:19" x14ac:dyDescent="0.25">
      <c r="K12" s="169"/>
    </row>
  </sheetData>
  <pageMargins left="0.70866141732283472" right="0.70866141732283472" top="0.74803149606299213" bottom="0.74803149606299213" header="0.31496062992125984" footer="0.31496062992125984"/>
  <pageSetup paperSize="9" scale="7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opLeftCell="A10" zoomScaleNormal="100" workbookViewId="0">
      <selection activeCell="A20" sqref="A20"/>
    </sheetView>
  </sheetViews>
  <sheetFormatPr defaultColWidth="8.85546875" defaultRowHeight="12.75" x14ac:dyDescent="0.2"/>
  <cols>
    <col min="1" max="1" width="50.7109375" style="185" customWidth="1"/>
    <col min="2" max="16384" width="8.85546875" style="185"/>
  </cols>
  <sheetData>
    <row r="1" spans="1:16" s="184" customFormat="1" ht="16.5" x14ac:dyDescent="0.3">
      <c r="A1" s="156" t="s">
        <v>222</v>
      </c>
      <c r="B1" s="156"/>
      <c r="C1" s="156"/>
      <c r="D1" s="156"/>
      <c r="E1" s="156"/>
      <c r="F1" s="156"/>
      <c r="G1" s="157"/>
      <c r="H1" s="157"/>
      <c r="I1" s="157"/>
      <c r="J1" s="157"/>
      <c r="K1" s="157"/>
      <c r="L1" s="157"/>
      <c r="M1" s="158"/>
    </row>
    <row r="2" spans="1:16" s="184" customFormat="1" ht="16.5" x14ac:dyDescent="0.3">
      <c r="A2" s="156"/>
      <c r="B2" s="156"/>
      <c r="C2" s="156"/>
      <c r="D2" s="156"/>
      <c r="E2" s="156"/>
      <c r="F2" s="156"/>
      <c r="G2" s="157"/>
      <c r="H2" s="157"/>
      <c r="I2" s="157"/>
      <c r="J2" s="157"/>
      <c r="K2" s="157"/>
      <c r="L2" s="157"/>
      <c r="M2" s="158"/>
    </row>
    <row r="3" spans="1:16" s="184" customFormat="1" ht="16.5" x14ac:dyDescent="0.3">
      <c r="A3" s="159" t="s">
        <v>82</v>
      </c>
      <c r="B3" s="159"/>
      <c r="C3" s="159"/>
      <c r="D3" s="159"/>
      <c r="E3" s="159"/>
      <c r="F3" s="159"/>
      <c r="G3" s="157"/>
      <c r="H3" s="157"/>
      <c r="I3" s="157"/>
      <c r="J3" s="157"/>
      <c r="K3" s="157"/>
      <c r="L3" s="157"/>
      <c r="M3" s="158"/>
    </row>
    <row r="4" spans="1:16" x14ac:dyDescent="0.2">
      <c r="L4" s="186"/>
    </row>
    <row r="5" spans="1:16" s="189" customFormat="1" ht="16.5" x14ac:dyDescent="0.3">
      <c r="A5" s="187"/>
      <c r="B5" s="188"/>
      <c r="C5" s="188"/>
      <c r="D5" s="188"/>
      <c r="E5" s="188"/>
      <c r="F5" s="188"/>
      <c r="G5" s="188"/>
      <c r="H5" s="188"/>
      <c r="I5" s="188"/>
      <c r="J5" s="188"/>
      <c r="K5" s="188"/>
      <c r="L5" s="188"/>
      <c r="M5" s="188"/>
      <c r="N5" s="188"/>
      <c r="O5" s="188"/>
      <c r="P5" s="188"/>
    </row>
    <row r="6" spans="1:16" s="189" customFormat="1" ht="16.5" x14ac:dyDescent="0.3">
      <c r="A6" s="190" t="s">
        <v>25</v>
      </c>
      <c r="B6" s="188">
        <v>2007</v>
      </c>
      <c r="C6" s="188">
        <v>2008</v>
      </c>
      <c r="D6" s="188">
        <v>2009</v>
      </c>
      <c r="E6" s="188">
        <v>2010</v>
      </c>
      <c r="F6" s="188">
        <v>2011</v>
      </c>
      <c r="G6" s="188">
        <v>2012</v>
      </c>
      <c r="H6" s="188">
        <v>2013</v>
      </c>
      <c r="I6" s="188">
        <v>2014</v>
      </c>
      <c r="J6" s="188">
        <v>2015</v>
      </c>
      <c r="K6" s="188">
        <v>2016</v>
      </c>
      <c r="L6" s="188">
        <v>2017</v>
      </c>
      <c r="M6" s="188">
        <v>2018</v>
      </c>
      <c r="N6" s="188">
        <v>2019</v>
      </c>
      <c r="O6" s="188">
        <v>2020</v>
      </c>
      <c r="P6" s="188">
        <v>2021</v>
      </c>
    </row>
    <row r="7" spans="1:16" s="189" customFormat="1" ht="16.5" x14ac:dyDescent="0.3">
      <c r="A7" s="187" t="s">
        <v>223</v>
      </c>
      <c r="B7" s="191">
        <v>6809.9380000000001</v>
      </c>
      <c r="C7" s="191">
        <v>7348.1760000000004</v>
      </c>
      <c r="D7" s="191">
        <v>7744.1490000000003</v>
      </c>
      <c r="E7" s="191">
        <v>8289.83</v>
      </c>
      <c r="F7" s="191">
        <v>8830.25</v>
      </c>
      <c r="G7" s="191">
        <v>9583.5110000000004</v>
      </c>
      <c r="H7" s="191">
        <v>10234.977000000001</v>
      </c>
      <c r="I7" s="191">
        <v>10913.102999999999</v>
      </c>
      <c r="J7" s="191">
        <v>11591.026</v>
      </c>
      <c r="K7" s="191">
        <v>12267</v>
      </c>
      <c r="L7" s="191">
        <v>13044</v>
      </c>
      <c r="M7" s="191">
        <v>13671</v>
      </c>
      <c r="N7" s="191">
        <v>14357</v>
      </c>
      <c r="O7" s="191">
        <v>15164</v>
      </c>
      <c r="P7" s="191">
        <v>15924</v>
      </c>
    </row>
    <row r="8" spans="1:16" s="189" customFormat="1" ht="16.5" x14ac:dyDescent="0.3">
      <c r="A8" s="192" t="s">
        <v>224</v>
      </c>
      <c r="B8" s="193">
        <v>6.1793349433447942E-2</v>
      </c>
      <c r="C8" s="193">
        <v>7.9037136608292258E-2</v>
      </c>
      <c r="D8" s="193">
        <v>5.3887250387034902E-2</v>
      </c>
      <c r="E8" s="193">
        <v>7.0463649395175576E-2</v>
      </c>
      <c r="F8" s="193">
        <v>6.5190721643266558E-2</v>
      </c>
      <c r="G8" s="193">
        <v>8.5304606324849264E-2</v>
      </c>
      <c r="H8" s="193">
        <v>6.7977800620252937E-2</v>
      </c>
      <c r="I8" s="193">
        <v>6.625574244084742E-2</v>
      </c>
      <c r="J8" s="193">
        <v>6.2120095448563228E-2</v>
      </c>
      <c r="K8" s="193">
        <v>5.831873727140291E-2</v>
      </c>
      <c r="L8" s="193">
        <v>6.3340670090486606E-2</v>
      </c>
      <c r="M8" s="193">
        <v>4.8068077276908872E-2</v>
      </c>
      <c r="N8" s="193">
        <v>5.017921146953408E-2</v>
      </c>
      <c r="O8" s="193">
        <v>5.6209514522532533E-2</v>
      </c>
      <c r="P8" s="193">
        <v>5.0118702189395847E-2</v>
      </c>
    </row>
    <row r="9" spans="1:16" s="189" customFormat="1" ht="16.5" x14ac:dyDescent="0.3">
      <c r="B9" s="194">
        <v>6.1793349433447942</v>
      </c>
      <c r="C9" s="194">
        <v>7.9037136608292258</v>
      </c>
      <c r="D9" s="194">
        <v>5.3887250387034902</v>
      </c>
      <c r="E9" s="194">
        <v>7.0463649395175576</v>
      </c>
      <c r="F9" s="194">
        <v>6.5190721643266558</v>
      </c>
      <c r="G9" s="194">
        <v>8.5304606324849264</v>
      </c>
      <c r="H9" s="194">
        <v>6.7977800620252937</v>
      </c>
      <c r="I9" s="194">
        <v>6.625574244084742</v>
      </c>
      <c r="J9" s="194">
        <v>6.2120095448563228</v>
      </c>
      <c r="K9" s="194">
        <v>5.831873727140291</v>
      </c>
      <c r="L9" s="194">
        <v>6.3340670090486606</v>
      </c>
      <c r="M9" s="194">
        <v>4.8068077276908872</v>
      </c>
      <c r="N9" s="194">
        <v>5.017921146953408</v>
      </c>
      <c r="O9" s="194">
        <v>5.6209514522532533</v>
      </c>
      <c r="P9" s="194">
        <v>5.0118702189395847</v>
      </c>
    </row>
    <row r="10" spans="1:16" s="189" customFormat="1" ht="16.5" x14ac:dyDescent="0.3">
      <c r="B10" s="194"/>
      <c r="C10" s="194"/>
      <c r="D10" s="194"/>
      <c r="E10" s="194"/>
      <c r="F10" s="194"/>
      <c r="G10" s="194"/>
      <c r="H10" s="194"/>
      <c r="I10" s="194"/>
      <c r="J10" s="194"/>
      <c r="K10" s="194"/>
      <c r="L10" s="194"/>
      <c r="M10" s="194"/>
      <c r="N10" s="194"/>
      <c r="O10" s="194"/>
      <c r="P10" s="194"/>
    </row>
    <row r="11" spans="1:16" s="189" customFormat="1" ht="16.5" x14ac:dyDescent="0.3">
      <c r="A11" s="187" t="s">
        <v>225</v>
      </c>
      <c r="B11" s="191">
        <v>495443</v>
      </c>
      <c r="C11" s="191">
        <v>508489</v>
      </c>
      <c r="D11" s="191">
        <v>522008</v>
      </c>
      <c r="E11" s="191">
        <v>540217</v>
      </c>
      <c r="F11" s="191">
        <v>560571</v>
      </c>
      <c r="G11" s="191">
        <v>584907</v>
      </c>
      <c r="H11" s="191">
        <v>612339</v>
      </c>
      <c r="I11" s="191">
        <v>639870</v>
      </c>
      <c r="J11" s="191">
        <v>665108</v>
      </c>
      <c r="K11" s="191">
        <v>690642.41666666698</v>
      </c>
      <c r="L11" s="191">
        <v>716853.66984069895</v>
      </c>
      <c r="M11" s="191">
        <v>741763.92842670495</v>
      </c>
      <c r="N11" s="191">
        <v>768743.21685753798</v>
      </c>
      <c r="O11" s="191">
        <v>795758.05174211599</v>
      </c>
      <c r="P11" s="191">
        <v>823668.23192384199</v>
      </c>
    </row>
    <row r="12" spans="1:16" s="189" customFormat="1" ht="16.5" x14ac:dyDescent="0.3">
      <c r="A12" s="189" t="s">
        <v>224</v>
      </c>
      <c r="B12" s="193">
        <v>2.7244284194790414E-2</v>
      </c>
      <c r="C12" s="193">
        <v>2.6331989754623697E-2</v>
      </c>
      <c r="D12" s="193">
        <v>2.6586612493092243E-2</v>
      </c>
      <c r="E12" s="193">
        <v>3.4882607163108537E-2</v>
      </c>
      <c r="F12" s="193">
        <v>3.7677451838798115E-2</v>
      </c>
      <c r="G12" s="193">
        <v>4.3412877226970403E-2</v>
      </c>
      <c r="H12" s="193">
        <v>4.6899763552154417E-2</v>
      </c>
      <c r="I12" s="193">
        <v>4.496038958812032E-2</v>
      </c>
      <c r="J12" s="193">
        <v>3.944238673480549E-2</v>
      </c>
      <c r="K12" s="193">
        <v>3.8391384055923128E-2</v>
      </c>
      <c r="L12" s="193">
        <v>3.7951988672428438E-2</v>
      </c>
      <c r="M12" s="193">
        <v>3.4749433021025844E-2</v>
      </c>
      <c r="N12" s="193">
        <v>3.6371798893020557E-2</v>
      </c>
      <c r="O12" s="193">
        <v>3.5141558705401144E-2</v>
      </c>
      <c r="P12" s="193">
        <v>3.5073701259602075E-2</v>
      </c>
    </row>
    <row r="13" spans="1:16" s="189" customFormat="1" ht="16.5" x14ac:dyDescent="0.3">
      <c r="B13" s="194">
        <v>2.7244284194790414</v>
      </c>
      <c r="C13" s="194">
        <v>2.6331989754623697</v>
      </c>
      <c r="D13" s="194">
        <v>2.6586612493092243</v>
      </c>
      <c r="E13" s="194">
        <v>3.4882607163108537</v>
      </c>
      <c r="F13" s="194">
        <v>3.7677451838798115</v>
      </c>
      <c r="G13" s="194">
        <v>4.3412877226970403</v>
      </c>
      <c r="H13" s="194">
        <v>4.6899763552154417</v>
      </c>
      <c r="I13" s="194">
        <v>4.496038958812032</v>
      </c>
      <c r="J13" s="194">
        <v>3.944238673480549</v>
      </c>
      <c r="K13" s="194">
        <v>3.8391384055923128</v>
      </c>
      <c r="L13" s="194">
        <v>3.7951988672428438</v>
      </c>
      <c r="M13" s="194">
        <v>3.4749433021025844</v>
      </c>
      <c r="N13" s="194">
        <v>3.6371798893020557</v>
      </c>
      <c r="O13" s="194">
        <v>3.5141558705401144</v>
      </c>
      <c r="P13" s="194">
        <v>3.5073701259602075</v>
      </c>
    </row>
    <row r="14" spans="1:16" s="189" customFormat="1" ht="16.5" x14ac:dyDescent="0.3">
      <c r="A14" s="187" t="s">
        <v>226</v>
      </c>
    </row>
    <row r="15" spans="1:16" s="189" customFormat="1" ht="16.5" x14ac:dyDescent="0.3">
      <c r="A15" s="189" t="s">
        <v>224</v>
      </c>
      <c r="B15" s="193">
        <v>3.3632764640534329E-2</v>
      </c>
      <c r="C15" s="193">
        <v>5.1352922231596265E-2</v>
      </c>
      <c r="D15" s="193">
        <v>2.6593604048315456E-2</v>
      </c>
      <c r="E15" s="193">
        <v>3.4381718260396932E-2</v>
      </c>
      <c r="F15" s="193">
        <v>2.6514279322263468E-2</v>
      </c>
      <c r="G15" s="193">
        <v>4.0148756079388725E-2</v>
      </c>
      <c r="H15" s="193">
        <v>2.0133768104579897E-2</v>
      </c>
      <c r="I15" s="193">
        <v>2.0379100552434082E-2</v>
      </c>
      <c r="J15" s="193">
        <v>2.1817186794734322E-2</v>
      </c>
      <c r="K15" s="193">
        <v>1.9190599538339903E-2</v>
      </c>
      <c r="L15" s="193">
        <v>2.4460362035175764E-2</v>
      </c>
      <c r="M15" s="193">
        <v>1.2871371397612963E-2</v>
      </c>
      <c r="N15" s="193">
        <v>1.3322837027466061E-2</v>
      </c>
      <c r="O15" s="193">
        <v>2.0352729189503371E-2</v>
      </c>
      <c r="P15" s="193">
        <v>1.4535197746291084E-2</v>
      </c>
    </row>
    <row r="16" spans="1:16" s="189" customFormat="1" ht="16.5" x14ac:dyDescent="0.3">
      <c r="B16" s="194">
        <v>3.3632764640534329</v>
      </c>
      <c r="C16" s="194">
        <v>5.1352922231596265</v>
      </c>
      <c r="D16" s="194">
        <v>2.6593604048315456</v>
      </c>
      <c r="E16" s="194">
        <v>3.4381718260396932</v>
      </c>
      <c r="F16" s="194">
        <v>2.6514279322263468</v>
      </c>
      <c r="G16" s="194">
        <v>4.0148756079388725</v>
      </c>
      <c r="H16" s="194">
        <v>2.0133768104579897</v>
      </c>
      <c r="I16" s="194">
        <v>2.0379100552434082</v>
      </c>
      <c r="J16" s="194">
        <v>2.1817186794734322</v>
      </c>
      <c r="K16" s="194">
        <v>1.9190599538339903</v>
      </c>
      <c r="L16" s="194">
        <v>2.4460362035175764</v>
      </c>
      <c r="M16" s="194">
        <v>1.2871371397612963</v>
      </c>
      <c r="N16" s="194">
        <v>1.3322837027466061</v>
      </c>
      <c r="O16" s="194">
        <v>2.0352729189503371</v>
      </c>
      <c r="P16" s="194">
        <v>1.4535197746291084</v>
      </c>
    </row>
  </sheetData>
  <pageMargins left="0.7" right="0.7" top="0.75" bottom="0.75"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I17"/>
  <sheetViews>
    <sheetView zoomScaleNormal="100" workbookViewId="0">
      <selection activeCell="D31" sqref="D30:D31"/>
    </sheetView>
  </sheetViews>
  <sheetFormatPr defaultRowHeight="15" customHeight="1" x14ac:dyDescent="0.2"/>
  <cols>
    <col min="1" max="1" width="5.42578125" style="36" customWidth="1"/>
    <col min="2" max="2" width="36.85546875" style="36" customWidth="1"/>
    <col min="3" max="7" width="8.42578125" style="36" customWidth="1"/>
    <col min="8" max="8" width="17.28515625" style="36" bestFit="1" customWidth="1"/>
    <col min="9" max="244" width="9.140625" style="36"/>
    <col min="245" max="245" width="5.42578125" style="36" customWidth="1"/>
    <col min="246" max="246" width="19.7109375" style="36" bestFit="1" customWidth="1"/>
    <col min="247" max="253" width="8.42578125" style="36" customWidth="1"/>
    <col min="254" max="500" width="9.140625" style="36"/>
    <col min="501" max="501" width="5.42578125" style="36" customWidth="1"/>
    <col min="502" max="502" width="19.7109375" style="36" bestFit="1" customWidth="1"/>
    <col min="503" max="509" width="8.42578125" style="36" customWidth="1"/>
    <col min="510" max="756" width="9.140625" style="36"/>
    <col min="757" max="757" width="5.42578125" style="36" customWidth="1"/>
    <col min="758" max="758" width="19.7109375" style="36" bestFit="1" customWidth="1"/>
    <col min="759" max="765" width="8.42578125" style="36" customWidth="1"/>
    <col min="766" max="1012" width="9.140625" style="36"/>
    <col min="1013" max="1013" width="5.42578125" style="36" customWidth="1"/>
    <col min="1014" max="1014" width="19.7109375" style="36" bestFit="1" customWidth="1"/>
    <col min="1015" max="1021" width="8.42578125" style="36" customWidth="1"/>
    <col min="1022" max="1268" width="9.140625" style="36"/>
    <col min="1269" max="1269" width="5.42578125" style="36" customWidth="1"/>
    <col min="1270" max="1270" width="19.7109375" style="36" bestFit="1" customWidth="1"/>
    <col min="1271" max="1277" width="8.42578125" style="36" customWidth="1"/>
    <col min="1278" max="1524" width="9.140625" style="36"/>
    <col min="1525" max="1525" width="5.42578125" style="36" customWidth="1"/>
    <col min="1526" max="1526" width="19.7109375" style="36" bestFit="1" customWidth="1"/>
    <col min="1527" max="1533" width="8.42578125" style="36" customWidth="1"/>
    <col min="1534" max="1780" width="9.140625" style="36"/>
    <col min="1781" max="1781" width="5.42578125" style="36" customWidth="1"/>
    <col min="1782" max="1782" width="19.7109375" style="36" bestFit="1" customWidth="1"/>
    <col min="1783" max="1789" width="8.42578125" style="36" customWidth="1"/>
    <col min="1790" max="2036" width="9.140625" style="36"/>
    <col min="2037" max="2037" width="5.42578125" style="36" customWidth="1"/>
    <col min="2038" max="2038" width="19.7109375" style="36" bestFit="1" customWidth="1"/>
    <col min="2039" max="2045" width="8.42578125" style="36" customWidth="1"/>
    <col min="2046" max="2292" width="9.140625" style="36"/>
    <col min="2293" max="2293" width="5.42578125" style="36" customWidth="1"/>
    <col min="2294" max="2294" width="19.7109375" style="36" bestFit="1" customWidth="1"/>
    <col min="2295" max="2301" width="8.42578125" style="36" customWidth="1"/>
    <col min="2302" max="2548" width="9.140625" style="36"/>
    <col min="2549" max="2549" width="5.42578125" style="36" customWidth="1"/>
    <col min="2550" max="2550" width="19.7109375" style="36" bestFit="1" customWidth="1"/>
    <col min="2551" max="2557" width="8.42578125" style="36" customWidth="1"/>
    <col min="2558" max="2804" width="9.140625" style="36"/>
    <col min="2805" max="2805" width="5.42578125" style="36" customWidth="1"/>
    <col min="2806" max="2806" width="19.7109375" style="36" bestFit="1" customWidth="1"/>
    <col min="2807" max="2813" width="8.42578125" style="36" customWidth="1"/>
    <col min="2814" max="3060" width="9.140625" style="36"/>
    <col min="3061" max="3061" width="5.42578125" style="36" customWidth="1"/>
    <col min="3062" max="3062" width="19.7109375" style="36" bestFit="1" customWidth="1"/>
    <col min="3063" max="3069" width="8.42578125" style="36" customWidth="1"/>
    <col min="3070" max="3316" width="9.140625" style="36"/>
    <col min="3317" max="3317" width="5.42578125" style="36" customWidth="1"/>
    <col min="3318" max="3318" width="19.7109375" style="36" bestFit="1" customWidth="1"/>
    <col min="3319" max="3325" width="8.42578125" style="36" customWidth="1"/>
    <col min="3326" max="3572" width="9.140625" style="36"/>
    <col min="3573" max="3573" width="5.42578125" style="36" customWidth="1"/>
    <col min="3574" max="3574" width="19.7109375" style="36" bestFit="1" customWidth="1"/>
    <col min="3575" max="3581" width="8.42578125" style="36" customWidth="1"/>
    <col min="3582" max="3828" width="9.140625" style="36"/>
    <col min="3829" max="3829" width="5.42578125" style="36" customWidth="1"/>
    <col min="3830" max="3830" width="19.7109375" style="36" bestFit="1" customWidth="1"/>
    <col min="3831" max="3837" width="8.42578125" style="36" customWidth="1"/>
    <col min="3838" max="4084" width="9.140625" style="36"/>
    <col min="4085" max="4085" width="5.42578125" style="36" customWidth="1"/>
    <col min="4086" max="4086" width="19.7109375" style="36" bestFit="1" customWidth="1"/>
    <col min="4087" max="4093" width="8.42578125" style="36" customWidth="1"/>
    <col min="4094" max="4340" width="9.140625" style="36"/>
    <col min="4341" max="4341" width="5.42578125" style="36" customWidth="1"/>
    <col min="4342" max="4342" width="19.7109375" style="36" bestFit="1" customWidth="1"/>
    <col min="4343" max="4349" width="8.42578125" style="36" customWidth="1"/>
    <col min="4350" max="4596" width="9.140625" style="36"/>
    <col min="4597" max="4597" width="5.42578125" style="36" customWidth="1"/>
    <col min="4598" max="4598" width="19.7109375" style="36" bestFit="1" customWidth="1"/>
    <col min="4599" max="4605" width="8.42578125" style="36" customWidth="1"/>
    <col min="4606" max="4852" width="9.140625" style="36"/>
    <col min="4853" max="4853" width="5.42578125" style="36" customWidth="1"/>
    <col min="4854" max="4854" width="19.7109375" style="36" bestFit="1" customWidth="1"/>
    <col min="4855" max="4861" width="8.42578125" style="36" customWidth="1"/>
    <col min="4862" max="5108" width="9.140625" style="36"/>
    <col min="5109" max="5109" width="5.42578125" style="36" customWidth="1"/>
    <col min="5110" max="5110" width="19.7109375" style="36" bestFit="1" customWidth="1"/>
    <col min="5111" max="5117" width="8.42578125" style="36" customWidth="1"/>
    <col min="5118" max="5364" width="9.140625" style="36"/>
    <col min="5365" max="5365" width="5.42578125" style="36" customWidth="1"/>
    <col min="5366" max="5366" width="19.7109375" style="36" bestFit="1" customWidth="1"/>
    <col min="5367" max="5373" width="8.42578125" style="36" customWidth="1"/>
    <col min="5374" max="5620" width="9.140625" style="36"/>
    <col min="5621" max="5621" width="5.42578125" style="36" customWidth="1"/>
    <col min="5622" max="5622" width="19.7109375" style="36" bestFit="1" customWidth="1"/>
    <col min="5623" max="5629" width="8.42578125" style="36" customWidth="1"/>
    <col min="5630" max="5876" width="9.140625" style="36"/>
    <col min="5877" max="5877" width="5.42578125" style="36" customWidth="1"/>
    <col min="5878" max="5878" width="19.7109375" style="36" bestFit="1" customWidth="1"/>
    <col min="5879" max="5885" width="8.42578125" style="36" customWidth="1"/>
    <col min="5886" max="6132" width="9.140625" style="36"/>
    <col min="6133" max="6133" width="5.42578125" style="36" customWidth="1"/>
    <col min="6134" max="6134" width="19.7109375" style="36" bestFit="1" customWidth="1"/>
    <col min="6135" max="6141" width="8.42578125" style="36" customWidth="1"/>
    <col min="6142" max="6388" width="9.140625" style="36"/>
    <col min="6389" max="6389" width="5.42578125" style="36" customWidth="1"/>
    <col min="6390" max="6390" width="19.7109375" style="36" bestFit="1" customWidth="1"/>
    <col min="6391" max="6397" width="8.42578125" style="36" customWidth="1"/>
    <col min="6398" max="6644" width="9.140625" style="36"/>
    <col min="6645" max="6645" width="5.42578125" style="36" customWidth="1"/>
    <col min="6646" max="6646" width="19.7109375" style="36" bestFit="1" customWidth="1"/>
    <col min="6647" max="6653" width="8.42578125" style="36" customWidth="1"/>
    <col min="6654" max="6900" width="9.140625" style="36"/>
    <col min="6901" max="6901" width="5.42578125" style="36" customWidth="1"/>
    <col min="6902" max="6902" width="19.7109375" style="36" bestFit="1" customWidth="1"/>
    <col min="6903" max="6909" width="8.42578125" style="36" customWidth="1"/>
    <col min="6910" max="7156" width="9.140625" style="36"/>
    <col min="7157" max="7157" width="5.42578125" style="36" customWidth="1"/>
    <col min="7158" max="7158" width="19.7109375" style="36" bestFit="1" customWidth="1"/>
    <col min="7159" max="7165" width="8.42578125" style="36" customWidth="1"/>
    <col min="7166" max="7412" width="9.140625" style="36"/>
    <col min="7413" max="7413" width="5.42578125" style="36" customWidth="1"/>
    <col min="7414" max="7414" width="19.7109375" style="36" bestFit="1" customWidth="1"/>
    <col min="7415" max="7421" width="8.42578125" style="36" customWidth="1"/>
    <col min="7422" max="7668" width="9.140625" style="36"/>
    <col min="7669" max="7669" width="5.42578125" style="36" customWidth="1"/>
    <col min="7670" max="7670" width="19.7109375" style="36" bestFit="1" customWidth="1"/>
    <col min="7671" max="7677" width="8.42578125" style="36" customWidth="1"/>
    <col min="7678" max="7924" width="9.140625" style="36"/>
    <col min="7925" max="7925" width="5.42578125" style="36" customWidth="1"/>
    <col min="7926" max="7926" width="19.7109375" style="36" bestFit="1" customWidth="1"/>
    <col min="7927" max="7933" width="8.42578125" style="36" customWidth="1"/>
    <col min="7934" max="8180" width="9.140625" style="36"/>
    <col min="8181" max="8181" width="5.42578125" style="36" customWidth="1"/>
    <col min="8182" max="8182" width="19.7109375" style="36" bestFit="1" customWidth="1"/>
    <col min="8183" max="8189" width="8.42578125" style="36" customWidth="1"/>
    <col min="8190" max="8436" width="9.140625" style="36"/>
    <col min="8437" max="8437" width="5.42578125" style="36" customWidth="1"/>
    <col min="8438" max="8438" width="19.7109375" style="36" bestFit="1" customWidth="1"/>
    <col min="8439" max="8445" width="8.42578125" style="36" customWidth="1"/>
    <col min="8446" max="8692" width="9.140625" style="36"/>
    <col min="8693" max="8693" width="5.42578125" style="36" customWidth="1"/>
    <col min="8694" max="8694" width="19.7109375" style="36" bestFit="1" customWidth="1"/>
    <col min="8695" max="8701" width="8.42578125" style="36" customWidth="1"/>
    <col min="8702" max="8948" width="9.140625" style="36"/>
    <col min="8949" max="8949" width="5.42578125" style="36" customWidth="1"/>
    <col min="8950" max="8950" width="19.7109375" style="36" bestFit="1" customWidth="1"/>
    <col min="8951" max="8957" width="8.42578125" style="36" customWidth="1"/>
    <col min="8958" max="9204" width="9.140625" style="36"/>
    <col min="9205" max="9205" width="5.42578125" style="36" customWidth="1"/>
    <col min="9206" max="9206" width="19.7109375" style="36" bestFit="1" customWidth="1"/>
    <col min="9207" max="9213" width="8.42578125" style="36" customWidth="1"/>
    <col min="9214" max="9460" width="9.140625" style="36"/>
    <col min="9461" max="9461" width="5.42578125" style="36" customWidth="1"/>
    <col min="9462" max="9462" width="19.7109375" style="36" bestFit="1" customWidth="1"/>
    <col min="9463" max="9469" width="8.42578125" style="36" customWidth="1"/>
    <col min="9470" max="9716" width="9.140625" style="36"/>
    <col min="9717" max="9717" width="5.42578125" style="36" customWidth="1"/>
    <col min="9718" max="9718" width="19.7109375" style="36" bestFit="1" customWidth="1"/>
    <col min="9719" max="9725" width="8.42578125" style="36" customWidth="1"/>
    <col min="9726" max="9972" width="9.140625" style="36"/>
    <col min="9973" max="9973" width="5.42578125" style="36" customWidth="1"/>
    <col min="9974" max="9974" width="19.7109375" style="36" bestFit="1" customWidth="1"/>
    <col min="9975" max="9981" width="8.42578125" style="36" customWidth="1"/>
    <col min="9982" max="10228" width="9.140625" style="36"/>
    <col min="10229" max="10229" width="5.42578125" style="36" customWidth="1"/>
    <col min="10230" max="10230" width="19.7109375" style="36" bestFit="1" customWidth="1"/>
    <col min="10231" max="10237" width="8.42578125" style="36" customWidth="1"/>
    <col min="10238" max="10484" width="9.140625" style="36"/>
    <col min="10485" max="10485" width="5.42578125" style="36" customWidth="1"/>
    <col min="10486" max="10486" width="19.7109375" style="36" bestFit="1" customWidth="1"/>
    <col min="10487" max="10493" width="8.42578125" style="36" customWidth="1"/>
    <col min="10494" max="10740" width="9.140625" style="36"/>
    <col min="10741" max="10741" width="5.42578125" style="36" customWidth="1"/>
    <col min="10742" max="10742" width="19.7109375" style="36" bestFit="1" customWidth="1"/>
    <col min="10743" max="10749" width="8.42578125" style="36" customWidth="1"/>
    <col min="10750" max="10996" width="9.140625" style="36"/>
    <col min="10997" max="10997" width="5.42578125" style="36" customWidth="1"/>
    <col min="10998" max="10998" width="19.7109375" style="36" bestFit="1" customWidth="1"/>
    <col min="10999" max="11005" width="8.42578125" style="36" customWidth="1"/>
    <col min="11006" max="11252" width="9.140625" style="36"/>
    <col min="11253" max="11253" width="5.42578125" style="36" customWidth="1"/>
    <col min="11254" max="11254" width="19.7109375" style="36" bestFit="1" customWidth="1"/>
    <col min="11255" max="11261" width="8.42578125" style="36" customWidth="1"/>
    <col min="11262" max="11508" width="9.140625" style="36"/>
    <col min="11509" max="11509" width="5.42578125" style="36" customWidth="1"/>
    <col min="11510" max="11510" width="19.7109375" style="36" bestFit="1" customWidth="1"/>
    <col min="11511" max="11517" width="8.42578125" style="36" customWidth="1"/>
    <col min="11518" max="11764" width="9.140625" style="36"/>
    <col min="11765" max="11765" width="5.42578125" style="36" customWidth="1"/>
    <col min="11766" max="11766" width="19.7109375" style="36" bestFit="1" customWidth="1"/>
    <col min="11767" max="11773" width="8.42578125" style="36" customWidth="1"/>
    <col min="11774" max="12020" width="9.140625" style="36"/>
    <col min="12021" max="12021" width="5.42578125" style="36" customWidth="1"/>
    <col min="12022" max="12022" width="19.7109375" style="36" bestFit="1" customWidth="1"/>
    <col min="12023" max="12029" width="8.42578125" style="36" customWidth="1"/>
    <col min="12030" max="12276" width="9.140625" style="36"/>
    <col min="12277" max="12277" width="5.42578125" style="36" customWidth="1"/>
    <col min="12278" max="12278" width="19.7109375" style="36" bestFit="1" customWidth="1"/>
    <col min="12279" max="12285" width="8.42578125" style="36" customWidth="1"/>
    <col min="12286" max="12532" width="9.140625" style="36"/>
    <col min="12533" max="12533" width="5.42578125" style="36" customWidth="1"/>
    <col min="12534" max="12534" width="19.7109375" style="36" bestFit="1" customWidth="1"/>
    <col min="12535" max="12541" width="8.42578125" style="36" customWidth="1"/>
    <col min="12542" max="12788" width="9.140625" style="36"/>
    <col min="12789" max="12789" width="5.42578125" style="36" customWidth="1"/>
    <col min="12790" max="12790" width="19.7109375" style="36" bestFit="1" customWidth="1"/>
    <col min="12791" max="12797" width="8.42578125" style="36" customWidth="1"/>
    <col min="12798" max="13044" width="9.140625" style="36"/>
    <col min="13045" max="13045" width="5.42578125" style="36" customWidth="1"/>
    <col min="13046" max="13046" width="19.7109375" style="36" bestFit="1" customWidth="1"/>
    <col min="13047" max="13053" width="8.42578125" style="36" customWidth="1"/>
    <col min="13054" max="13300" width="9.140625" style="36"/>
    <col min="13301" max="13301" width="5.42578125" style="36" customWidth="1"/>
    <col min="13302" max="13302" width="19.7109375" style="36" bestFit="1" customWidth="1"/>
    <col min="13303" max="13309" width="8.42578125" style="36" customWidth="1"/>
    <col min="13310" max="13556" width="9.140625" style="36"/>
    <col min="13557" max="13557" width="5.42578125" style="36" customWidth="1"/>
    <col min="13558" max="13558" width="19.7109375" style="36" bestFit="1" customWidth="1"/>
    <col min="13559" max="13565" width="8.42578125" style="36" customWidth="1"/>
    <col min="13566" max="13812" width="9.140625" style="36"/>
    <col min="13813" max="13813" width="5.42578125" style="36" customWidth="1"/>
    <col min="13814" max="13814" width="19.7109375" style="36" bestFit="1" customWidth="1"/>
    <col min="13815" max="13821" width="8.42578125" style="36" customWidth="1"/>
    <col min="13822" max="14068" width="9.140625" style="36"/>
    <col min="14069" max="14069" width="5.42578125" style="36" customWidth="1"/>
    <col min="14070" max="14070" width="19.7109375" style="36" bestFit="1" customWidth="1"/>
    <col min="14071" max="14077" width="8.42578125" style="36" customWidth="1"/>
    <col min="14078" max="14324" width="9.140625" style="36"/>
    <col min="14325" max="14325" width="5.42578125" style="36" customWidth="1"/>
    <col min="14326" max="14326" width="19.7109375" style="36" bestFit="1" customWidth="1"/>
    <col min="14327" max="14333" width="8.42578125" style="36" customWidth="1"/>
    <col min="14334" max="14580" width="9.140625" style="36"/>
    <col min="14581" max="14581" width="5.42578125" style="36" customWidth="1"/>
    <col min="14582" max="14582" width="19.7109375" style="36" bestFit="1" customWidth="1"/>
    <col min="14583" max="14589" width="8.42578125" style="36" customWidth="1"/>
    <col min="14590" max="14836" width="9.140625" style="36"/>
    <col min="14837" max="14837" width="5.42578125" style="36" customWidth="1"/>
    <col min="14838" max="14838" width="19.7109375" style="36" bestFit="1" customWidth="1"/>
    <col min="14839" max="14845" width="8.42578125" style="36" customWidth="1"/>
    <col min="14846" max="15092" width="9.140625" style="36"/>
    <col min="15093" max="15093" width="5.42578125" style="36" customWidth="1"/>
    <col min="15094" max="15094" width="19.7109375" style="36" bestFit="1" customWidth="1"/>
    <col min="15095" max="15101" width="8.42578125" style="36" customWidth="1"/>
    <col min="15102" max="15348" width="9.140625" style="36"/>
    <col min="15349" max="15349" width="5.42578125" style="36" customWidth="1"/>
    <col min="15350" max="15350" width="19.7109375" style="36" bestFit="1" customWidth="1"/>
    <col min="15351" max="15357" width="8.42578125" style="36" customWidth="1"/>
    <col min="15358" max="15604" width="9.140625" style="36"/>
    <col min="15605" max="15605" width="5.42578125" style="36" customWidth="1"/>
    <col min="15606" max="15606" width="19.7109375" style="36" bestFit="1" customWidth="1"/>
    <col min="15607" max="15613" width="8.42578125" style="36" customWidth="1"/>
    <col min="15614" max="15860" width="9.140625" style="36"/>
    <col min="15861" max="15861" width="5.42578125" style="36" customWidth="1"/>
    <col min="15862" max="15862" width="19.7109375" style="36" bestFit="1" customWidth="1"/>
    <col min="15863" max="15869" width="8.42578125" style="36" customWidth="1"/>
    <col min="15870" max="16116" width="9.140625" style="36"/>
    <col min="16117" max="16117" width="5.42578125" style="36" customWidth="1"/>
    <col min="16118" max="16118" width="19.7109375" style="36" bestFit="1" customWidth="1"/>
    <col min="16119" max="16125" width="8.42578125" style="36" customWidth="1"/>
    <col min="16126" max="16384" width="9.140625" style="36"/>
  </cols>
  <sheetData>
    <row r="1" spans="2:9" s="4" customFormat="1" ht="16.5" x14ac:dyDescent="0.3">
      <c r="B1" s="1" t="s">
        <v>50</v>
      </c>
      <c r="C1" s="3"/>
      <c r="D1" s="3"/>
      <c r="E1" s="3"/>
      <c r="F1" s="3"/>
      <c r="G1" s="3"/>
      <c r="H1" s="34"/>
      <c r="I1" s="34"/>
    </row>
    <row r="2" spans="2:9" s="4" customFormat="1" ht="16.5" x14ac:dyDescent="0.3">
      <c r="B2" s="5" t="s">
        <v>1</v>
      </c>
      <c r="C2" s="3"/>
      <c r="D2" s="3"/>
      <c r="E2" s="3"/>
      <c r="F2" s="3"/>
      <c r="G2" s="3"/>
      <c r="H2" s="34"/>
      <c r="I2" s="34"/>
    </row>
    <row r="3" spans="2:9" s="4" customFormat="1" ht="14.25" x14ac:dyDescent="0.2">
      <c r="C3" s="7"/>
      <c r="D3" s="7"/>
      <c r="E3" s="7"/>
      <c r="F3" s="7"/>
      <c r="G3" s="7"/>
    </row>
    <row r="4" spans="2:9" ht="15" customHeight="1" x14ac:dyDescent="0.2">
      <c r="B4" s="37" t="s">
        <v>25</v>
      </c>
      <c r="C4" s="38" t="s">
        <v>4</v>
      </c>
      <c r="D4" s="38" t="s">
        <v>5</v>
      </c>
      <c r="E4" s="39" t="s">
        <v>6</v>
      </c>
      <c r="F4" s="39" t="s">
        <v>7</v>
      </c>
      <c r="G4" s="38" t="s">
        <v>8</v>
      </c>
      <c r="H4" s="48" t="s">
        <v>32</v>
      </c>
    </row>
    <row r="5" spans="2:9" ht="15" customHeight="1" x14ac:dyDescent="0.2">
      <c r="B5" s="40" t="s">
        <v>11</v>
      </c>
      <c r="C5" s="41" t="s">
        <v>10</v>
      </c>
      <c r="D5" s="41" t="s">
        <v>10</v>
      </c>
      <c r="E5" s="41" t="s">
        <v>10</v>
      </c>
      <c r="F5" s="41" t="s">
        <v>10</v>
      </c>
      <c r="G5" s="41" t="s">
        <v>10</v>
      </c>
      <c r="H5" s="49" t="s">
        <v>33</v>
      </c>
    </row>
    <row r="6" spans="2:9" ht="7.9" customHeight="1" x14ac:dyDescent="0.2">
      <c r="B6" s="42"/>
      <c r="C6" s="43"/>
      <c r="D6" s="43"/>
      <c r="E6" s="43"/>
      <c r="F6" s="43"/>
      <c r="G6" s="43"/>
      <c r="H6" s="50"/>
    </row>
    <row r="7" spans="2:9" ht="14.25" customHeight="1" x14ac:dyDescent="0.2">
      <c r="B7" s="42" t="s">
        <v>51</v>
      </c>
      <c r="C7" s="44">
        <v>0</v>
      </c>
      <c r="D7" s="44">
        <v>0.1</v>
      </c>
      <c r="E7" s="44">
        <v>0.4</v>
      </c>
      <c r="F7" s="44">
        <v>0.3</v>
      </c>
      <c r="G7" s="44">
        <v>0.3</v>
      </c>
      <c r="H7" s="51">
        <v>1.1000000000000001</v>
      </c>
    </row>
    <row r="8" spans="2:9" ht="14.25" customHeight="1" x14ac:dyDescent="0.2">
      <c r="B8" s="42" t="s">
        <v>52</v>
      </c>
      <c r="C8" s="44">
        <v>0</v>
      </c>
      <c r="D8" s="44">
        <v>0.1</v>
      </c>
      <c r="E8" s="44">
        <v>0.4</v>
      </c>
      <c r="F8" s="44">
        <v>0.4</v>
      </c>
      <c r="G8" s="44">
        <v>0.4</v>
      </c>
      <c r="H8" s="51">
        <v>1.3</v>
      </c>
    </row>
    <row r="9" spans="2:9" ht="15" customHeight="1" x14ac:dyDescent="0.2">
      <c r="B9" s="43" t="s">
        <v>53</v>
      </c>
      <c r="C9" s="44">
        <v>0</v>
      </c>
      <c r="D9" s="44">
        <v>0</v>
      </c>
      <c r="E9" s="44">
        <v>-0.20000000000000007</v>
      </c>
      <c r="F9" s="44">
        <v>-0.19999999999999996</v>
      </c>
      <c r="G9" s="44">
        <v>-0.19999999999999996</v>
      </c>
      <c r="H9" s="51">
        <v>-0.6</v>
      </c>
    </row>
    <row r="10" spans="2:9" ht="15" customHeight="1" x14ac:dyDescent="0.2">
      <c r="B10" s="36" t="s">
        <v>54</v>
      </c>
      <c r="C10" s="52">
        <v>0</v>
      </c>
      <c r="D10" s="52">
        <v>0.2</v>
      </c>
      <c r="E10" s="52">
        <v>0.6</v>
      </c>
      <c r="F10" s="52">
        <v>0.5</v>
      </c>
      <c r="G10" s="52">
        <v>0.5</v>
      </c>
      <c r="H10" s="53">
        <v>1.8000000000000003</v>
      </c>
    </row>
    <row r="11" spans="2:9" ht="6.75" customHeight="1" x14ac:dyDescent="0.2">
      <c r="B11" s="40"/>
      <c r="C11" s="45"/>
      <c r="D11" s="45"/>
      <c r="E11" s="45"/>
      <c r="F11" s="45"/>
      <c r="G11" s="45"/>
      <c r="H11" s="51"/>
    </row>
    <row r="14" spans="2:9" ht="15" customHeight="1" x14ac:dyDescent="0.2">
      <c r="B14" s="30" t="s">
        <v>19</v>
      </c>
      <c r="C14" s="31">
        <v>1</v>
      </c>
      <c r="D14" s="30" t="s">
        <v>55</v>
      </c>
    </row>
    <row r="15" spans="2:9" ht="15" customHeight="1" x14ac:dyDescent="0.2">
      <c r="B15" s="68"/>
    </row>
    <row r="16" spans="2:9" ht="15" customHeight="1" x14ac:dyDescent="0.2">
      <c r="C16" s="46"/>
      <c r="D16" s="46"/>
      <c r="E16" s="46"/>
      <c r="F16" s="47"/>
      <c r="G16" s="47"/>
      <c r="H16" s="46"/>
    </row>
    <row r="17" spans="3:3" ht="15" customHeight="1" x14ac:dyDescent="0.2">
      <c r="C17" s="36" t="s">
        <v>22</v>
      </c>
    </row>
  </sheetData>
  <pageMargins left="0.70866141732283472" right="0.70866141732283472" top="0.74803149606299213"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H17"/>
  <sheetViews>
    <sheetView zoomScaleNormal="100" workbookViewId="0">
      <selection activeCell="D31" sqref="D30:D31"/>
    </sheetView>
  </sheetViews>
  <sheetFormatPr defaultColWidth="8.85546875" defaultRowHeight="12" x14ac:dyDescent="0.2"/>
  <cols>
    <col min="1" max="1" width="8.85546875" style="69"/>
    <col min="2" max="2" width="38.42578125" style="69" customWidth="1"/>
    <col min="3" max="4" width="9" style="69" bestFit="1" customWidth="1"/>
    <col min="5" max="7" width="9.140625" style="69" bestFit="1" customWidth="1"/>
    <col min="8" max="8" width="9.140625" style="69" customWidth="1"/>
    <col min="9" max="16384" width="8.85546875" style="69"/>
  </cols>
  <sheetData>
    <row r="1" spans="2:8" s="4" customFormat="1" ht="13.9" customHeight="1" x14ac:dyDescent="0.3">
      <c r="B1" s="1" t="s">
        <v>56</v>
      </c>
      <c r="C1" s="1"/>
      <c r="D1" s="1"/>
      <c r="E1" s="1"/>
      <c r="F1" s="1"/>
      <c r="G1" s="1"/>
      <c r="H1" s="1"/>
    </row>
    <row r="2" spans="2:8" s="4" customFormat="1" ht="16.5" x14ac:dyDescent="0.3">
      <c r="B2" s="5" t="s">
        <v>1</v>
      </c>
      <c r="C2" s="5"/>
      <c r="D2" s="5"/>
      <c r="E2" s="5"/>
      <c r="F2" s="5"/>
      <c r="G2" s="5"/>
      <c r="H2" s="5"/>
    </row>
    <row r="5" spans="2:8" ht="16.5" customHeight="1" x14ac:dyDescent="0.2">
      <c r="B5" s="37" t="s">
        <v>25</v>
      </c>
      <c r="C5" s="9" t="s">
        <v>4</v>
      </c>
      <c r="D5" s="9" t="s">
        <v>5</v>
      </c>
      <c r="E5" s="9" t="s">
        <v>6</v>
      </c>
      <c r="F5" s="9" t="s">
        <v>7</v>
      </c>
      <c r="G5" s="9" t="s">
        <v>8</v>
      </c>
      <c r="H5" s="48" t="s">
        <v>32</v>
      </c>
    </row>
    <row r="6" spans="2:8" ht="16.5" customHeight="1" x14ac:dyDescent="0.2">
      <c r="B6" s="55" t="s">
        <v>57</v>
      </c>
      <c r="C6" s="41" t="s">
        <v>10</v>
      </c>
      <c r="D6" s="41" t="s">
        <v>10</v>
      </c>
      <c r="E6" s="41" t="s">
        <v>10</v>
      </c>
      <c r="F6" s="41" t="s">
        <v>10</v>
      </c>
      <c r="G6" s="41" t="s">
        <v>10</v>
      </c>
      <c r="H6" s="49" t="s">
        <v>33</v>
      </c>
    </row>
    <row r="7" spans="2:8" ht="16.5" customHeight="1" x14ac:dyDescent="0.2">
      <c r="B7" s="70" t="s">
        <v>58</v>
      </c>
      <c r="C7" s="71">
        <v>146</v>
      </c>
      <c r="D7" s="71">
        <v>1707</v>
      </c>
      <c r="E7" s="71">
        <v>1986</v>
      </c>
      <c r="F7" s="71">
        <v>1946</v>
      </c>
      <c r="G7" s="71">
        <v>2029</v>
      </c>
      <c r="H7" s="72">
        <v>7814</v>
      </c>
    </row>
    <row r="8" spans="2:8" ht="16.5" customHeight="1" x14ac:dyDescent="0.2">
      <c r="B8" s="70" t="s">
        <v>59</v>
      </c>
      <c r="C8" s="73">
        <v>-27</v>
      </c>
      <c r="D8" s="73">
        <v>-62</v>
      </c>
      <c r="E8" s="73">
        <v>-134</v>
      </c>
      <c r="F8" s="73">
        <v>-191</v>
      </c>
      <c r="G8" s="73">
        <v>-189</v>
      </c>
      <c r="H8" s="74">
        <v>-603</v>
      </c>
    </row>
    <row r="9" spans="2:8" ht="16.5" customHeight="1" x14ac:dyDescent="0.2">
      <c r="B9" s="37" t="s">
        <v>60</v>
      </c>
      <c r="C9" s="75">
        <v>119</v>
      </c>
      <c r="D9" s="75">
        <v>1645</v>
      </c>
      <c r="E9" s="75">
        <v>1852</v>
      </c>
      <c r="F9" s="75">
        <v>1755</v>
      </c>
      <c r="G9" s="75">
        <v>1840</v>
      </c>
      <c r="H9" s="76">
        <v>7211</v>
      </c>
    </row>
    <row r="10" spans="2:8" ht="16.5" customHeight="1" x14ac:dyDescent="0.2">
      <c r="B10" s="70" t="s">
        <v>61</v>
      </c>
      <c r="C10" s="73">
        <v>0</v>
      </c>
      <c r="D10" s="73">
        <v>348</v>
      </c>
      <c r="E10" s="73">
        <v>389</v>
      </c>
      <c r="F10" s="73">
        <v>413</v>
      </c>
      <c r="G10" s="73">
        <v>392</v>
      </c>
      <c r="H10" s="74">
        <v>1542</v>
      </c>
    </row>
    <row r="11" spans="2:8" ht="16.5" customHeight="1" x14ac:dyDescent="0.2">
      <c r="B11" s="37" t="s">
        <v>62</v>
      </c>
      <c r="C11" s="75">
        <v>119</v>
      </c>
      <c r="D11" s="75">
        <v>1993</v>
      </c>
      <c r="E11" s="75">
        <v>2241</v>
      </c>
      <c r="F11" s="75">
        <v>2168</v>
      </c>
      <c r="G11" s="75">
        <v>2232</v>
      </c>
      <c r="H11" s="76">
        <v>8753</v>
      </c>
    </row>
    <row r="12" spans="2:8" ht="16.5" customHeight="1" x14ac:dyDescent="0.2">
      <c r="B12" s="37"/>
      <c r="C12" s="75"/>
      <c r="D12" s="75"/>
      <c r="E12" s="75"/>
      <c r="F12" s="75"/>
      <c r="G12" s="75"/>
      <c r="H12" s="76"/>
    </row>
    <row r="13" spans="2:8" ht="16.5" customHeight="1" x14ac:dyDescent="0.2">
      <c r="B13" s="17" t="s">
        <v>63</v>
      </c>
      <c r="C13" s="71">
        <v>0</v>
      </c>
      <c r="D13" s="71">
        <v>0</v>
      </c>
      <c r="E13" s="71">
        <v>50</v>
      </c>
      <c r="F13" s="71">
        <v>100</v>
      </c>
      <c r="G13" s="71">
        <v>100</v>
      </c>
      <c r="H13" s="72">
        <v>250</v>
      </c>
    </row>
    <row r="14" spans="2:8" ht="16.5" customHeight="1" x14ac:dyDescent="0.2">
      <c r="B14" s="17" t="s">
        <v>64</v>
      </c>
      <c r="C14" s="73">
        <v>119</v>
      </c>
      <c r="D14" s="73">
        <v>1993</v>
      </c>
      <c r="E14" s="73">
        <v>2291</v>
      </c>
      <c r="F14" s="73">
        <v>2268</v>
      </c>
      <c r="G14" s="73">
        <v>2332</v>
      </c>
      <c r="H14" s="74">
        <v>9003</v>
      </c>
    </row>
    <row r="15" spans="2:8" ht="16.5" customHeight="1" x14ac:dyDescent="0.2">
      <c r="B15" s="14" t="s">
        <v>65</v>
      </c>
      <c r="C15" s="75">
        <v>119</v>
      </c>
      <c r="D15" s="75">
        <v>1993</v>
      </c>
      <c r="E15" s="75">
        <v>2241</v>
      </c>
      <c r="F15" s="75">
        <v>2168</v>
      </c>
      <c r="G15" s="75">
        <v>2232</v>
      </c>
      <c r="H15" s="76">
        <v>8753</v>
      </c>
    </row>
    <row r="16" spans="2:8" ht="16.5" customHeight="1" x14ac:dyDescent="0.2">
      <c r="B16" s="14"/>
      <c r="C16" s="75"/>
      <c r="D16" s="75"/>
      <c r="E16" s="75"/>
      <c r="F16" s="75"/>
      <c r="G16" s="75"/>
      <c r="H16" s="75"/>
    </row>
    <row r="17" ht="16.5" customHeight="1" x14ac:dyDescent="0.2"/>
  </sheetData>
  <pageMargins left="0.7" right="0.7" top="0.75" bottom="0.75" header="0.3" footer="0.3"/>
  <pageSetup paperSize="9" scale="7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H21"/>
  <sheetViews>
    <sheetView zoomScaleNormal="100" workbookViewId="0">
      <selection activeCell="D31" sqref="D30:D31"/>
    </sheetView>
  </sheetViews>
  <sheetFormatPr defaultColWidth="8.85546875" defaultRowHeight="12" x14ac:dyDescent="0.2"/>
  <cols>
    <col min="1" max="1" width="8.85546875" style="69"/>
    <col min="2" max="2" width="38.42578125" style="69" customWidth="1"/>
    <col min="3" max="4" width="9" style="69" bestFit="1" customWidth="1"/>
    <col min="5" max="7" width="9.140625" style="69" bestFit="1" customWidth="1"/>
    <col min="8" max="8" width="9.140625" style="69" customWidth="1"/>
    <col min="9" max="16384" width="8.85546875" style="69"/>
  </cols>
  <sheetData>
    <row r="1" spans="2:8" ht="16.5" customHeight="1" x14ac:dyDescent="0.3">
      <c r="B1" s="1" t="s">
        <v>66</v>
      </c>
      <c r="C1" s="1"/>
      <c r="D1" s="1"/>
      <c r="E1" s="1"/>
      <c r="F1" s="1"/>
      <c r="G1" s="1"/>
      <c r="H1" s="1"/>
    </row>
    <row r="2" spans="2:8" ht="16.5" customHeight="1" x14ac:dyDescent="0.3">
      <c r="B2" s="5" t="s">
        <v>1</v>
      </c>
      <c r="C2" s="5"/>
      <c r="D2" s="5"/>
      <c r="E2" s="5"/>
      <c r="F2" s="5"/>
      <c r="G2" s="5"/>
      <c r="H2" s="5"/>
    </row>
    <row r="3" spans="2:8" ht="16.5" customHeight="1" x14ac:dyDescent="0.2"/>
    <row r="4" spans="2:8" ht="16.5" customHeight="1" x14ac:dyDescent="0.2"/>
    <row r="5" spans="2:8" ht="16.5" customHeight="1" x14ac:dyDescent="0.2">
      <c r="B5" s="37" t="s">
        <v>25</v>
      </c>
      <c r="C5" s="77" t="s">
        <v>4</v>
      </c>
      <c r="D5" s="77" t="s">
        <v>5</v>
      </c>
      <c r="E5" s="77" t="s">
        <v>6</v>
      </c>
      <c r="F5" s="77" t="s">
        <v>7</v>
      </c>
      <c r="G5" s="77" t="s">
        <v>8</v>
      </c>
      <c r="H5" s="48" t="s">
        <v>32</v>
      </c>
    </row>
    <row r="6" spans="2:8" ht="16.5" customHeight="1" x14ac:dyDescent="0.2">
      <c r="B6" s="55" t="s">
        <v>57</v>
      </c>
      <c r="C6" s="41" t="s">
        <v>10</v>
      </c>
      <c r="D6" s="41" t="s">
        <v>10</v>
      </c>
      <c r="E6" s="41" t="s">
        <v>10</v>
      </c>
      <c r="F6" s="41" t="s">
        <v>10</v>
      </c>
      <c r="G6" s="41" t="s">
        <v>10</v>
      </c>
      <c r="H6" s="49" t="s">
        <v>33</v>
      </c>
    </row>
    <row r="7" spans="2:8" ht="16.5" customHeight="1" x14ac:dyDescent="0.2">
      <c r="B7" s="17" t="s">
        <v>67</v>
      </c>
      <c r="C7" s="71">
        <v>0</v>
      </c>
      <c r="D7" s="71">
        <v>900</v>
      </c>
      <c r="E7" s="71">
        <v>940</v>
      </c>
      <c r="F7" s="71">
        <v>966</v>
      </c>
      <c r="G7" s="71">
        <v>941</v>
      </c>
      <c r="H7" s="72">
        <v>3747</v>
      </c>
    </row>
    <row r="8" spans="2:8" ht="16.5" customHeight="1" x14ac:dyDescent="0.2">
      <c r="B8" s="17" t="s">
        <v>68</v>
      </c>
      <c r="C8" s="71">
        <v>5</v>
      </c>
      <c r="D8" s="71">
        <v>211</v>
      </c>
      <c r="E8" s="71">
        <v>284</v>
      </c>
      <c r="F8" s="71">
        <v>322</v>
      </c>
      <c r="G8" s="71">
        <v>389</v>
      </c>
      <c r="H8" s="72">
        <v>1211</v>
      </c>
    </row>
    <row r="9" spans="2:8" ht="16.5" customHeight="1" x14ac:dyDescent="0.2">
      <c r="B9" s="17" t="s">
        <v>69</v>
      </c>
      <c r="C9" s="71">
        <v>-19</v>
      </c>
      <c r="D9" s="71">
        <v>254</v>
      </c>
      <c r="E9" s="71">
        <v>308</v>
      </c>
      <c r="F9" s="71">
        <v>302</v>
      </c>
      <c r="G9" s="71">
        <v>359</v>
      </c>
      <c r="H9" s="72">
        <v>1204</v>
      </c>
    </row>
    <row r="10" spans="2:8" ht="16.5" customHeight="1" x14ac:dyDescent="0.2">
      <c r="B10" s="17" t="s">
        <v>70</v>
      </c>
      <c r="C10" s="71">
        <v>5</v>
      </c>
      <c r="D10" s="71">
        <v>64</v>
      </c>
      <c r="E10" s="71">
        <v>66</v>
      </c>
      <c r="F10" s="71">
        <v>88</v>
      </c>
      <c r="G10" s="71">
        <v>66</v>
      </c>
      <c r="H10" s="72">
        <v>289</v>
      </c>
    </row>
    <row r="11" spans="2:8" ht="16.5" customHeight="1" x14ac:dyDescent="0.2">
      <c r="B11" s="17" t="s">
        <v>71</v>
      </c>
      <c r="C11" s="71">
        <v>18</v>
      </c>
      <c r="D11" s="71">
        <v>104</v>
      </c>
      <c r="E11" s="71">
        <v>128</v>
      </c>
      <c r="F11" s="71">
        <v>125</v>
      </c>
      <c r="G11" s="71">
        <v>150</v>
      </c>
      <c r="H11" s="72">
        <v>525</v>
      </c>
    </row>
    <row r="12" spans="2:8" ht="16.5" customHeight="1" x14ac:dyDescent="0.2">
      <c r="B12" s="17" t="s">
        <v>72</v>
      </c>
      <c r="C12" s="71">
        <v>0</v>
      </c>
      <c r="D12" s="71">
        <v>47</v>
      </c>
      <c r="E12" s="71">
        <v>112</v>
      </c>
      <c r="F12" s="71">
        <v>115</v>
      </c>
      <c r="G12" s="71">
        <v>122</v>
      </c>
      <c r="H12" s="72">
        <v>396</v>
      </c>
    </row>
    <row r="13" spans="2:8" ht="16.5" customHeight="1" x14ac:dyDescent="0.2">
      <c r="B13" s="17" t="s">
        <v>73</v>
      </c>
      <c r="C13" s="71">
        <v>0</v>
      </c>
      <c r="D13" s="71">
        <v>124</v>
      </c>
      <c r="E13" s="71">
        <v>133</v>
      </c>
      <c r="F13" s="71">
        <v>101</v>
      </c>
      <c r="G13" s="71">
        <v>89</v>
      </c>
      <c r="H13" s="72">
        <v>447</v>
      </c>
    </row>
    <row r="14" spans="2:8" ht="16.5" customHeight="1" x14ac:dyDescent="0.2">
      <c r="B14" s="17" t="s">
        <v>74</v>
      </c>
      <c r="C14" s="71">
        <v>29</v>
      </c>
      <c r="D14" s="71">
        <v>51</v>
      </c>
      <c r="E14" s="71">
        <v>45</v>
      </c>
      <c r="F14" s="71">
        <v>45</v>
      </c>
      <c r="G14" s="71">
        <v>43</v>
      </c>
      <c r="H14" s="72">
        <v>213</v>
      </c>
    </row>
    <row r="15" spans="2:8" ht="16.5" customHeight="1" x14ac:dyDescent="0.2">
      <c r="B15" s="17" t="s">
        <v>75</v>
      </c>
      <c r="C15" s="71">
        <v>0</v>
      </c>
      <c r="D15" s="71">
        <v>31</v>
      </c>
      <c r="E15" s="71">
        <v>40</v>
      </c>
      <c r="F15" s="71">
        <v>24</v>
      </c>
      <c r="G15" s="71">
        <v>23</v>
      </c>
      <c r="H15" s="72">
        <v>118</v>
      </c>
    </row>
    <row r="16" spans="2:8" ht="16.5" customHeight="1" x14ac:dyDescent="0.2">
      <c r="B16" s="17" t="s">
        <v>76</v>
      </c>
      <c r="C16" s="71">
        <v>0</v>
      </c>
      <c r="D16" s="71">
        <v>31</v>
      </c>
      <c r="E16" s="71">
        <v>34</v>
      </c>
      <c r="F16" s="71">
        <v>13</v>
      </c>
      <c r="G16" s="71">
        <v>11</v>
      </c>
      <c r="H16" s="72">
        <v>89</v>
      </c>
    </row>
    <row r="17" spans="2:8" ht="16.5" customHeight="1" x14ac:dyDescent="0.2">
      <c r="B17" s="17" t="s">
        <v>77</v>
      </c>
      <c r="C17" s="71">
        <v>21</v>
      </c>
      <c r="D17" s="71">
        <v>18</v>
      </c>
      <c r="E17" s="71">
        <v>16</v>
      </c>
      <c r="F17" s="71">
        <v>10</v>
      </c>
      <c r="G17" s="71">
        <v>11</v>
      </c>
      <c r="H17" s="72">
        <v>76</v>
      </c>
    </row>
    <row r="18" spans="2:8" ht="16.5" customHeight="1" x14ac:dyDescent="0.2">
      <c r="B18" s="17" t="s">
        <v>78</v>
      </c>
      <c r="C18" s="71">
        <v>0</v>
      </c>
      <c r="D18" s="71">
        <v>11</v>
      </c>
      <c r="E18" s="71">
        <v>13</v>
      </c>
      <c r="F18" s="71">
        <v>14</v>
      </c>
      <c r="G18" s="71">
        <v>8</v>
      </c>
      <c r="H18" s="72">
        <v>46</v>
      </c>
    </row>
    <row r="19" spans="2:8" ht="16.5" customHeight="1" x14ac:dyDescent="0.2">
      <c r="B19" s="17" t="s">
        <v>79</v>
      </c>
      <c r="C19" s="71">
        <v>56</v>
      </c>
      <c r="D19" s="71">
        <v>9</v>
      </c>
      <c r="E19" s="71">
        <v>6</v>
      </c>
      <c r="F19" s="71">
        <v>0</v>
      </c>
      <c r="G19" s="71">
        <v>0</v>
      </c>
      <c r="H19" s="72">
        <v>71</v>
      </c>
    </row>
    <row r="20" spans="2:8" ht="16.5" customHeight="1" x14ac:dyDescent="0.2">
      <c r="B20" s="17" t="s">
        <v>80</v>
      </c>
      <c r="C20" s="71">
        <v>4</v>
      </c>
      <c r="D20" s="71">
        <v>138</v>
      </c>
      <c r="E20" s="71">
        <v>166</v>
      </c>
      <c r="F20" s="71">
        <v>143</v>
      </c>
      <c r="G20" s="71">
        <v>120</v>
      </c>
      <c r="H20" s="74">
        <v>571</v>
      </c>
    </row>
    <row r="21" spans="2:8" ht="17.25" customHeight="1" x14ac:dyDescent="0.2">
      <c r="B21" s="17"/>
      <c r="C21" s="78">
        <v>119</v>
      </c>
      <c r="D21" s="78">
        <v>1993</v>
      </c>
      <c r="E21" s="78">
        <v>2291</v>
      </c>
      <c r="F21" s="78">
        <v>2268</v>
      </c>
      <c r="G21" s="78">
        <v>2332</v>
      </c>
      <c r="H21" s="74">
        <v>9003</v>
      </c>
    </row>
  </sheetData>
  <pageMargins left="0.7" right="0.7" top="0.75" bottom="0.75" header="0.3" footer="0.3"/>
  <pageSetup paperSize="9" scale="7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1"/>
  <sheetViews>
    <sheetView zoomScaleNormal="100" workbookViewId="0">
      <selection activeCell="A20" sqref="A20"/>
    </sheetView>
  </sheetViews>
  <sheetFormatPr defaultColWidth="8.85546875" defaultRowHeight="15" x14ac:dyDescent="0.25"/>
  <cols>
    <col min="1" max="1" width="2.28515625" customWidth="1"/>
    <col min="2" max="2" width="19" customWidth="1"/>
    <col min="3" max="3" width="11.85546875" customWidth="1"/>
    <col min="4" max="4" width="16.7109375" bestFit="1" customWidth="1"/>
    <col min="5" max="6" width="12.140625" customWidth="1"/>
    <col min="7" max="7" width="18.5703125" bestFit="1" customWidth="1"/>
  </cols>
  <sheetData>
    <row r="1" spans="2:7" ht="15.75" x14ac:dyDescent="0.25">
      <c r="B1" s="156" t="s">
        <v>227</v>
      </c>
      <c r="C1" s="156"/>
      <c r="D1" s="157"/>
      <c r="E1" s="157"/>
      <c r="F1" s="157"/>
      <c r="G1" s="157"/>
    </row>
    <row r="2" spans="2:7" ht="15.75" x14ac:dyDescent="0.25">
      <c r="B2" s="156"/>
      <c r="C2" s="156"/>
      <c r="D2" s="157"/>
      <c r="E2" s="157"/>
      <c r="F2" s="157"/>
      <c r="G2" s="157"/>
    </row>
    <row r="3" spans="2:7" x14ac:dyDescent="0.25">
      <c r="B3" s="159" t="s">
        <v>228</v>
      </c>
      <c r="C3" s="159"/>
      <c r="D3" s="157"/>
      <c r="E3" s="157"/>
      <c r="F3" s="157"/>
      <c r="G3" s="157"/>
    </row>
    <row r="4" spans="2:7" ht="16.5" x14ac:dyDescent="0.3">
      <c r="C4" s="426" t="s">
        <v>11</v>
      </c>
      <c r="D4" s="426"/>
      <c r="E4" s="426"/>
      <c r="F4" s="195"/>
    </row>
    <row r="5" spans="2:7" ht="49.5" x14ac:dyDescent="0.3">
      <c r="B5" s="178" t="s">
        <v>25</v>
      </c>
      <c r="C5" s="196" t="s">
        <v>229</v>
      </c>
      <c r="D5" s="196" t="s">
        <v>230</v>
      </c>
      <c r="E5" s="196" t="s">
        <v>231</v>
      </c>
      <c r="F5" s="196" t="s">
        <v>232</v>
      </c>
      <c r="G5" s="197" t="s">
        <v>233</v>
      </c>
    </row>
    <row r="6" spans="2:7" ht="16.5" x14ac:dyDescent="0.3">
      <c r="B6" s="178"/>
      <c r="C6" s="196"/>
      <c r="D6" s="196"/>
      <c r="E6" s="196"/>
      <c r="F6" s="196"/>
      <c r="G6" s="197"/>
    </row>
    <row r="7" spans="2:7" ht="16.5" x14ac:dyDescent="0.3">
      <c r="B7" s="163">
        <v>2007</v>
      </c>
      <c r="C7" s="165">
        <v>4.2</v>
      </c>
      <c r="D7" s="165">
        <v>1</v>
      </c>
      <c r="E7" s="165">
        <v>0.9</v>
      </c>
      <c r="F7" s="165">
        <v>-0.2</v>
      </c>
      <c r="G7" s="198">
        <v>5.86</v>
      </c>
    </row>
    <row r="8" spans="2:7" ht="16.5" x14ac:dyDescent="0.3">
      <c r="B8" s="163">
        <v>2008</v>
      </c>
      <c r="C8" s="165">
        <v>4.8</v>
      </c>
      <c r="D8" s="165">
        <v>0.7</v>
      </c>
      <c r="E8" s="165">
        <v>0.6</v>
      </c>
      <c r="F8" s="165">
        <v>-0.5</v>
      </c>
      <c r="G8" s="198">
        <v>5.6369999999999996</v>
      </c>
    </row>
    <row r="9" spans="2:7" ht="16.5" x14ac:dyDescent="0.3">
      <c r="B9" s="163">
        <v>2009</v>
      </c>
      <c r="C9" s="165">
        <v>-4.5</v>
      </c>
      <c r="D9" s="165">
        <v>0.4</v>
      </c>
      <c r="E9" s="165">
        <v>0.9</v>
      </c>
      <c r="F9" s="165">
        <v>-0.7</v>
      </c>
      <c r="G9" s="198">
        <v>-3.8929999999999998</v>
      </c>
    </row>
    <row r="10" spans="2:7" ht="16.5" x14ac:dyDescent="0.3">
      <c r="B10" s="163">
        <v>2010</v>
      </c>
      <c r="C10" s="165">
        <v>-7.8</v>
      </c>
      <c r="D10" s="165">
        <v>1</v>
      </c>
      <c r="E10" s="165">
        <v>0.8</v>
      </c>
      <c r="F10" s="165">
        <v>-0.3</v>
      </c>
      <c r="G10" s="198">
        <v>-6.3150000000000004</v>
      </c>
    </row>
    <row r="11" spans="2:7" ht="16.5" x14ac:dyDescent="0.3">
      <c r="B11" s="163">
        <v>2011</v>
      </c>
      <c r="C11" s="165">
        <v>-12.9</v>
      </c>
      <c r="D11" s="165">
        <v>-5.3</v>
      </c>
      <c r="E11" s="165">
        <v>0.8</v>
      </c>
      <c r="F11" s="165">
        <v>-1</v>
      </c>
      <c r="G11" s="198">
        <v>-18.396000000000001</v>
      </c>
    </row>
    <row r="12" spans="2:7" ht="16.5" x14ac:dyDescent="0.3">
      <c r="B12" s="163">
        <v>2012</v>
      </c>
      <c r="C12" s="165">
        <v>-8.5</v>
      </c>
      <c r="D12" s="165">
        <v>1.3</v>
      </c>
      <c r="E12" s="165">
        <v>-1.6</v>
      </c>
      <c r="F12" s="165">
        <v>-0.4</v>
      </c>
      <c r="G12" s="198">
        <v>-9.24</v>
      </c>
    </row>
    <row r="13" spans="2:7" ht="16.5" x14ac:dyDescent="0.3">
      <c r="B13" s="163">
        <v>2013</v>
      </c>
      <c r="C13" s="165">
        <v>-6.2</v>
      </c>
      <c r="D13" s="165">
        <v>2.2000000000000002</v>
      </c>
      <c r="E13" s="165">
        <v>0.1</v>
      </c>
      <c r="F13" s="165">
        <v>-0.5</v>
      </c>
      <c r="G13" s="198">
        <v>-4.4139999999999997</v>
      </c>
    </row>
    <row r="14" spans="2:7" ht="16.5" x14ac:dyDescent="0.3">
      <c r="B14" s="163">
        <v>2014</v>
      </c>
      <c r="C14" s="165">
        <v>-4.0999999999999996</v>
      </c>
      <c r="D14" s="165">
        <v>1.5</v>
      </c>
      <c r="E14" s="165">
        <v>0.4</v>
      </c>
      <c r="F14" s="165">
        <v>-0.6</v>
      </c>
      <c r="G14" s="198">
        <v>-2.802</v>
      </c>
    </row>
    <row r="15" spans="2:7" ht="16.5" x14ac:dyDescent="0.3">
      <c r="B15" s="163">
        <v>2015</v>
      </c>
      <c r="C15" s="165">
        <v>-0.2</v>
      </c>
      <c r="D15" s="165">
        <v>0.7</v>
      </c>
      <c r="E15" s="165">
        <v>0.6</v>
      </c>
      <c r="F15" s="165">
        <v>-0.7</v>
      </c>
      <c r="G15" s="198">
        <v>0.41399999999999998</v>
      </c>
    </row>
    <row r="16" spans="2:7" ht="16.5" x14ac:dyDescent="0.3">
      <c r="B16" s="163">
        <v>2016</v>
      </c>
      <c r="C16" s="165">
        <v>2.1920000000000002</v>
      </c>
      <c r="D16" s="165">
        <v>-0.27200000000000002</v>
      </c>
      <c r="E16" s="165">
        <v>0.69499999999999995</v>
      </c>
      <c r="F16" s="165">
        <v>-0.78400000000000003</v>
      </c>
      <c r="G16" s="198">
        <v>1.831</v>
      </c>
    </row>
    <row r="17" spans="2:7" ht="16.5" x14ac:dyDescent="0.3">
      <c r="B17" s="163">
        <v>2017</v>
      </c>
      <c r="C17" s="165">
        <v>3.3069999999999999</v>
      </c>
      <c r="D17" s="165">
        <v>-1.466</v>
      </c>
      <c r="E17" s="165">
        <v>0.58431269933335606</v>
      </c>
      <c r="F17" s="165">
        <v>-0.80431269933335603</v>
      </c>
      <c r="G17" s="198">
        <v>1.621</v>
      </c>
    </row>
    <row r="18" spans="2:7" ht="16.5" x14ac:dyDescent="0.3">
      <c r="B18" s="163">
        <v>2018</v>
      </c>
      <c r="C18" s="165">
        <v>3.274</v>
      </c>
      <c r="D18" s="165">
        <v>-0.28199999999999997</v>
      </c>
      <c r="E18" s="165">
        <v>0.59087659206386245</v>
      </c>
      <c r="F18" s="165">
        <v>-0.72487659206386246</v>
      </c>
      <c r="G18" s="198">
        <v>2.8580000000000001</v>
      </c>
    </row>
    <row r="19" spans="2:7" ht="16.5" x14ac:dyDescent="0.3">
      <c r="B19" s="163">
        <v>2019</v>
      </c>
      <c r="C19" s="165">
        <v>4.0199999999999996</v>
      </c>
      <c r="D19" s="165">
        <v>7.3999999999999996E-2</v>
      </c>
      <c r="E19" s="165">
        <v>0.66055295772904377</v>
      </c>
      <c r="F19" s="165">
        <v>-0.7035529577290438</v>
      </c>
      <c r="G19" s="198">
        <v>4.0510000000000002</v>
      </c>
    </row>
    <row r="20" spans="2:7" ht="16.5" x14ac:dyDescent="0.3">
      <c r="B20" s="163">
        <v>2020</v>
      </c>
      <c r="C20" s="165">
        <v>6.2720000000000002</v>
      </c>
      <c r="D20" s="165">
        <v>-0.223</v>
      </c>
      <c r="E20" s="165">
        <v>0.76916691163539275</v>
      </c>
      <c r="F20" s="165">
        <v>-0.73316691163539272</v>
      </c>
      <c r="G20" s="198">
        <v>6.085</v>
      </c>
    </row>
    <row r="21" spans="2:7" ht="16.5" x14ac:dyDescent="0.3">
      <c r="B21" s="163">
        <v>2021</v>
      </c>
      <c r="C21" s="165">
        <v>7.58</v>
      </c>
      <c r="D21" s="165">
        <v>-0.4719999999999927</v>
      </c>
      <c r="E21" s="165">
        <v>0.78752286656471482</v>
      </c>
      <c r="F21" s="165">
        <v>-0.72752286656471488</v>
      </c>
      <c r="G21" s="198">
        <v>7.1680000000000001</v>
      </c>
    </row>
  </sheetData>
  <mergeCells count="1">
    <mergeCell ref="C4:E4"/>
  </mergeCells>
  <pageMargins left="0.70866141732283472" right="0.70866141732283472" top="0.74803149606299213" bottom="0.74803149606299213" header="0.31496062992125984" footer="0.31496062992125984"/>
  <pageSetup paperSize="9" scale="5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
  <sheetViews>
    <sheetView zoomScaleNormal="100" workbookViewId="0">
      <selection activeCell="A20" sqref="A20"/>
    </sheetView>
  </sheetViews>
  <sheetFormatPr defaultRowHeight="15" x14ac:dyDescent="0.25"/>
  <cols>
    <col min="1" max="1" width="2.28515625" customWidth="1"/>
    <col min="2" max="2" width="19" customWidth="1"/>
    <col min="3" max="3" width="11.85546875" customWidth="1"/>
    <col min="4" max="4" width="16.85546875" bestFit="1" customWidth="1"/>
    <col min="5" max="5" width="28.140625" customWidth="1"/>
  </cols>
  <sheetData>
    <row r="1" spans="2:7" ht="15.75" x14ac:dyDescent="0.25">
      <c r="B1" s="156" t="s">
        <v>234</v>
      </c>
      <c r="C1" s="156"/>
      <c r="D1" s="157"/>
      <c r="E1" s="157"/>
      <c r="F1" s="157"/>
      <c r="G1" s="157"/>
    </row>
    <row r="2" spans="2:7" ht="15.75" x14ac:dyDescent="0.25">
      <c r="B2" s="156"/>
      <c r="C2" s="156"/>
      <c r="D2" s="157"/>
      <c r="E2" s="157"/>
      <c r="F2" s="157"/>
      <c r="G2" s="157"/>
    </row>
    <row r="3" spans="2:7" x14ac:dyDescent="0.25">
      <c r="B3" s="159" t="s">
        <v>228</v>
      </c>
      <c r="C3" s="159"/>
      <c r="D3" s="157"/>
      <c r="E3" s="157"/>
      <c r="F3" s="157"/>
      <c r="G3" s="157"/>
    </row>
    <row r="4" spans="2:7" ht="16.5" x14ac:dyDescent="0.3">
      <c r="C4" s="426" t="s">
        <v>11</v>
      </c>
      <c r="D4" s="426"/>
      <c r="E4" s="426"/>
    </row>
    <row r="5" spans="2:7" ht="16.5" x14ac:dyDescent="0.3">
      <c r="B5" s="178" t="s">
        <v>25</v>
      </c>
      <c r="C5" s="196" t="s">
        <v>83</v>
      </c>
      <c r="D5" s="196" t="s">
        <v>235</v>
      </c>
      <c r="E5" s="196" t="s">
        <v>236</v>
      </c>
    </row>
    <row r="6" spans="2:7" ht="16.5" x14ac:dyDescent="0.3">
      <c r="B6" s="163" t="s">
        <v>3</v>
      </c>
      <c r="C6" s="165">
        <v>1.831</v>
      </c>
      <c r="D6" s="165">
        <v>-7.2</v>
      </c>
      <c r="E6" s="165">
        <v>-5.3689999999999998</v>
      </c>
    </row>
    <row r="7" spans="2:7" ht="16.5" x14ac:dyDescent="0.3">
      <c r="B7" s="163" t="s">
        <v>4</v>
      </c>
      <c r="C7" s="165">
        <v>1.621</v>
      </c>
      <c r="D7" s="165">
        <v>7.8170000000000002</v>
      </c>
      <c r="E7" s="165">
        <v>9.4380000000000006</v>
      </c>
    </row>
    <row r="8" spans="2:7" ht="16.5" x14ac:dyDescent="0.3">
      <c r="B8" s="163" t="s">
        <v>5</v>
      </c>
      <c r="C8" s="165">
        <v>2.8580000000000001</v>
      </c>
      <c r="D8" s="165">
        <v>2.6379999999999999</v>
      </c>
      <c r="E8" s="165">
        <v>5.4960000000000004</v>
      </c>
    </row>
    <row r="9" spans="2:7" ht="16.5" x14ac:dyDescent="0.3">
      <c r="B9" s="163" t="s">
        <v>6</v>
      </c>
      <c r="C9" s="165">
        <v>4.0510000000000002</v>
      </c>
      <c r="D9" s="165">
        <v>2.9449999999999998</v>
      </c>
      <c r="E9" s="165">
        <v>6.9960000000000004</v>
      </c>
    </row>
    <row r="10" spans="2:7" ht="16.5" x14ac:dyDescent="0.3">
      <c r="B10" s="163" t="s">
        <v>7</v>
      </c>
      <c r="C10" s="165">
        <v>6.085</v>
      </c>
      <c r="D10" s="165">
        <v>3.3660000000000001</v>
      </c>
      <c r="E10" s="165">
        <v>9.4510000000000005</v>
      </c>
    </row>
    <row r="11" spans="2:7" ht="16.5" x14ac:dyDescent="0.3">
      <c r="B11" s="163" t="s">
        <v>8</v>
      </c>
      <c r="C11" s="165">
        <v>7.1680000000000001</v>
      </c>
      <c r="D11" s="165">
        <v>3.6560000000000001</v>
      </c>
      <c r="E11" s="165">
        <v>10.824</v>
      </c>
    </row>
  </sheetData>
  <mergeCells count="1">
    <mergeCell ref="C4:E4"/>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6"/>
  <sheetViews>
    <sheetView topLeftCell="A4" zoomScaleNormal="100" workbookViewId="0">
      <selection activeCell="J31" sqref="J31"/>
    </sheetView>
  </sheetViews>
  <sheetFormatPr defaultColWidth="9.140625" defaultRowHeight="16.5" x14ac:dyDescent="0.3"/>
  <cols>
    <col min="1" max="1" width="9.140625" style="184"/>
    <col min="2" max="2" width="13.85546875" style="184" customWidth="1"/>
    <col min="3" max="3" width="15.28515625" style="184" customWidth="1"/>
    <col min="4" max="4" width="59.42578125" style="184" bestFit="1" customWidth="1"/>
    <col min="5" max="5" width="10.28515625" style="184" customWidth="1"/>
    <col min="6" max="6" width="9.42578125" style="184" bestFit="1" customWidth="1"/>
    <col min="7" max="16384" width="9.140625" style="184"/>
  </cols>
  <sheetData>
    <row r="1" spans="1:6" x14ac:dyDescent="0.3">
      <c r="A1" s="244" t="s">
        <v>348</v>
      </c>
      <c r="B1" s="245"/>
      <c r="C1" s="245"/>
      <c r="D1" s="277"/>
    </row>
    <row r="2" spans="1:6" x14ac:dyDescent="0.3">
      <c r="A2" s="247" t="s">
        <v>349</v>
      </c>
      <c r="B2" s="245"/>
      <c r="C2" s="245"/>
      <c r="D2" s="277"/>
    </row>
    <row r="4" spans="1:6" ht="15" customHeight="1" x14ac:dyDescent="0.3">
      <c r="A4" s="250"/>
      <c r="F4" s="278"/>
    </row>
    <row r="5" spans="1:6" ht="14.45" customHeight="1" x14ac:dyDescent="0.3">
      <c r="A5" s="279"/>
      <c r="B5" s="184" t="s">
        <v>135</v>
      </c>
      <c r="C5" s="184" t="s">
        <v>134</v>
      </c>
      <c r="D5" s="280" t="s">
        <v>350</v>
      </c>
      <c r="F5" s="281"/>
    </row>
    <row r="6" spans="1:6" x14ac:dyDescent="0.3">
      <c r="A6" s="282">
        <v>40238</v>
      </c>
      <c r="B6" s="283">
        <v>194.18600000000001</v>
      </c>
      <c r="C6" s="283">
        <v>194.18199999999999</v>
      </c>
      <c r="D6" s="284">
        <v>-4.0000000000190994E-3</v>
      </c>
      <c r="F6" s="285"/>
    </row>
    <row r="7" spans="1:6" x14ac:dyDescent="0.3">
      <c r="A7" s="282">
        <v>40330</v>
      </c>
      <c r="B7" s="283">
        <v>196.697</v>
      </c>
      <c r="C7" s="283">
        <v>196.73599999999999</v>
      </c>
      <c r="D7" s="284">
        <v>3.8999999999987267E-2</v>
      </c>
      <c r="F7" s="285"/>
    </row>
    <row r="8" spans="1:6" x14ac:dyDescent="0.3">
      <c r="A8" s="282">
        <v>40422</v>
      </c>
      <c r="B8" s="283">
        <v>198.82499999999999</v>
      </c>
      <c r="C8" s="283">
        <v>198.87899999999999</v>
      </c>
      <c r="D8" s="284">
        <v>5.4000000000002046E-2</v>
      </c>
      <c r="F8" s="285"/>
    </row>
    <row r="9" spans="1:6" x14ac:dyDescent="0.3">
      <c r="A9" s="282">
        <v>40513</v>
      </c>
      <c r="B9" s="283">
        <v>201.52600000000001</v>
      </c>
      <c r="C9" s="283">
        <v>201.45599999999999</v>
      </c>
      <c r="D9" s="284">
        <v>-7.00000000000216E-2</v>
      </c>
      <c r="F9" s="285"/>
    </row>
    <row r="10" spans="1:6" x14ac:dyDescent="0.3">
      <c r="A10" s="282">
        <v>40603</v>
      </c>
      <c r="B10" s="283">
        <v>203.36</v>
      </c>
      <c r="C10" s="283">
        <v>203.358</v>
      </c>
      <c r="D10" s="284">
        <v>-2.0000000000095497E-3</v>
      </c>
      <c r="F10" s="285"/>
    </row>
    <row r="11" spans="1:6" x14ac:dyDescent="0.3">
      <c r="A11" s="282">
        <v>40695</v>
      </c>
      <c r="B11" s="283">
        <v>205.83099999999999</v>
      </c>
      <c r="C11" s="283">
        <v>205.81700000000001</v>
      </c>
      <c r="D11" s="284">
        <v>-1.3999999999981583E-2</v>
      </c>
      <c r="F11" s="285"/>
    </row>
    <row r="12" spans="1:6" x14ac:dyDescent="0.3">
      <c r="A12" s="282">
        <v>40787</v>
      </c>
      <c r="B12" s="283">
        <v>208.833</v>
      </c>
      <c r="C12" s="283">
        <v>208.77799999999999</v>
      </c>
      <c r="D12" s="284">
        <v>-5.5000000000006821E-2</v>
      </c>
      <c r="F12" s="285"/>
    </row>
    <row r="13" spans="1:6" x14ac:dyDescent="0.3">
      <c r="A13" s="282">
        <v>40878</v>
      </c>
      <c r="B13" s="283">
        <v>211.226</v>
      </c>
      <c r="C13" s="283">
        <v>211.24199999999999</v>
      </c>
      <c r="D13" s="284">
        <v>1.5999999999991132E-2</v>
      </c>
      <c r="F13" s="285"/>
    </row>
    <row r="14" spans="1:6" x14ac:dyDescent="0.3">
      <c r="A14" s="282">
        <v>40969</v>
      </c>
      <c r="B14" s="283">
        <v>213.21</v>
      </c>
      <c r="C14" s="283">
        <v>213.202</v>
      </c>
      <c r="D14" s="284">
        <v>-8.0000000000097771E-3</v>
      </c>
      <c r="F14" s="285"/>
    </row>
    <row r="15" spans="1:6" x14ac:dyDescent="0.3">
      <c r="A15" s="282">
        <v>41061</v>
      </c>
      <c r="B15" s="283">
        <v>215.357</v>
      </c>
      <c r="C15" s="283">
        <v>215.10900000000001</v>
      </c>
      <c r="D15" s="284">
        <v>-0.24799999999999045</v>
      </c>
      <c r="F15" s="285"/>
    </row>
    <row r="16" spans="1:6" x14ac:dyDescent="0.3">
      <c r="A16" s="282">
        <v>41153</v>
      </c>
      <c r="B16" s="283">
        <v>216.18199999999999</v>
      </c>
      <c r="C16" s="283">
        <v>215.631</v>
      </c>
      <c r="D16" s="284">
        <v>-0.55099999999998772</v>
      </c>
      <c r="F16" s="285"/>
    </row>
    <row r="17" spans="1:6" x14ac:dyDescent="0.3">
      <c r="A17" s="282">
        <v>41244</v>
      </c>
      <c r="B17" s="283">
        <v>216.607</v>
      </c>
      <c r="C17" s="283">
        <v>215.97200000000001</v>
      </c>
      <c r="D17" s="284">
        <v>-0.63499999999999091</v>
      </c>
      <c r="F17" s="285"/>
    </row>
    <row r="18" spans="1:6" x14ac:dyDescent="0.3">
      <c r="A18" s="282">
        <v>41334</v>
      </c>
      <c r="B18" s="283">
        <v>218.00700000000001</v>
      </c>
      <c r="C18" s="283">
        <v>217.46199999999999</v>
      </c>
      <c r="D18" s="284">
        <v>-0.54500000000001592</v>
      </c>
      <c r="F18" s="285"/>
    </row>
    <row r="19" spans="1:6" x14ac:dyDescent="0.3">
      <c r="A19" s="282">
        <v>41426</v>
      </c>
      <c r="B19" s="283">
        <v>218.822</v>
      </c>
      <c r="C19" s="283">
        <v>218.715</v>
      </c>
      <c r="D19" s="284">
        <v>-0.10699999999999932</v>
      </c>
      <c r="F19" s="285"/>
    </row>
    <row r="20" spans="1:6" x14ac:dyDescent="0.3">
      <c r="A20" s="282">
        <v>41518</v>
      </c>
      <c r="B20" s="283">
        <v>221.792</v>
      </c>
      <c r="C20" s="283">
        <v>222.23699999999999</v>
      </c>
      <c r="D20" s="284">
        <v>0.44499999999999318</v>
      </c>
      <c r="F20" s="285"/>
    </row>
    <row r="21" spans="1:6" x14ac:dyDescent="0.3">
      <c r="A21" s="282">
        <v>41609</v>
      </c>
      <c r="B21" s="283">
        <v>226.67400000000001</v>
      </c>
      <c r="C21" s="283">
        <v>227.67</v>
      </c>
      <c r="D21" s="284">
        <v>0.9959999999999809</v>
      </c>
      <c r="F21" s="285"/>
    </row>
    <row r="22" spans="1:6" x14ac:dyDescent="0.3">
      <c r="A22" s="282">
        <v>41699</v>
      </c>
      <c r="B22" s="283">
        <v>230.995</v>
      </c>
      <c r="C22" s="283">
        <v>232.16900000000001</v>
      </c>
      <c r="D22" s="284">
        <v>1.1740000000000066</v>
      </c>
      <c r="F22" s="285"/>
    </row>
    <row r="23" spans="1:6" x14ac:dyDescent="0.3">
      <c r="A23" s="282">
        <v>41791</v>
      </c>
      <c r="B23" s="283">
        <v>234.95500000000001</v>
      </c>
      <c r="C23" s="283">
        <v>236.17699999999999</v>
      </c>
      <c r="D23" s="284">
        <v>1.22199999999998</v>
      </c>
      <c r="F23" s="285"/>
    </row>
    <row r="24" spans="1:6" x14ac:dyDescent="0.3">
      <c r="A24" s="282">
        <v>41883</v>
      </c>
      <c r="B24" s="283">
        <v>237.32</v>
      </c>
      <c r="C24" s="283">
        <v>238.66800000000001</v>
      </c>
      <c r="D24" s="284">
        <v>1.3480000000000132</v>
      </c>
      <c r="F24" s="285"/>
    </row>
    <row r="25" spans="1:6" x14ac:dyDescent="0.3">
      <c r="A25" s="282">
        <v>41974</v>
      </c>
      <c r="B25" s="283">
        <v>238.30799999999999</v>
      </c>
      <c r="C25" s="283">
        <v>239.55</v>
      </c>
      <c r="D25" s="284">
        <v>1.2420000000000186</v>
      </c>
      <c r="F25" s="285"/>
    </row>
    <row r="26" spans="1:6" x14ac:dyDescent="0.3">
      <c r="A26" s="282">
        <v>42064</v>
      </c>
      <c r="B26" s="283">
        <v>239.52199999999999</v>
      </c>
      <c r="C26" s="283">
        <v>240.791</v>
      </c>
      <c r="D26" s="284">
        <v>1.2690000000000055</v>
      </c>
      <c r="F26" s="285"/>
    </row>
    <row r="27" spans="1:6" x14ac:dyDescent="0.3">
      <c r="A27" s="282">
        <v>42156</v>
      </c>
      <c r="B27" s="283">
        <v>241.58500000000001</v>
      </c>
      <c r="C27" s="283">
        <v>242.98</v>
      </c>
      <c r="D27" s="284">
        <v>1.3949999999999818</v>
      </c>
      <c r="F27" s="285"/>
    </row>
    <row r="28" spans="1:6" x14ac:dyDescent="0.3">
      <c r="A28" s="282">
        <v>42248</v>
      </c>
      <c r="B28" s="283">
        <v>244.00800000000001</v>
      </c>
      <c r="C28" s="283">
        <v>245.399</v>
      </c>
      <c r="D28" s="284">
        <v>1.3909999999999911</v>
      </c>
      <c r="F28" s="285"/>
    </row>
    <row r="29" spans="1:6" x14ac:dyDescent="0.3">
      <c r="A29" s="282">
        <v>42339</v>
      </c>
      <c r="B29" s="283">
        <v>245.92</v>
      </c>
      <c r="C29" s="283">
        <v>247.41300000000001</v>
      </c>
      <c r="D29" s="284">
        <v>1.4930000000000234</v>
      </c>
      <c r="F29" s="285"/>
    </row>
    <row r="30" spans="1:6" x14ac:dyDescent="0.3">
      <c r="A30" s="282">
        <v>42430</v>
      </c>
      <c r="B30" s="283">
        <v>248.655</v>
      </c>
      <c r="C30" s="283">
        <v>250.34399999999999</v>
      </c>
      <c r="D30" s="284">
        <v>1.688999999999993</v>
      </c>
      <c r="F30" s="286"/>
    </row>
    <row r="31" spans="1:6" x14ac:dyDescent="0.3">
      <c r="A31" s="282">
        <v>42522</v>
      </c>
      <c r="B31" s="283">
        <v>251.785</v>
      </c>
      <c r="C31" s="283">
        <v>253.089</v>
      </c>
      <c r="D31" s="284">
        <v>1.304000000000002</v>
      </c>
      <c r="F31" s="286"/>
    </row>
    <row r="32" spans="1:6" x14ac:dyDescent="0.3">
      <c r="A32" s="282"/>
      <c r="B32" s="287"/>
      <c r="C32" s="288"/>
      <c r="D32" s="284"/>
      <c r="F32" s="286"/>
    </row>
    <row r="33" spans="1:6" x14ac:dyDescent="0.3">
      <c r="A33" s="282"/>
      <c r="B33" s="288"/>
      <c r="C33" s="288"/>
      <c r="D33" s="284"/>
      <c r="F33" s="286"/>
    </row>
    <row r="34" spans="1:6" x14ac:dyDescent="0.3">
      <c r="B34" s="282"/>
      <c r="C34" s="289"/>
      <c r="D34" s="289"/>
      <c r="E34" s="289"/>
    </row>
    <row r="35" spans="1:6" x14ac:dyDescent="0.3">
      <c r="B35" s="282"/>
    </row>
    <row r="36" spans="1:6" x14ac:dyDescent="0.3">
      <c r="B36" s="282"/>
    </row>
    <row r="37" spans="1:6" x14ac:dyDescent="0.3">
      <c r="B37" s="282"/>
    </row>
    <row r="38" spans="1:6" x14ac:dyDescent="0.3">
      <c r="B38" s="282"/>
    </row>
    <row r="39" spans="1:6" x14ac:dyDescent="0.3">
      <c r="B39" s="282"/>
    </row>
    <row r="40" spans="1:6" x14ac:dyDescent="0.3">
      <c r="B40" s="282"/>
    </row>
    <row r="41" spans="1:6" x14ac:dyDescent="0.3">
      <c r="B41" s="282"/>
    </row>
    <row r="42" spans="1:6" x14ac:dyDescent="0.3">
      <c r="B42" s="282"/>
    </row>
    <row r="43" spans="1:6" x14ac:dyDescent="0.3">
      <c r="B43" s="282"/>
    </row>
    <row r="44" spans="1:6" x14ac:dyDescent="0.3">
      <c r="B44" s="282"/>
    </row>
    <row r="45" spans="1:6" x14ac:dyDescent="0.3">
      <c r="B45" s="282"/>
    </row>
    <row r="46" spans="1:6" x14ac:dyDescent="0.3">
      <c r="B46" s="282"/>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16"/>
  <sheetViews>
    <sheetView zoomScaleNormal="100" workbookViewId="0">
      <selection activeCell="D31" sqref="D30:D31"/>
    </sheetView>
  </sheetViews>
  <sheetFormatPr defaultRowHeight="15" x14ac:dyDescent="0.25"/>
  <cols>
    <col min="2" max="2" width="52.140625" customWidth="1"/>
  </cols>
  <sheetData>
    <row r="1" spans="2:8" ht="16.5" x14ac:dyDescent="0.3">
      <c r="B1" s="1" t="s">
        <v>81</v>
      </c>
      <c r="C1" s="1"/>
      <c r="D1" s="1"/>
      <c r="E1" s="1"/>
      <c r="F1" s="1"/>
      <c r="G1" s="1"/>
      <c r="H1" s="1"/>
    </row>
    <row r="2" spans="2:8" ht="16.5" x14ac:dyDescent="0.3">
      <c r="B2" s="1" t="s">
        <v>82</v>
      </c>
      <c r="C2" s="1"/>
      <c r="D2" s="1"/>
      <c r="E2" s="1"/>
      <c r="F2" s="1"/>
      <c r="G2" s="1"/>
      <c r="H2" s="1"/>
    </row>
    <row r="3" spans="2:8" x14ac:dyDescent="0.25">
      <c r="B3" s="79"/>
      <c r="C3" s="79"/>
      <c r="D3" s="80"/>
      <c r="E3" s="80"/>
      <c r="F3" s="80"/>
      <c r="G3" s="81"/>
      <c r="H3" s="81"/>
    </row>
    <row r="4" spans="2:8" x14ac:dyDescent="0.25">
      <c r="B4" s="82" t="s">
        <v>2</v>
      </c>
      <c r="C4" s="9" t="s">
        <v>3</v>
      </c>
      <c r="D4" s="9" t="s">
        <v>4</v>
      </c>
      <c r="E4" s="9" t="s">
        <v>5</v>
      </c>
      <c r="F4" s="9" t="s">
        <v>6</v>
      </c>
      <c r="G4" s="9" t="s">
        <v>7</v>
      </c>
      <c r="H4" s="9" t="s">
        <v>8</v>
      </c>
    </row>
    <row r="5" spans="2:8" x14ac:dyDescent="0.25">
      <c r="B5" s="83" t="s">
        <v>18</v>
      </c>
      <c r="C5" s="84" t="s">
        <v>9</v>
      </c>
      <c r="D5" s="84" t="s">
        <v>10</v>
      </c>
      <c r="E5" s="84" t="s">
        <v>10</v>
      </c>
      <c r="F5" s="84" t="s">
        <v>10</v>
      </c>
      <c r="G5" s="84" t="s">
        <v>10</v>
      </c>
      <c r="H5" s="84" t="s">
        <v>10</v>
      </c>
    </row>
    <row r="6" spans="2:8" x14ac:dyDescent="0.25">
      <c r="B6" s="82" t="s">
        <v>83</v>
      </c>
      <c r="C6" s="60">
        <v>0.72346091691065195</v>
      </c>
      <c r="D6" s="60">
        <v>0.60287789584084917</v>
      </c>
      <c r="E6" s="60">
        <v>1.0141908651850065</v>
      </c>
      <c r="F6" s="60">
        <v>1.3637802061661315</v>
      </c>
      <c r="G6" s="60">
        <v>1.9511835363077257</v>
      </c>
      <c r="H6" s="60">
        <v>2.2062308786142113</v>
      </c>
    </row>
    <row r="7" spans="2:8" x14ac:dyDescent="0.25">
      <c r="B7" s="85" t="s">
        <v>84</v>
      </c>
      <c r="C7" s="60">
        <v>1.3</v>
      </c>
      <c r="D7" s="60">
        <v>1.4</v>
      </c>
      <c r="E7" s="60">
        <v>1.3</v>
      </c>
      <c r="F7" s="60">
        <v>1.2</v>
      </c>
      <c r="G7" s="60">
        <v>1.8</v>
      </c>
      <c r="H7" s="60">
        <v>2.2000000000000002</v>
      </c>
    </row>
    <row r="8" spans="2:8" ht="15.75" customHeight="1" x14ac:dyDescent="0.25">
      <c r="B8" s="83" t="s">
        <v>85</v>
      </c>
      <c r="C8" s="63">
        <v>-0.3</v>
      </c>
      <c r="D8" s="63">
        <v>0</v>
      </c>
      <c r="E8" s="63">
        <v>0.4</v>
      </c>
      <c r="F8" s="63">
        <v>0.5</v>
      </c>
      <c r="G8" s="63">
        <v>-1</v>
      </c>
      <c r="H8" s="63">
        <v>-0.6</v>
      </c>
    </row>
    <row r="11" spans="2:8" x14ac:dyDescent="0.25">
      <c r="B11" s="86" t="s">
        <v>86</v>
      </c>
    </row>
    <row r="16" spans="2:8" ht="15.6" customHeight="1" x14ac:dyDescent="0.25"/>
  </sheetData>
  <pageMargins left="0.70866141732283472" right="0.70866141732283472" top="0.74803149606299213" bottom="0.74803149606299213" header="0.31496062992125984" footer="0.31496062992125984"/>
  <pageSetup paperSize="9" scale="5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1"/>
  <sheetViews>
    <sheetView zoomScaleNormal="100" workbookViewId="0">
      <selection activeCell="A20" sqref="A20"/>
    </sheetView>
  </sheetViews>
  <sheetFormatPr defaultRowHeight="15" x14ac:dyDescent="0.25"/>
  <cols>
    <col min="1" max="1" width="2.28515625" style="202" customWidth="1"/>
    <col min="2" max="2" width="10.42578125" style="202" customWidth="1"/>
    <col min="3" max="3" width="11.85546875" style="202" customWidth="1"/>
    <col min="4" max="4" width="10.5703125" style="202" bestFit="1" customWidth="1"/>
    <col min="5" max="5" width="11.85546875" style="202" customWidth="1"/>
    <col min="6" max="255" width="9.140625" style="202"/>
    <col min="256" max="256" width="2.28515625" style="202" customWidth="1"/>
    <col min="257" max="257" width="10.42578125" style="202" customWidth="1"/>
    <col min="258" max="258" width="11.85546875" style="202" customWidth="1"/>
    <col min="259" max="260" width="9.140625" style="202"/>
    <col min="261" max="261" width="11.85546875" style="202" customWidth="1"/>
    <col min="262" max="511" width="9.140625" style="202"/>
    <col min="512" max="512" width="2.28515625" style="202" customWidth="1"/>
    <col min="513" max="513" width="10.42578125" style="202" customWidth="1"/>
    <col min="514" max="514" width="11.85546875" style="202" customWidth="1"/>
    <col min="515" max="516" width="9.140625" style="202"/>
    <col min="517" max="517" width="11.85546875" style="202" customWidth="1"/>
    <col min="518" max="767" width="9.140625" style="202"/>
    <col min="768" max="768" width="2.28515625" style="202" customWidth="1"/>
    <col min="769" max="769" width="10.42578125" style="202" customWidth="1"/>
    <col min="770" max="770" width="11.85546875" style="202" customWidth="1"/>
    <col min="771" max="772" width="9.140625" style="202"/>
    <col min="773" max="773" width="11.85546875" style="202" customWidth="1"/>
    <col min="774" max="1023" width="9.140625" style="202"/>
    <col min="1024" max="1024" width="2.28515625" style="202" customWidth="1"/>
    <col min="1025" max="1025" width="10.42578125" style="202" customWidth="1"/>
    <col min="1026" max="1026" width="11.85546875" style="202" customWidth="1"/>
    <col min="1027" max="1028" width="9.140625" style="202"/>
    <col min="1029" max="1029" width="11.85546875" style="202" customWidth="1"/>
    <col min="1030" max="1279" width="9.140625" style="202"/>
    <col min="1280" max="1280" width="2.28515625" style="202" customWidth="1"/>
    <col min="1281" max="1281" width="10.42578125" style="202" customWidth="1"/>
    <col min="1282" max="1282" width="11.85546875" style="202" customWidth="1"/>
    <col min="1283" max="1284" width="9.140625" style="202"/>
    <col min="1285" max="1285" width="11.85546875" style="202" customWidth="1"/>
    <col min="1286" max="1535" width="9.140625" style="202"/>
    <col min="1536" max="1536" width="2.28515625" style="202" customWidth="1"/>
    <col min="1537" max="1537" width="10.42578125" style="202" customWidth="1"/>
    <col min="1538" max="1538" width="11.85546875" style="202" customWidth="1"/>
    <col min="1539" max="1540" width="9.140625" style="202"/>
    <col min="1541" max="1541" width="11.85546875" style="202" customWidth="1"/>
    <col min="1542" max="1791" width="9.140625" style="202"/>
    <col min="1792" max="1792" width="2.28515625" style="202" customWidth="1"/>
    <col min="1793" max="1793" width="10.42578125" style="202" customWidth="1"/>
    <col min="1794" max="1794" width="11.85546875" style="202" customWidth="1"/>
    <col min="1795" max="1796" width="9.140625" style="202"/>
    <col min="1797" max="1797" width="11.85546875" style="202" customWidth="1"/>
    <col min="1798" max="2047" width="9.140625" style="202"/>
    <col min="2048" max="2048" width="2.28515625" style="202" customWidth="1"/>
    <col min="2049" max="2049" width="10.42578125" style="202" customWidth="1"/>
    <col min="2050" max="2050" width="11.85546875" style="202" customWidth="1"/>
    <col min="2051" max="2052" width="9.140625" style="202"/>
    <col min="2053" max="2053" width="11.85546875" style="202" customWidth="1"/>
    <col min="2054" max="2303" width="9.140625" style="202"/>
    <col min="2304" max="2304" width="2.28515625" style="202" customWidth="1"/>
    <col min="2305" max="2305" width="10.42578125" style="202" customWidth="1"/>
    <col min="2306" max="2306" width="11.85546875" style="202" customWidth="1"/>
    <col min="2307" max="2308" width="9.140625" style="202"/>
    <col min="2309" max="2309" width="11.85546875" style="202" customWidth="1"/>
    <col min="2310" max="2559" width="9.140625" style="202"/>
    <col min="2560" max="2560" width="2.28515625" style="202" customWidth="1"/>
    <col min="2561" max="2561" width="10.42578125" style="202" customWidth="1"/>
    <col min="2562" max="2562" width="11.85546875" style="202" customWidth="1"/>
    <col min="2563" max="2564" width="9.140625" style="202"/>
    <col min="2565" max="2565" width="11.85546875" style="202" customWidth="1"/>
    <col min="2566" max="2815" width="9.140625" style="202"/>
    <col min="2816" max="2816" width="2.28515625" style="202" customWidth="1"/>
    <col min="2817" max="2817" width="10.42578125" style="202" customWidth="1"/>
    <col min="2818" max="2818" width="11.85546875" style="202" customWidth="1"/>
    <col min="2819" max="2820" width="9.140625" style="202"/>
    <col min="2821" max="2821" width="11.85546875" style="202" customWidth="1"/>
    <col min="2822" max="3071" width="9.140625" style="202"/>
    <col min="3072" max="3072" width="2.28515625" style="202" customWidth="1"/>
    <col min="3073" max="3073" width="10.42578125" style="202" customWidth="1"/>
    <col min="3074" max="3074" width="11.85546875" style="202" customWidth="1"/>
    <col min="3075" max="3076" width="9.140625" style="202"/>
    <col min="3077" max="3077" width="11.85546875" style="202" customWidth="1"/>
    <col min="3078" max="3327" width="9.140625" style="202"/>
    <col min="3328" max="3328" width="2.28515625" style="202" customWidth="1"/>
    <col min="3329" max="3329" width="10.42578125" style="202" customWidth="1"/>
    <col min="3330" max="3330" width="11.85546875" style="202" customWidth="1"/>
    <col min="3331" max="3332" width="9.140625" style="202"/>
    <col min="3333" max="3333" width="11.85546875" style="202" customWidth="1"/>
    <col min="3334" max="3583" width="9.140625" style="202"/>
    <col min="3584" max="3584" width="2.28515625" style="202" customWidth="1"/>
    <col min="3585" max="3585" width="10.42578125" style="202" customWidth="1"/>
    <col min="3586" max="3586" width="11.85546875" style="202" customWidth="1"/>
    <col min="3587" max="3588" width="9.140625" style="202"/>
    <col min="3589" max="3589" width="11.85546875" style="202" customWidth="1"/>
    <col min="3590" max="3839" width="9.140625" style="202"/>
    <col min="3840" max="3840" width="2.28515625" style="202" customWidth="1"/>
    <col min="3841" max="3841" width="10.42578125" style="202" customWidth="1"/>
    <col min="3842" max="3842" width="11.85546875" style="202" customWidth="1"/>
    <col min="3843" max="3844" width="9.140625" style="202"/>
    <col min="3845" max="3845" width="11.85546875" style="202" customWidth="1"/>
    <col min="3846" max="4095" width="9.140625" style="202"/>
    <col min="4096" max="4096" width="2.28515625" style="202" customWidth="1"/>
    <col min="4097" max="4097" width="10.42578125" style="202" customWidth="1"/>
    <col min="4098" max="4098" width="11.85546875" style="202" customWidth="1"/>
    <col min="4099" max="4100" width="9.140625" style="202"/>
    <col min="4101" max="4101" width="11.85546875" style="202" customWidth="1"/>
    <col min="4102" max="4351" width="9.140625" style="202"/>
    <col min="4352" max="4352" width="2.28515625" style="202" customWidth="1"/>
    <col min="4353" max="4353" width="10.42578125" style="202" customWidth="1"/>
    <col min="4354" max="4354" width="11.85546875" style="202" customWidth="1"/>
    <col min="4355" max="4356" width="9.140625" style="202"/>
    <col min="4357" max="4357" width="11.85546875" style="202" customWidth="1"/>
    <col min="4358" max="4607" width="9.140625" style="202"/>
    <col min="4608" max="4608" width="2.28515625" style="202" customWidth="1"/>
    <col min="4609" max="4609" width="10.42578125" style="202" customWidth="1"/>
    <col min="4610" max="4610" width="11.85546875" style="202" customWidth="1"/>
    <col min="4611" max="4612" width="9.140625" style="202"/>
    <col min="4613" max="4613" width="11.85546875" style="202" customWidth="1"/>
    <col min="4614" max="4863" width="9.140625" style="202"/>
    <col min="4864" max="4864" width="2.28515625" style="202" customWidth="1"/>
    <col min="4865" max="4865" width="10.42578125" style="202" customWidth="1"/>
    <col min="4866" max="4866" width="11.85546875" style="202" customWidth="1"/>
    <col min="4867" max="4868" width="9.140625" style="202"/>
    <col min="4869" max="4869" width="11.85546875" style="202" customWidth="1"/>
    <col min="4870" max="5119" width="9.140625" style="202"/>
    <col min="5120" max="5120" width="2.28515625" style="202" customWidth="1"/>
    <col min="5121" max="5121" width="10.42578125" style="202" customWidth="1"/>
    <col min="5122" max="5122" width="11.85546875" style="202" customWidth="1"/>
    <col min="5123" max="5124" width="9.140625" style="202"/>
    <col min="5125" max="5125" width="11.85546875" style="202" customWidth="1"/>
    <col min="5126" max="5375" width="9.140625" style="202"/>
    <col min="5376" max="5376" width="2.28515625" style="202" customWidth="1"/>
    <col min="5377" max="5377" width="10.42578125" style="202" customWidth="1"/>
    <col min="5378" max="5378" width="11.85546875" style="202" customWidth="1"/>
    <col min="5379" max="5380" width="9.140625" style="202"/>
    <col min="5381" max="5381" width="11.85546875" style="202" customWidth="1"/>
    <col min="5382" max="5631" width="9.140625" style="202"/>
    <col min="5632" max="5632" width="2.28515625" style="202" customWidth="1"/>
    <col min="5633" max="5633" width="10.42578125" style="202" customWidth="1"/>
    <col min="5634" max="5634" width="11.85546875" style="202" customWidth="1"/>
    <col min="5635" max="5636" width="9.140625" style="202"/>
    <col min="5637" max="5637" width="11.85546875" style="202" customWidth="1"/>
    <col min="5638" max="5887" width="9.140625" style="202"/>
    <col min="5888" max="5888" width="2.28515625" style="202" customWidth="1"/>
    <col min="5889" max="5889" width="10.42578125" style="202" customWidth="1"/>
    <col min="5890" max="5890" width="11.85546875" style="202" customWidth="1"/>
    <col min="5891" max="5892" width="9.140625" style="202"/>
    <col min="5893" max="5893" width="11.85546875" style="202" customWidth="1"/>
    <col min="5894" max="6143" width="9.140625" style="202"/>
    <col min="6144" max="6144" width="2.28515625" style="202" customWidth="1"/>
    <col min="6145" max="6145" width="10.42578125" style="202" customWidth="1"/>
    <col min="6146" max="6146" width="11.85546875" style="202" customWidth="1"/>
    <col min="6147" max="6148" width="9.140625" style="202"/>
    <col min="6149" max="6149" width="11.85546875" style="202" customWidth="1"/>
    <col min="6150" max="6399" width="9.140625" style="202"/>
    <col min="6400" max="6400" width="2.28515625" style="202" customWidth="1"/>
    <col min="6401" max="6401" width="10.42578125" style="202" customWidth="1"/>
    <col min="6402" max="6402" width="11.85546875" style="202" customWidth="1"/>
    <col min="6403" max="6404" width="9.140625" style="202"/>
    <col min="6405" max="6405" width="11.85546875" style="202" customWidth="1"/>
    <col min="6406" max="6655" width="9.140625" style="202"/>
    <col min="6656" max="6656" width="2.28515625" style="202" customWidth="1"/>
    <col min="6657" max="6657" width="10.42578125" style="202" customWidth="1"/>
    <col min="6658" max="6658" width="11.85546875" style="202" customWidth="1"/>
    <col min="6659" max="6660" width="9.140625" style="202"/>
    <col min="6661" max="6661" width="11.85546875" style="202" customWidth="1"/>
    <col min="6662" max="6911" width="9.140625" style="202"/>
    <col min="6912" max="6912" width="2.28515625" style="202" customWidth="1"/>
    <col min="6913" max="6913" width="10.42578125" style="202" customWidth="1"/>
    <col min="6914" max="6914" width="11.85546875" style="202" customWidth="1"/>
    <col min="6915" max="6916" width="9.140625" style="202"/>
    <col min="6917" max="6917" width="11.85546875" style="202" customWidth="1"/>
    <col min="6918" max="7167" width="9.140625" style="202"/>
    <col min="7168" max="7168" width="2.28515625" style="202" customWidth="1"/>
    <col min="7169" max="7169" width="10.42578125" style="202" customWidth="1"/>
    <col min="7170" max="7170" width="11.85546875" style="202" customWidth="1"/>
    <col min="7171" max="7172" width="9.140625" style="202"/>
    <col min="7173" max="7173" width="11.85546875" style="202" customWidth="1"/>
    <col min="7174" max="7423" width="9.140625" style="202"/>
    <col min="7424" max="7424" width="2.28515625" style="202" customWidth="1"/>
    <col min="7425" max="7425" width="10.42578125" style="202" customWidth="1"/>
    <col min="7426" max="7426" width="11.85546875" style="202" customWidth="1"/>
    <col min="7427" max="7428" width="9.140625" style="202"/>
    <col min="7429" max="7429" width="11.85546875" style="202" customWidth="1"/>
    <col min="7430" max="7679" width="9.140625" style="202"/>
    <col min="7680" max="7680" width="2.28515625" style="202" customWidth="1"/>
    <col min="7681" max="7681" width="10.42578125" style="202" customWidth="1"/>
    <col min="7682" max="7682" width="11.85546875" style="202" customWidth="1"/>
    <col min="7683" max="7684" width="9.140625" style="202"/>
    <col min="7685" max="7685" width="11.85546875" style="202" customWidth="1"/>
    <col min="7686" max="7935" width="9.140625" style="202"/>
    <col min="7936" max="7936" width="2.28515625" style="202" customWidth="1"/>
    <col min="7937" max="7937" width="10.42578125" style="202" customWidth="1"/>
    <col min="7938" max="7938" width="11.85546875" style="202" customWidth="1"/>
    <col min="7939" max="7940" width="9.140625" style="202"/>
    <col min="7941" max="7941" width="11.85546875" style="202" customWidth="1"/>
    <col min="7942" max="8191" width="9.140625" style="202"/>
    <col min="8192" max="8192" width="2.28515625" style="202" customWidth="1"/>
    <col min="8193" max="8193" width="10.42578125" style="202" customWidth="1"/>
    <col min="8194" max="8194" width="11.85546875" style="202" customWidth="1"/>
    <col min="8195" max="8196" width="9.140625" style="202"/>
    <col min="8197" max="8197" width="11.85546875" style="202" customWidth="1"/>
    <col min="8198" max="8447" width="9.140625" style="202"/>
    <col min="8448" max="8448" width="2.28515625" style="202" customWidth="1"/>
    <col min="8449" max="8449" width="10.42578125" style="202" customWidth="1"/>
    <col min="8450" max="8450" width="11.85546875" style="202" customWidth="1"/>
    <col min="8451" max="8452" width="9.140625" style="202"/>
    <col min="8453" max="8453" width="11.85546875" style="202" customWidth="1"/>
    <col min="8454" max="8703" width="9.140625" style="202"/>
    <col min="8704" max="8704" width="2.28515625" style="202" customWidth="1"/>
    <col min="8705" max="8705" width="10.42578125" style="202" customWidth="1"/>
    <col min="8706" max="8706" width="11.85546875" style="202" customWidth="1"/>
    <col min="8707" max="8708" width="9.140625" style="202"/>
    <col min="8709" max="8709" width="11.85546875" style="202" customWidth="1"/>
    <col min="8710" max="8959" width="9.140625" style="202"/>
    <col min="8960" max="8960" width="2.28515625" style="202" customWidth="1"/>
    <col min="8961" max="8961" width="10.42578125" style="202" customWidth="1"/>
    <col min="8962" max="8962" width="11.85546875" style="202" customWidth="1"/>
    <col min="8963" max="8964" width="9.140625" style="202"/>
    <col min="8965" max="8965" width="11.85546875" style="202" customWidth="1"/>
    <col min="8966" max="9215" width="9.140625" style="202"/>
    <col min="9216" max="9216" width="2.28515625" style="202" customWidth="1"/>
    <col min="9217" max="9217" width="10.42578125" style="202" customWidth="1"/>
    <col min="9218" max="9218" width="11.85546875" style="202" customWidth="1"/>
    <col min="9219" max="9220" width="9.140625" style="202"/>
    <col min="9221" max="9221" width="11.85546875" style="202" customWidth="1"/>
    <col min="9222" max="9471" width="9.140625" style="202"/>
    <col min="9472" max="9472" width="2.28515625" style="202" customWidth="1"/>
    <col min="9473" max="9473" width="10.42578125" style="202" customWidth="1"/>
    <col min="9474" max="9474" width="11.85546875" style="202" customWidth="1"/>
    <col min="9475" max="9476" width="9.140625" style="202"/>
    <col min="9477" max="9477" width="11.85546875" style="202" customWidth="1"/>
    <col min="9478" max="9727" width="9.140625" style="202"/>
    <col min="9728" max="9728" width="2.28515625" style="202" customWidth="1"/>
    <col min="9729" max="9729" width="10.42578125" style="202" customWidth="1"/>
    <col min="9730" max="9730" width="11.85546875" style="202" customWidth="1"/>
    <col min="9731" max="9732" width="9.140625" style="202"/>
    <col min="9733" max="9733" width="11.85546875" style="202" customWidth="1"/>
    <col min="9734" max="9983" width="9.140625" style="202"/>
    <col min="9984" max="9984" width="2.28515625" style="202" customWidth="1"/>
    <col min="9985" max="9985" width="10.42578125" style="202" customWidth="1"/>
    <col min="9986" max="9986" width="11.85546875" style="202" customWidth="1"/>
    <col min="9987" max="9988" width="9.140625" style="202"/>
    <col min="9989" max="9989" width="11.85546875" style="202" customWidth="1"/>
    <col min="9990" max="10239" width="9.140625" style="202"/>
    <col min="10240" max="10240" width="2.28515625" style="202" customWidth="1"/>
    <col min="10241" max="10241" width="10.42578125" style="202" customWidth="1"/>
    <col min="10242" max="10242" width="11.85546875" style="202" customWidth="1"/>
    <col min="10243" max="10244" width="9.140625" style="202"/>
    <col min="10245" max="10245" width="11.85546875" style="202" customWidth="1"/>
    <col min="10246" max="10495" width="9.140625" style="202"/>
    <col min="10496" max="10496" width="2.28515625" style="202" customWidth="1"/>
    <col min="10497" max="10497" width="10.42578125" style="202" customWidth="1"/>
    <col min="10498" max="10498" width="11.85546875" style="202" customWidth="1"/>
    <col min="10499" max="10500" width="9.140625" style="202"/>
    <col min="10501" max="10501" width="11.85546875" style="202" customWidth="1"/>
    <col min="10502" max="10751" width="9.140625" style="202"/>
    <col min="10752" max="10752" width="2.28515625" style="202" customWidth="1"/>
    <col min="10753" max="10753" width="10.42578125" style="202" customWidth="1"/>
    <col min="10754" max="10754" width="11.85546875" style="202" customWidth="1"/>
    <col min="10755" max="10756" width="9.140625" style="202"/>
    <col min="10757" max="10757" width="11.85546875" style="202" customWidth="1"/>
    <col min="10758" max="11007" width="9.140625" style="202"/>
    <col min="11008" max="11008" width="2.28515625" style="202" customWidth="1"/>
    <col min="11009" max="11009" width="10.42578125" style="202" customWidth="1"/>
    <col min="11010" max="11010" width="11.85546875" style="202" customWidth="1"/>
    <col min="11011" max="11012" width="9.140625" style="202"/>
    <col min="11013" max="11013" width="11.85546875" style="202" customWidth="1"/>
    <col min="11014" max="11263" width="9.140625" style="202"/>
    <col min="11264" max="11264" width="2.28515625" style="202" customWidth="1"/>
    <col min="11265" max="11265" width="10.42578125" style="202" customWidth="1"/>
    <col min="11266" max="11266" width="11.85546875" style="202" customWidth="1"/>
    <col min="11267" max="11268" width="9.140625" style="202"/>
    <col min="11269" max="11269" width="11.85546875" style="202" customWidth="1"/>
    <col min="11270" max="11519" width="9.140625" style="202"/>
    <col min="11520" max="11520" width="2.28515625" style="202" customWidth="1"/>
    <col min="11521" max="11521" width="10.42578125" style="202" customWidth="1"/>
    <col min="11522" max="11522" width="11.85546875" style="202" customWidth="1"/>
    <col min="11523" max="11524" width="9.140625" style="202"/>
    <col min="11525" max="11525" width="11.85546875" style="202" customWidth="1"/>
    <col min="11526" max="11775" width="9.140625" style="202"/>
    <col min="11776" max="11776" width="2.28515625" style="202" customWidth="1"/>
    <col min="11777" max="11777" width="10.42578125" style="202" customWidth="1"/>
    <col min="11778" max="11778" width="11.85546875" style="202" customWidth="1"/>
    <col min="11779" max="11780" width="9.140625" style="202"/>
    <col min="11781" max="11781" width="11.85546875" style="202" customWidth="1"/>
    <col min="11782" max="12031" width="9.140625" style="202"/>
    <col min="12032" max="12032" width="2.28515625" style="202" customWidth="1"/>
    <col min="12033" max="12033" width="10.42578125" style="202" customWidth="1"/>
    <col min="12034" max="12034" width="11.85546875" style="202" customWidth="1"/>
    <col min="12035" max="12036" width="9.140625" style="202"/>
    <col min="12037" max="12037" width="11.85546875" style="202" customWidth="1"/>
    <col min="12038" max="12287" width="9.140625" style="202"/>
    <col min="12288" max="12288" width="2.28515625" style="202" customWidth="1"/>
    <col min="12289" max="12289" width="10.42578125" style="202" customWidth="1"/>
    <col min="12290" max="12290" width="11.85546875" style="202" customWidth="1"/>
    <col min="12291" max="12292" width="9.140625" style="202"/>
    <col min="12293" max="12293" width="11.85546875" style="202" customWidth="1"/>
    <col min="12294" max="12543" width="9.140625" style="202"/>
    <col min="12544" max="12544" width="2.28515625" style="202" customWidth="1"/>
    <col min="12545" max="12545" width="10.42578125" style="202" customWidth="1"/>
    <col min="12546" max="12546" width="11.85546875" style="202" customWidth="1"/>
    <col min="12547" max="12548" width="9.140625" style="202"/>
    <col min="12549" max="12549" width="11.85546875" style="202" customWidth="1"/>
    <col min="12550" max="12799" width="9.140625" style="202"/>
    <col min="12800" max="12800" width="2.28515625" style="202" customWidth="1"/>
    <col min="12801" max="12801" width="10.42578125" style="202" customWidth="1"/>
    <col min="12802" max="12802" width="11.85546875" style="202" customWidth="1"/>
    <col min="12803" max="12804" width="9.140625" style="202"/>
    <col min="12805" max="12805" width="11.85546875" style="202" customWidth="1"/>
    <col min="12806" max="13055" width="9.140625" style="202"/>
    <col min="13056" max="13056" width="2.28515625" style="202" customWidth="1"/>
    <col min="13057" max="13057" width="10.42578125" style="202" customWidth="1"/>
    <col min="13058" max="13058" width="11.85546875" style="202" customWidth="1"/>
    <col min="13059" max="13060" width="9.140625" style="202"/>
    <col min="13061" max="13061" width="11.85546875" style="202" customWidth="1"/>
    <col min="13062" max="13311" width="9.140625" style="202"/>
    <col min="13312" max="13312" width="2.28515625" style="202" customWidth="1"/>
    <col min="13313" max="13313" width="10.42578125" style="202" customWidth="1"/>
    <col min="13314" max="13314" width="11.85546875" style="202" customWidth="1"/>
    <col min="13315" max="13316" width="9.140625" style="202"/>
    <col min="13317" max="13317" width="11.85546875" style="202" customWidth="1"/>
    <col min="13318" max="13567" width="9.140625" style="202"/>
    <col min="13568" max="13568" width="2.28515625" style="202" customWidth="1"/>
    <col min="13569" max="13569" width="10.42578125" style="202" customWidth="1"/>
    <col min="13570" max="13570" width="11.85546875" style="202" customWidth="1"/>
    <col min="13571" max="13572" width="9.140625" style="202"/>
    <col min="13573" max="13573" width="11.85546875" style="202" customWidth="1"/>
    <col min="13574" max="13823" width="9.140625" style="202"/>
    <col min="13824" max="13824" width="2.28515625" style="202" customWidth="1"/>
    <col min="13825" max="13825" width="10.42578125" style="202" customWidth="1"/>
    <col min="13826" max="13826" width="11.85546875" style="202" customWidth="1"/>
    <col min="13827" max="13828" width="9.140625" style="202"/>
    <col min="13829" max="13829" width="11.85546875" style="202" customWidth="1"/>
    <col min="13830" max="14079" width="9.140625" style="202"/>
    <col min="14080" max="14080" width="2.28515625" style="202" customWidth="1"/>
    <col min="14081" max="14081" width="10.42578125" style="202" customWidth="1"/>
    <col min="14082" max="14082" width="11.85546875" style="202" customWidth="1"/>
    <col min="14083" max="14084" width="9.140625" style="202"/>
    <col min="14085" max="14085" width="11.85546875" style="202" customWidth="1"/>
    <col min="14086" max="14335" width="9.140625" style="202"/>
    <col min="14336" max="14336" width="2.28515625" style="202" customWidth="1"/>
    <col min="14337" max="14337" width="10.42578125" style="202" customWidth="1"/>
    <col min="14338" max="14338" width="11.85546875" style="202" customWidth="1"/>
    <col min="14339" max="14340" width="9.140625" style="202"/>
    <col min="14341" max="14341" width="11.85546875" style="202" customWidth="1"/>
    <col min="14342" max="14591" width="9.140625" style="202"/>
    <col min="14592" max="14592" width="2.28515625" style="202" customWidth="1"/>
    <col min="14593" max="14593" width="10.42578125" style="202" customWidth="1"/>
    <col min="14594" max="14594" width="11.85546875" style="202" customWidth="1"/>
    <col min="14595" max="14596" width="9.140625" style="202"/>
    <col min="14597" max="14597" width="11.85546875" style="202" customWidth="1"/>
    <col min="14598" max="14847" width="9.140625" style="202"/>
    <col min="14848" max="14848" width="2.28515625" style="202" customWidth="1"/>
    <col min="14849" max="14849" width="10.42578125" style="202" customWidth="1"/>
    <col min="14850" max="14850" width="11.85546875" style="202" customWidth="1"/>
    <col min="14851" max="14852" width="9.140625" style="202"/>
    <col min="14853" max="14853" width="11.85546875" style="202" customWidth="1"/>
    <col min="14854" max="15103" width="9.140625" style="202"/>
    <col min="15104" max="15104" width="2.28515625" style="202" customWidth="1"/>
    <col min="15105" max="15105" width="10.42578125" style="202" customWidth="1"/>
    <col min="15106" max="15106" width="11.85546875" style="202" customWidth="1"/>
    <col min="15107" max="15108" width="9.140625" style="202"/>
    <col min="15109" max="15109" width="11.85546875" style="202" customWidth="1"/>
    <col min="15110" max="15359" width="9.140625" style="202"/>
    <col min="15360" max="15360" width="2.28515625" style="202" customWidth="1"/>
    <col min="15361" max="15361" width="10.42578125" style="202" customWidth="1"/>
    <col min="15362" max="15362" width="11.85546875" style="202" customWidth="1"/>
    <col min="15363" max="15364" width="9.140625" style="202"/>
    <col min="15365" max="15365" width="11.85546875" style="202" customWidth="1"/>
    <col min="15366" max="15615" width="9.140625" style="202"/>
    <col min="15616" max="15616" width="2.28515625" style="202" customWidth="1"/>
    <col min="15617" max="15617" width="10.42578125" style="202" customWidth="1"/>
    <col min="15618" max="15618" width="11.85546875" style="202" customWidth="1"/>
    <col min="15619" max="15620" width="9.140625" style="202"/>
    <col min="15621" max="15621" width="11.85546875" style="202" customWidth="1"/>
    <col min="15622" max="15871" width="9.140625" style="202"/>
    <col min="15872" max="15872" width="2.28515625" style="202" customWidth="1"/>
    <col min="15873" max="15873" width="10.42578125" style="202" customWidth="1"/>
    <col min="15874" max="15874" width="11.85546875" style="202" customWidth="1"/>
    <col min="15875" max="15876" width="9.140625" style="202"/>
    <col min="15877" max="15877" width="11.85546875" style="202" customWidth="1"/>
    <col min="15878" max="16127" width="9.140625" style="202"/>
    <col min="16128" max="16128" width="2.28515625" style="202" customWidth="1"/>
    <col min="16129" max="16129" width="10.42578125" style="202" customWidth="1"/>
    <col min="16130" max="16130" width="11.85546875" style="202" customWidth="1"/>
    <col min="16131" max="16132" width="9.140625" style="202"/>
    <col min="16133" max="16133" width="11.85546875" style="202" customWidth="1"/>
    <col min="16134" max="16383" width="9.140625" style="202"/>
    <col min="16384" max="16384" width="9.140625" style="202" customWidth="1"/>
  </cols>
  <sheetData>
    <row r="1" spans="2:6" ht="15.75" x14ac:dyDescent="0.25">
      <c r="B1" s="199" t="s">
        <v>237</v>
      </c>
      <c r="C1" s="199"/>
      <c r="D1" s="200"/>
      <c r="E1" s="200"/>
      <c r="F1" s="201"/>
    </row>
    <row r="2" spans="2:6" ht="15.75" x14ac:dyDescent="0.25">
      <c r="B2" s="199"/>
      <c r="C2" s="199"/>
      <c r="D2" s="200"/>
      <c r="E2" s="200"/>
      <c r="F2" s="201"/>
    </row>
    <row r="3" spans="2:6" x14ac:dyDescent="0.25">
      <c r="B3" s="203" t="s">
        <v>82</v>
      </c>
      <c r="C3" s="203"/>
      <c r="D3" s="200"/>
      <c r="E3" s="200"/>
      <c r="F3" s="201"/>
    </row>
    <row r="4" spans="2:6" s="204" customFormat="1" x14ac:dyDescent="0.25">
      <c r="C4" s="205" t="s">
        <v>18</v>
      </c>
    </row>
    <row r="5" spans="2:6" s="208" customFormat="1" ht="42" customHeight="1" x14ac:dyDescent="0.25">
      <c r="B5" s="206" t="s">
        <v>25</v>
      </c>
      <c r="C5" s="207" t="s">
        <v>83</v>
      </c>
      <c r="D5" s="207" t="s">
        <v>238</v>
      </c>
      <c r="E5" s="207" t="s">
        <v>239</v>
      </c>
    </row>
    <row r="6" spans="2:6" s="204" customFormat="1" ht="16.5" x14ac:dyDescent="0.3">
      <c r="B6" s="209">
        <v>2007</v>
      </c>
      <c r="C6" s="210">
        <v>3.3398686850264454</v>
      </c>
      <c r="D6" s="210">
        <v>2.2828700806829945</v>
      </c>
      <c r="E6" s="210">
        <v>0.47019422504311237</v>
      </c>
    </row>
    <row r="7" spans="2:6" s="204" customFormat="1" ht="16.5" x14ac:dyDescent="0.3">
      <c r="B7" s="209">
        <v>2008</v>
      </c>
      <c r="C7" s="210">
        <v>2.9825239019899366</v>
      </c>
      <c r="D7" s="210">
        <v>1.7256685661275135</v>
      </c>
      <c r="E7" s="210">
        <v>0.59730397954976677</v>
      </c>
    </row>
    <row r="8" spans="2:6" s="204" customFormat="1" ht="16.5" x14ac:dyDescent="0.3">
      <c r="B8" s="209">
        <v>2009</v>
      </c>
      <c r="C8" s="210">
        <v>-2.0543535620052769</v>
      </c>
      <c r="D8" s="210">
        <v>-1.5621779293228226</v>
      </c>
      <c r="E8" s="210">
        <v>3.4268204747455702</v>
      </c>
    </row>
    <row r="9" spans="2:6" s="204" customFormat="1" ht="16.5" x14ac:dyDescent="0.3">
      <c r="B9" s="209">
        <v>2010</v>
      </c>
      <c r="C9" s="210">
        <v>-3.2098853285621343</v>
      </c>
      <c r="D9" s="210">
        <v>-2.5568470734893483</v>
      </c>
      <c r="E9" s="210">
        <v>1.6837318204201599</v>
      </c>
    </row>
    <row r="10" spans="2:6" s="204" customFormat="1" ht="16.5" x14ac:dyDescent="0.3">
      <c r="B10" s="209">
        <v>2011</v>
      </c>
      <c r="C10" s="210">
        <v>-8.9380371883760805</v>
      </c>
      <c r="D10" s="210">
        <v>-3.5622514159403087</v>
      </c>
      <c r="E10" s="210">
        <v>0.27747753452192203</v>
      </c>
    </row>
    <row r="11" spans="2:6" s="204" customFormat="1" ht="16.5" x14ac:dyDescent="0.3">
      <c r="B11" s="209">
        <v>2012</v>
      </c>
      <c r="C11" s="210">
        <v>-4.2954967016721755</v>
      </c>
      <c r="D11" s="210">
        <v>-2.7369677256172236</v>
      </c>
      <c r="E11" s="210">
        <v>-0.69268716935945496</v>
      </c>
    </row>
    <row r="12" spans="2:6" s="204" customFormat="1" ht="16.5" x14ac:dyDescent="0.3">
      <c r="B12" s="209">
        <v>2013</v>
      </c>
      <c r="C12" s="210">
        <v>-2.0181514756646779</v>
      </c>
      <c r="D12" s="210">
        <v>-1.2844325815140836</v>
      </c>
      <c r="E12" s="210">
        <v>-1.6088981036287007</v>
      </c>
    </row>
    <row r="13" spans="2:6" s="204" customFormat="1" ht="16.5" x14ac:dyDescent="0.3">
      <c r="B13" s="209">
        <v>2014</v>
      </c>
      <c r="C13" s="210">
        <v>-1.2418652112610458</v>
      </c>
      <c r="D13" s="210">
        <v>-0.4657640977852443</v>
      </c>
      <c r="E13" s="210">
        <v>-0.57831269874624958</v>
      </c>
    </row>
    <row r="14" spans="2:6" s="204" customFormat="1" ht="16.5" x14ac:dyDescent="0.3">
      <c r="B14" s="209">
        <v>2015</v>
      </c>
      <c r="C14" s="210">
        <v>0.17038439377726561</v>
      </c>
      <c r="D14" s="210">
        <v>0.42012638132082247</v>
      </c>
      <c r="E14" s="210">
        <v>-0.90083510229965968</v>
      </c>
    </row>
    <row r="15" spans="2:6" s="204" customFormat="1" ht="16.5" x14ac:dyDescent="0.3">
      <c r="B15" s="211">
        <v>2016</v>
      </c>
      <c r="C15" s="212">
        <v>0.72346091691065206</v>
      </c>
      <c r="D15" s="212">
        <v>1.2520616449927298</v>
      </c>
      <c r="E15" s="212">
        <v>-0.25580659764519598</v>
      </c>
    </row>
    <row r="16" spans="2:6" s="204" customFormat="1" ht="16.5" x14ac:dyDescent="0.3">
      <c r="B16" s="213">
        <v>2017</v>
      </c>
      <c r="C16" s="210">
        <v>0.60287834428258591</v>
      </c>
      <c r="D16" s="210">
        <v>1.3777270470810743</v>
      </c>
      <c r="E16" s="210">
        <v>-1.7125002705487669E-2</v>
      </c>
    </row>
    <row r="17" spans="2:5" s="204" customFormat="1" ht="16.5" x14ac:dyDescent="0.3">
      <c r="B17" s="213">
        <v>2018</v>
      </c>
      <c r="C17" s="210">
        <v>1.01419230477153</v>
      </c>
      <c r="D17" s="210">
        <v>1.2867676636190737</v>
      </c>
      <c r="E17" s="210">
        <v>0.40851831137427785</v>
      </c>
    </row>
    <row r="18" spans="2:5" s="204" customFormat="1" ht="16.5" x14ac:dyDescent="0.3">
      <c r="B18" s="213">
        <v>2019</v>
      </c>
      <c r="C18" s="210">
        <v>1.3637783696872903</v>
      </c>
      <c r="D18" s="210">
        <v>1.1964852769245058</v>
      </c>
      <c r="E18" s="210">
        <v>0.51504099598355757</v>
      </c>
    </row>
    <row r="19" spans="2:5" s="204" customFormat="1" ht="16.5" x14ac:dyDescent="0.3">
      <c r="B19" s="213">
        <v>2020</v>
      </c>
      <c r="C19" s="210">
        <v>1.9511847876206705</v>
      </c>
      <c r="D19" s="210">
        <v>1.7866743554961215</v>
      </c>
      <c r="E19" s="210">
        <v>-1.045859627053416</v>
      </c>
    </row>
    <row r="20" spans="2:5" s="204" customFormat="1" ht="16.5" x14ac:dyDescent="0.3">
      <c r="B20" s="213">
        <v>2021</v>
      </c>
      <c r="C20" s="210">
        <v>2.2062295205082698</v>
      </c>
      <c r="D20" s="210">
        <v>2.1527626016300716</v>
      </c>
      <c r="E20" s="210">
        <v>-0.55218666164290497</v>
      </c>
    </row>
    <row r="21" spans="2:5" ht="16.5" x14ac:dyDescent="0.3">
      <c r="B21" s="209"/>
      <c r="C21" s="210"/>
      <c r="D21" s="210"/>
      <c r="E21" s="210"/>
    </row>
  </sheetData>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I33"/>
  <sheetViews>
    <sheetView zoomScaleNormal="100" workbookViewId="0">
      <selection activeCell="D31" sqref="D30:D31"/>
    </sheetView>
  </sheetViews>
  <sheetFormatPr defaultRowHeight="15" x14ac:dyDescent="0.25"/>
  <cols>
    <col min="2" max="2" width="41.140625" customWidth="1"/>
    <col min="3" max="9" width="10" customWidth="1"/>
  </cols>
  <sheetData>
    <row r="1" spans="1:9" ht="16.5" x14ac:dyDescent="0.3">
      <c r="B1" s="1" t="s">
        <v>87</v>
      </c>
      <c r="C1" s="1"/>
      <c r="D1" s="1"/>
      <c r="E1" s="1"/>
      <c r="F1" s="1"/>
      <c r="G1" s="1"/>
      <c r="H1" s="1"/>
      <c r="I1" s="1"/>
    </row>
    <row r="2" spans="1:9" ht="16.5" x14ac:dyDescent="0.3">
      <c r="B2" s="5" t="s">
        <v>1</v>
      </c>
      <c r="C2" s="5"/>
      <c r="D2" s="5"/>
      <c r="E2" s="5"/>
      <c r="F2" s="5"/>
      <c r="G2" s="5"/>
      <c r="H2" s="5"/>
      <c r="I2" s="5"/>
    </row>
    <row r="6" spans="1:9" x14ac:dyDescent="0.25">
      <c r="B6" s="8" t="s">
        <v>2</v>
      </c>
      <c r="C6" s="87" t="s">
        <v>3</v>
      </c>
      <c r="D6" s="9" t="s">
        <v>4</v>
      </c>
      <c r="E6" s="9" t="s">
        <v>5</v>
      </c>
      <c r="F6" s="9" t="s">
        <v>6</v>
      </c>
      <c r="G6" s="9" t="s">
        <v>7</v>
      </c>
      <c r="H6" s="9" t="s">
        <v>8</v>
      </c>
      <c r="I6" s="48" t="s">
        <v>32</v>
      </c>
    </row>
    <row r="7" spans="1:9" x14ac:dyDescent="0.25">
      <c r="B7" s="11" t="s">
        <v>88</v>
      </c>
      <c r="C7" s="88" t="s">
        <v>9</v>
      </c>
      <c r="D7" s="12" t="s">
        <v>10</v>
      </c>
      <c r="E7" s="12" t="s">
        <v>10</v>
      </c>
      <c r="F7" s="12" t="s">
        <v>10</v>
      </c>
      <c r="G7" s="12" t="s">
        <v>10</v>
      </c>
      <c r="H7" s="12" t="s">
        <v>10</v>
      </c>
      <c r="I7" s="49" t="s">
        <v>33</v>
      </c>
    </row>
    <row r="8" spans="1:9" ht="4.5" customHeight="1" x14ac:dyDescent="0.25">
      <c r="B8" s="13"/>
      <c r="C8" s="89"/>
      <c r="D8" s="13"/>
      <c r="E8" s="13"/>
      <c r="F8" s="13"/>
      <c r="G8" s="13"/>
      <c r="H8" s="13"/>
      <c r="I8" s="90"/>
    </row>
    <row r="9" spans="1:9" ht="15.95" customHeight="1" x14ac:dyDescent="0.25">
      <c r="B9" s="91" t="s">
        <v>89</v>
      </c>
      <c r="C9" s="92">
        <v>0.6</v>
      </c>
      <c r="D9" s="93">
        <v>0.9</v>
      </c>
      <c r="E9" s="93">
        <v>0.9</v>
      </c>
      <c r="F9" s="93">
        <v>1</v>
      </c>
      <c r="G9" s="93">
        <v>0.8</v>
      </c>
      <c r="H9" s="93">
        <v>0.6</v>
      </c>
      <c r="I9" s="94">
        <v>4.1999999999999993</v>
      </c>
    </row>
    <row r="10" spans="1:9" ht="15.95" customHeight="1" x14ac:dyDescent="0.25">
      <c r="B10" s="91" t="s">
        <v>72</v>
      </c>
      <c r="C10" s="92">
        <v>0.4</v>
      </c>
      <c r="D10" s="93">
        <v>0.6</v>
      </c>
      <c r="E10" s="93">
        <v>0.6</v>
      </c>
      <c r="F10" s="93">
        <v>0.5</v>
      </c>
      <c r="G10" s="93">
        <v>0.5</v>
      </c>
      <c r="H10" s="93">
        <v>0.3</v>
      </c>
      <c r="I10" s="94">
        <v>2.5</v>
      </c>
    </row>
    <row r="11" spans="1:9" ht="15.95" customHeight="1" x14ac:dyDescent="0.25">
      <c r="B11" s="91" t="s">
        <v>90</v>
      </c>
      <c r="C11" s="92">
        <v>0.1</v>
      </c>
      <c r="D11" s="93">
        <v>0.1</v>
      </c>
      <c r="E11" s="93">
        <v>0.2</v>
      </c>
      <c r="F11" s="93">
        <v>0.2</v>
      </c>
      <c r="G11" s="93">
        <v>0.1</v>
      </c>
      <c r="H11" s="93">
        <v>0.1</v>
      </c>
      <c r="I11" s="94">
        <v>0.7</v>
      </c>
    </row>
    <row r="12" spans="1:9" ht="15.95" customHeight="1" x14ac:dyDescent="0.25">
      <c r="B12" s="91" t="s">
        <v>91</v>
      </c>
      <c r="C12" s="92">
        <v>0</v>
      </c>
      <c r="D12" s="93">
        <v>0.1</v>
      </c>
      <c r="E12" s="93">
        <v>0.2</v>
      </c>
      <c r="F12" s="93">
        <v>0.1</v>
      </c>
      <c r="G12" s="93">
        <v>0.1</v>
      </c>
      <c r="H12" s="93">
        <v>0.1</v>
      </c>
      <c r="I12" s="94">
        <v>0.6</v>
      </c>
    </row>
    <row r="13" spans="1:9" x14ac:dyDescent="0.25">
      <c r="B13" s="91" t="s">
        <v>79</v>
      </c>
      <c r="C13" s="95">
        <v>0.89999999999999991</v>
      </c>
      <c r="D13" s="96">
        <v>0.89999999999999991</v>
      </c>
      <c r="E13" s="96">
        <v>1.3000000000000003</v>
      </c>
      <c r="F13" s="96">
        <v>0.59999999999999987</v>
      </c>
      <c r="G13" s="96">
        <v>0.59999999999999987</v>
      </c>
      <c r="H13" s="96">
        <v>0.50000000000000022</v>
      </c>
      <c r="I13" s="97">
        <v>3.8999999999999995</v>
      </c>
    </row>
    <row r="14" spans="1:9" x14ac:dyDescent="0.25">
      <c r="B14" s="8" t="s">
        <v>92</v>
      </c>
      <c r="C14" s="98">
        <v>2</v>
      </c>
      <c r="D14" s="99">
        <v>2.6</v>
      </c>
      <c r="E14" s="99">
        <v>3.2</v>
      </c>
      <c r="F14" s="99">
        <v>2.4</v>
      </c>
      <c r="G14" s="99">
        <v>2.1</v>
      </c>
      <c r="H14" s="99">
        <v>1.6</v>
      </c>
      <c r="I14" s="94">
        <v>11.9</v>
      </c>
    </row>
    <row r="15" spans="1:9" x14ac:dyDescent="0.25">
      <c r="B15" s="82"/>
      <c r="C15" s="92"/>
      <c r="D15" s="100"/>
      <c r="E15" s="100"/>
      <c r="F15" s="100"/>
      <c r="G15" s="100"/>
      <c r="H15" s="100"/>
      <c r="I15" s="94"/>
    </row>
    <row r="16" spans="1:9" x14ac:dyDescent="0.25">
      <c r="A16" s="91"/>
      <c r="B16" s="91" t="s">
        <v>93</v>
      </c>
      <c r="C16" s="92">
        <v>0.19999999999999998</v>
      </c>
      <c r="D16" s="93">
        <v>0.2</v>
      </c>
      <c r="E16" s="93">
        <v>0.2</v>
      </c>
      <c r="F16" s="93">
        <v>0.1</v>
      </c>
      <c r="G16" s="93">
        <v>0.1</v>
      </c>
      <c r="H16" s="93">
        <v>0</v>
      </c>
      <c r="I16" s="94">
        <v>0.6</v>
      </c>
    </row>
    <row r="17" spans="2:9" x14ac:dyDescent="0.25">
      <c r="B17" s="91" t="s">
        <v>94</v>
      </c>
      <c r="C17" s="92">
        <v>0</v>
      </c>
      <c r="D17" s="93">
        <v>0</v>
      </c>
      <c r="E17" s="93">
        <v>0</v>
      </c>
      <c r="F17" s="93">
        <v>0.2</v>
      </c>
      <c r="G17" s="93">
        <v>0.2</v>
      </c>
      <c r="H17" s="93">
        <v>0.2</v>
      </c>
      <c r="I17" s="94">
        <v>0.60000000000000009</v>
      </c>
    </row>
    <row r="18" spans="2:9" x14ac:dyDescent="0.25">
      <c r="B18" s="91" t="s">
        <v>79</v>
      </c>
      <c r="C18" s="95">
        <v>0.30000000000000004</v>
      </c>
      <c r="D18" s="96">
        <v>-0.1</v>
      </c>
      <c r="E18" s="96">
        <v>9.9999999999999978E-2</v>
      </c>
      <c r="F18" s="96">
        <v>-0.10000000000000003</v>
      </c>
      <c r="G18" s="96">
        <v>-0.10000000000000003</v>
      </c>
      <c r="H18" s="96">
        <v>-0.1</v>
      </c>
      <c r="I18" s="97">
        <v>-0.3000000000000001</v>
      </c>
    </row>
    <row r="19" spans="2:9" x14ac:dyDescent="0.25">
      <c r="B19" s="8" t="s">
        <v>95</v>
      </c>
      <c r="C19" s="98">
        <v>0.5</v>
      </c>
      <c r="D19" s="101">
        <v>0.1</v>
      </c>
      <c r="E19" s="101">
        <v>0.3</v>
      </c>
      <c r="F19" s="101">
        <v>0.2</v>
      </c>
      <c r="G19" s="101">
        <v>0.2</v>
      </c>
      <c r="H19" s="101">
        <v>0.1</v>
      </c>
      <c r="I19" s="94">
        <v>0.9</v>
      </c>
    </row>
    <row r="20" spans="2:9" x14ac:dyDescent="0.25">
      <c r="B20" s="91"/>
      <c r="C20" s="92"/>
      <c r="D20" s="100"/>
      <c r="E20" s="100"/>
      <c r="F20" s="100"/>
      <c r="G20" s="100"/>
      <c r="H20" s="100"/>
      <c r="I20" s="102"/>
    </row>
    <row r="21" spans="2:9" x14ac:dyDescent="0.25">
      <c r="B21" s="91" t="s">
        <v>96</v>
      </c>
      <c r="C21" s="92">
        <v>1.1000000000000001</v>
      </c>
      <c r="D21" s="93">
        <v>1.1000000000000001</v>
      </c>
      <c r="E21" s="93">
        <v>1.5</v>
      </c>
      <c r="F21" s="93">
        <v>1.2</v>
      </c>
      <c r="G21" s="93">
        <v>1.3</v>
      </c>
      <c r="H21" s="93">
        <v>1.2</v>
      </c>
      <c r="I21" s="94">
        <v>6.3</v>
      </c>
    </row>
    <row r="22" spans="2:9" ht="15.95" customHeight="1" x14ac:dyDescent="0.25">
      <c r="B22" s="91" t="s">
        <v>97</v>
      </c>
      <c r="C22" s="92">
        <v>0</v>
      </c>
      <c r="D22" s="93">
        <v>0.2</v>
      </c>
      <c r="E22" s="93">
        <v>0.1</v>
      </c>
      <c r="F22" s="93">
        <v>0.3</v>
      </c>
      <c r="G22" s="93">
        <v>0.4</v>
      </c>
      <c r="H22" s="93">
        <v>0.4</v>
      </c>
      <c r="I22" s="94">
        <v>1.4</v>
      </c>
    </row>
    <row r="23" spans="2:9" x14ac:dyDescent="0.25">
      <c r="B23" s="91" t="s">
        <v>98</v>
      </c>
      <c r="C23" s="92">
        <v>0.30000000000000004</v>
      </c>
      <c r="D23" s="93">
        <v>0.3</v>
      </c>
      <c r="E23" s="93">
        <v>0.4</v>
      </c>
      <c r="F23" s="93">
        <v>0.1</v>
      </c>
      <c r="G23" s="93">
        <v>0</v>
      </c>
      <c r="H23" s="93">
        <v>0</v>
      </c>
      <c r="I23" s="94">
        <v>0.79999999999999993</v>
      </c>
    </row>
    <row r="24" spans="2:9" x14ac:dyDescent="0.25">
      <c r="B24" s="91" t="s">
        <v>99</v>
      </c>
      <c r="C24" s="92">
        <v>0</v>
      </c>
      <c r="D24" s="93">
        <v>0.1</v>
      </c>
      <c r="E24" s="93">
        <v>0.2</v>
      </c>
      <c r="F24" s="93">
        <v>0.1</v>
      </c>
      <c r="G24" s="93">
        <v>0.2</v>
      </c>
      <c r="H24" s="93">
        <v>0.1</v>
      </c>
      <c r="I24" s="94">
        <v>0.70000000000000007</v>
      </c>
    </row>
    <row r="25" spans="2:9" x14ac:dyDescent="0.25">
      <c r="B25" s="91" t="s">
        <v>100</v>
      </c>
      <c r="C25" s="92">
        <v>0.2</v>
      </c>
      <c r="D25" s="93">
        <v>0.2</v>
      </c>
      <c r="E25" s="93">
        <v>0.2</v>
      </c>
      <c r="F25" s="93">
        <v>0.2</v>
      </c>
      <c r="G25" s="93">
        <v>0</v>
      </c>
      <c r="H25" s="93">
        <v>0</v>
      </c>
      <c r="I25" s="94">
        <v>0.60000000000000009</v>
      </c>
    </row>
    <row r="26" spans="2:9" x14ac:dyDescent="0.25">
      <c r="B26" s="91" t="s">
        <v>79</v>
      </c>
      <c r="C26" s="95">
        <v>0.5</v>
      </c>
      <c r="D26" s="96">
        <v>0.19999999999999996</v>
      </c>
      <c r="E26" s="96">
        <v>0.49999999999999956</v>
      </c>
      <c r="F26" s="96">
        <v>0.59999999999999987</v>
      </c>
      <c r="G26" s="96">
        <v>0.19999999999999996</v>
      </c>
      <c r="H26" s="96">
        <v>9.9999999999999867E-2</v>
      </c>
      <c r="I26" s="97">
        <v>1.5999999999999992</v>
      </c>
    </row>
    <row r="27" spans="2:9" x14ac:dyDescent="0.25">
      <c r="B27" s="8" t="s">
        <v>101</v>
      </c>
      <c r="C27" s="98">
        <v>2.1</v>
      </c>
      <c r="D27" s="101">
        <v>2.1</v>
      </c>
      <c r="E27" s="101">
        <v>2.9</v>
      </c>
      <c r="F27" s="101">
        <v>2.5</v>
      </c>
      <c r="G27" s="101">
        <v>2.1</v>
      </c>
      <c r="H27" s="101">
        <v>1.8</v>
      </c>
      <c r="I27" s="94">
        <v>11.4</v>
      </c>
    </row>
    <row r="28" spans="2:9" x14ac:dyDescent="0.25">
      <c r="B28" s="8"/>
      <c r="C28" s="92"/>
      <c r="D28" s="100"/>
      <c r="E28" s="100"/>
      <c r="F28" s="100"/>
      <c r="G28" s="100"/>
      <c r="H28" s="100"/>
      <c r="I28" s="102"/>
    </row>
    <row r="29" spans="2:9" x14ac:dyDescent="0.25">
      <c r="B29" s="91" t="s">
        <v>102</v>
      </c>
      <c r="C29" s="92">
        <v>0</v>
      </c>
      <c r="D29" s="93">
        <v>0.2</v>
      </c>
      <c r="E29" s="93">
        <v>0.4</v>
      </c>
      <c r="F29" s="93">
        <v>1.3</v>
      </c>
      <c r="G29" s="93">
        <v>1.6</v>
      </c>
      <c r="H29" s="93">
        <v>2</v>
      </c>
      <c r="I29" s="94">
        <v>5.5</v>
      </c>
    </row>
    <row r="30" spans="2:9" x14ac:dyDescent="0.25">
      <c r="B30" s="91" t="s">
        <v>103</v>
      </c>
      <c r="C30" s="92">
        <v>0</v>
      </c>
      <c r="D30" s="100">
        <v>-0.1</v>
      </c>
      <c r="E30" s="100">
        <v>-0.8</v>
      </c>
      <c r="F30" s="100">
        <v>-0.2</v>
      </c>
      <c r="G30" s="100">
        <v>-0.2</v>
      </c>
      <c r="H30" s="100">
        <v>0</v>
      </c>
      <c r="I30" s="94">
        <v>-1.3</v>
      </c>
    </row>
    <row r="31" spans="2:9" x14ac:dyDescent="0.25">
      <c r="B31" s="91" t="s">
        <v>104</v>
      </c>
      <c r="C31" s="92">
        <v>0</v>
      </c>
      <c r="D31" s="100">
        <v>0</v>
      </c>
      <c r="E31" s="100">
        <v>0</v>
      </c>
      <c r="F31" s="100">
        <v>0</v>
      </c>
      <c r="G31" s="100">
        <v>0</v>
      </c>
      <c r="H31" s="100">
        <v>2.2000000000000002</v>
      </c>
      <c r="I31" s="94">
        <v>2.2000000000000002</v>
      </c>
    </row>
    <row r="32" spans="2:9" x14ac:dyDescent="0.25">
      <c r="B32" s="103"/>
      <c r="C32" s="95"/>
      <c r="D32" s="96"/>
      <c r="E32" s="96"/>
      <c r="F32" s="96"/>
      <c r="G32" s="96"/>
      <c r="H32" s="96"/>
      <c r="I32" s="97"/>
    </row>
    <row r="33" spans="2:9" ht="21" customHeight="1" x14ac:dyDescent="0.25">
      <c r="B33" s="104" t="s">
        <v>105</v>
      </c>
      <c r="C33" s="105">
        <v>4.5999999999999996</v>
      </c>
      <c r="D33" s="106">
        <v>4.9000000000000004</v>
      </c>
      <c r="E33" s="106">
        <v>6</v>
      </c>
      <c r="F33" s="106">
        <v>6.2</v>
      </c>
      <c r="G33" s="106">
        <v>5.8</v>
      </c>
      <c r="H33" s="106">
        <v>7.7</v>
      </c>
      <c r="I33" s="107">
        <v>30.6</v>
      </c>
    </row>
  </sheetData>
  <pageMargins left="0.70866141732283472" right="0.70866141732283472" top="0.74803149606299213" bottom="0.74803149606299213" header="0.31496062992125984" footer="0.31496062992125984"/>
  <pageSetup paperSize="9" scale="67"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4"/>
  <sheetViews>
    <sheetView zoomScaleNormal="100" workbookViewId="0">
      <selection activeCell="A20" sqref="A20"/>
    </sheetView>
  </sheetViews>
  <sheetFormatPr defaultColWidth="8.85546875" defaultRowHeight="15" x14ac:dyDescent="0.25"/>
  <cols>
    <col min="1" max="1" width="2.28515625" customWidth="1"/>
    <col min="2" max="2" width="19" customWidth="1"/>
    <col min="3" max="3" width="10" bestFit="1" customWidth="1"/>
    <col min="5" max="5" width="15.28515625" bestFit="1" customWidth="1"/>
  </cols>
  <sheetData>
    <row r="1" spans="2:7" ht="15.75" x14ac:dyDescent="0.25">
      <c r="B1" s="156" t="s">
        <v>240</v>
      </c>
      <c r="C1" s="156"/>
      <c r="D1" s="157"/>
      <c r="E1" s="157"/>
      <c r="F1" s="157"/>
      <c r="G1" s="157"/>
    </row>
    <row r="2" spans="2:7" ht="15.75" x14ac:dyDescent="0.25">
      <c r="B2" s="156"/>
      <c r="C2" s="156"/>
      <c r="D2" s="157"/>
      <c r="E2" s="157"/>
      <c r="F2" s="157"/>
      <c r="G2" s="157"/>
    </row>
    <row r="3" spans="2:7" x14ac:dyDescent="0.25">
      <c r="B3" s="159" t="s">
        <v>82</v>
      </c>
      <c r="C3" s="159"/>
      <c r="D3" s="157"/>
      <c r="E3" s="157"/>
      <c r="F3" s="157"/>
      <c r="G3" s="157"/>
    </row>
    <row r="5" spans="2:7" x14ac:dyDescent="0.25">
      <c r="B5" s="160" t="s">
        <v>25</v>
      </c>
      <c r="C5" s="161" t="s">
        <v>57</v>
      </c>
      <c r="D5" s="162"/>
    </row>
    <row r="6" spans="2:7" ht="16.5" x14ac:dyDescent="0.3">
      <c r="B6" s="163" t="s">
        <v>241</v>
      </c>
      <c r="C6" s="164">
        <v>3044</v>
      </c>
      <c r="D6" s="165"/>
      <c r="E6" s="169"/>
    </row>
    <row r="7" spans="2:7" ht="16.5" x14ac:dyDescent="0.3">
      <c r="B7" s="163" t="s">
        <v>207</v>
      </c>
      <c r="C7" s="164">
        <v>3349</v>
      </c>
      <c r="D7" s="165"/>
      <c r="E7" s="169"/>
    </row>
    <row r="8" spans="2:7" ht="16.5" x14ac:dyDescent="0.3">
      <c r="B8" s="163" t="s">
        <v>208</v>
      </c>
      <c r="C8" s="164">
        <v>3537</v>
      </c>
      <c r="D8" s="165"/>
      <c r="E8" s="169"/>
    </row>
    <row r="9" spans="2:7" ht="16.5" x14ac:dyDescent="0.3">
      <c r="B9" s="163">
        <v>2007</v>
      </c>
      <c r="C9" s="164">
        <v>3837</v>
      </c>
      <c r="D9" s="165"/>
      <c r="E9" s="169"/>
    </row>
    <row r="10" spans="2:7" ht="16.5" x14ac:dyDescent="0.3">
      <c r="B10" s="163">
        <v>2008</v>
      </c>
      <c r="C10" s="164">
        <v>3131</v>
      </c>
      <c r="D10" s="165"/>
      <c r="E10" s="169"/>
    </row>
    <row r="11" spans="2:7" ht="16.5" x14ac:dyDescent="0.3">
      <c r="B11" s="163">
        <v>2009</v>
      </c>
      <c r="C11" s="164">
        <v>4429</v>
      </c>
      <c r="D11" s="165"/>
      <c r="E11" s="169"/>
    </row>
    <row r="12" spans="2:7" ht="16.5" x14ac:dyDescent="0.3">
      <c r="B12" s="163">
        <v>2010</v>
      </c>
      <c r="C12" s="164">
        <v>3759</v>
      </c>
      <c r="D12" s="165"/>
      <c r="E12" s="169"/>
    </row>
    <row r="13" spans="2:7" ht="16.5" x14ac:dyDescent="0.3">
      <c r="B13" s="163">
        <v>2011</v>
      </c>
      <c r="C13" s="164">
        <v>4058</v>
      </c>
      <c r="D13" s="165"/>
    </row>
    <row r="14" spans="2:7" ht="16.5" x14ac:dyDescent="0.3">
      <c r="B14" s="163">
        <v>2012</v>
      </c>
      <c r="C14" s="164">
        <v>3434</v>
      </c>
    </row>
    <row r="15" spans="2:7" ht="16.5" x14ac:dyDescent="0.3">
      <c r="B15" s="163">
        <v>2013</v>
      </c>
      <c r="C15" s="164">
        <v>2881</v>
      </c>
      <c r="D15" s="165"/>
      <c r="E15" s="165"/>
    </row>
    <row r="16" spans="2:7" ht="16.5" x14ac:dyDescent="0.3">
      <c r="B16" s="163">
        <v>2014</v>
      </c>
      <c r="C16" s="164">
        <v>3448</v>
      </c>
      <c r="D16" s="165"/>
      <c r="E16" s="165"/>
    </row>
    <row r="17" spans="2:6" ht="16.5" x14ac:dyDescent="0.3">
      <c r="B17" s="163">
        <v>2015</v>
      </c>
      <c r="C17" s="164">
        <v>4050</v>
      </c>
      <c r="D17" s="165"/>
      <c r="E17" s="165"/>
    </row>
    <row r="18" spans="2:6" ht="16.5" x14ac:dyDescent="0.3">
      <c r="B18" s="163">
        <v>2016</v>
      </c>
      <c r="C18" s="164">
        <v>4587</v>
      </c>
      <c r="D18" s="165"/>
      <c r="E18" s="165"/>
    </row>
    <row r="19" spans="2:6" ht="16.5" x14ac:dyDescent="0.3">
      <c r="B19" s="163">
        <v>2017</v>
      </c>
      <c r="C19" s="164">
        <v>4938</v>
      </c>
      <c r="D19" s="165"/>
    </row>
    <row r="20" spans="2:6" ht="16.5" x14ac:dyDescent="0.3">
      <c r="B20" s="166">
        <v>2018</v>
      </c>
      <c r="C20" s="164">
        <v>6015</v>
      </c>
      <c r="D20" s="165"/>
    </row>
    <row r="21" spans="2:6" ht="16.5" x14ac:dyDescent="0.3">
      <c r="B21" s="166">
        <v>2019</v>
      </c>
      <c r="C21" s="164">
        <v>6232</v>
      </c>
      <c r="D21" s="165"/>
    </row>
    <row r="22" spans="2:6" ht="16.5" x14ac:dyDescent="0.3">
      <c r="B22" s="166">
        <v>2020</v>
      </c>
      <c r="C22" s="164">
        <v>5767</v>
      </c>
      <c r="D22" s="165"/>
    </row>
    <row r="23" spans="2:6" ht="16.5" x14ac:dyDescent="0.3">
      <c r="B23" s="166">
        <v>2021</v>
      </c>
      <c r="C23" s="164">
        <v>5501</v>
      </c>
      <c r="D23" s="165"/>
      <c r="E23" s="169"/>
    </row>
    <row r="24" spans="2:6" x14ac:dyDescent="0.25">
      <c r="F24" s="214"/>
    </row>
  </sheetData>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
  <sheetViews>
    <sheetView zoomScaleNormal="100" workbookViewId="0">
      <selection activeCell="A20" sqref="A20"/>
    </sheetView>
  </sheetViews>
  <sheetFormatPr defaultRowHeight="15" x14ac:dyDescent="0.25"/>
  <cols>
    <col min="1" max="1" width="2.28515625" customWidth="1"/>
    <col min="2" max="2" width="19" customWidth="1"/>
    <col min="3" max="6" width="10.42578125" bestFit="1" customWidth="1"/>
  </cols>
  <sheetData>
    <row r="1" spans="2:9" ht="15.75" x14ac:dyDescent="0.25">
      <c r="B1" s="156" t="s">
        <v>242</v>
      </c>
      <c r="C1" s="156"/>
      <c r="D1" s="157"/>
      <c r="E1" s="157"/>
      <c r="F1" s="157"/>
      <c r="G1" s="157"/>
      <c r="H1" s="158"/>
      <c r="I1" s="158"/>
    </row>
    <row r="2" spans="2:9" ht="15.75" x14ac:dyDescent="0.25">
      <c r="B2" s="156"/>
      <c r="C2" s="156"/>
      <c r="D2" s="157"/>
      <c r="E2" s="157"/>
      <c r="F2" s="157"/>
      <c r="G2" s="157"/>
      <c r="H2" s="158"/>
      <c r="I2" s="158"/>
    </row>
    <row r="3" spans="2:9" x14ac:dyDescent="0.25">
      <c r="B3" s="159" t="s">
        <v>82</v>
      </c>
      <c r="C3" s="159"/>
      <c r="D3" s="157"/>
      <c r="E3" s="157"/>
      <c r="F3" s="157"/>
      <c r="G3" s="157"/>
      <c r="H3" s="158"/>
      <c r="I3" s="158"/>
    </row>
    <row r="4" spans="2:9" ht="16.5" x14ac:dyDescent="0.3">
      <c r="C4" s="425" t="s">
        <v>11</v>
      </c>
      <c r="D4" s="425"/>
      <c r="E4" s="425"/>
      <c r="F4" s="425"/>
    </row>
    <row r="5" spans="2:9" ht="16.5" x14ac:dyDescent="0.3">
      <c r="B5" s="178" t="s">
        <v>25</v>
      </c>
      <c r="C5" s="179">
        <v>2018</v>
      </c>
      <c r="D5" s="179">
        <v>2019</v>
      </c>
      <c r="E5" s="179">
        <v>2020</v>
      </c>
      <c r="F5" s="179">
        <v>2021</v>
      </c>
      <c r="G5" s="179" t="s">
        <v>243</v>
      </c>
    </row>
    <row r="6" spans="2:9" ht="16.5" x14ac:dyDescent="0.3">
      <c r="B6" s="180" t="s">
        <v>202</v>
      </c>
      <c r="C6" s="215">
        <v>0.1</v>
      </c>
      <c r="D6" s="215">
        <v>0.47199999999999998</v>
      </c>
      <c r="E6" s="215">
        <v>0.40100000000000002</v>
      </c>
      <c r="F6" s="215">
        <v>0.4</v>
      </c>
      <c r="G6" s="215">
        <v>0.2</v>
      </c>
    </row>
    <row r="7" spans="2:9" ht="16.5" x14ac:dyDescent="0.3">
      <c r="B7" s="180" t="s">
        <v>203</v>
      </c>
      <c r="C7" s="215">
        <v>0</v>
      </c>
      <c r="D7" s="215">
        <v>0.1</v>
      </c>
      <c r="E7" s="215">
        <v>0.67800000000000005</v>
      </c>
      <c r="F7" s="215">
        <v>0.54500000000000004</v>
      </c>
      <c r="G7" s="215">
        <v>0.75</v>
      </c>
    </row>
    <row r="8" spans="2:9" ht="16.5" x14ac:dyDescent="0.3">
      <c r="B8" s="180" t="s">
        <v>204</v>
      </c>
      <c r="C8" s="215">
        <v>0</v>
      </c>
      <c r="D8" s="215">
        <v>0</v>
      </c>
      <c r="E8" s="215">
        <v>0.1</v>
      </c>
      <c r="F8" s="215">
        <v>0.73399999999999999</v>
      </c>
      <c r="G8" s="215">
        <v>1.2390000000000001</v>
      </c>
    </row>
    <row r="9" spans="2:9" ht="16.5" x14ac:dyDescent="0.3">
      <c r="B9" s="180" t="s">
        <v>205</v>
      </c>
      <c r="C9" s="215">
        <v>0</v>
      </c>
      <c r="D9" s="215">
        <v>0</v>
      </c>
      <c r="E9" s="215">
        <v>0</v>
      </c>
      <c r="F9" s="215">
        <v>0.1</v>
      </c>
      <c r="G9" s="215">
        <v>2.4</v>
      </c>
    </row>
    <row r="10" spans="2:9" ht="16.5" x14ac:dyDescent="0.3">
      <c r="B10" s="163"/>
      <c r="C10" s="181"/>
      <c r="D10" s="165"/>
      <c r="E10" s="216"/>
    </row>
    <row r="11" spans="2:9" ht="16.5" x14ac:dyDescent="0.3">
      <c r="B11" s="163"/>
      <c r="C11" s="181"/>
      <c r="D11" s="165"/>
    </row>
    <row r="12" spans="2:9" ht="16.5" x14ac:dyDescent="0.3">
      <c r="B12" s="163"/>
      <c r="C12" s="181"/>
      <c r="D12" s="165"/>
    </row>
    <row r="13" spans="2:9" ht="16.5" x14ac:dyDescent="0.3">
      <c r="B13" s="163"/>
      <c r="C13" s="181"/>
      <c r="D13" s="165"/>
    </row>
    <row r="14" spans="2:9" ht="16.5" x14ac:dyDescent="0.3">
      <c r="B14" s="163"/>
      <c r="C14" s="181"/>
      <c r="D14" s="165"/>
    </row>
    <row r="15" spans="2:9" ht="16.5" x14ac:dyDescent="0.3">
      <c r="B15" s="163"/>
      <c r="C15" s="181"/>
      <c r="D15" s="165"/>
    </row>
    <row r="16" spans="2:9" ht="16.5" x14ac:dyDescent="0.3">
      <c r="B16" s="163"/>
      <c r="C16" s="181"/>
      <c r="D16" s="165"/>
    </row>
  </sheetData>
  <mergeCells count="1">
    <mergeCell ref="C4:F4"/>
  </mergeCell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zoomScaleNormal="100" workbookViewId="0">
      <selection activeCell="A20" sqref="A20"/>
    </sheetView>
  </sheetViews>
  <sheetFormatPr defaultColWidth="8.7109375" defaultRowHeight="15" x14ac:dyDescent="0.25"/>
  <cols>
    <col min="1" max="1" width="2.28515625" customWidth="1"/>
    <col min="2" max="3" width="19" customWidth="1"/>
    <col min="4" max="7" width="10.42578125" bestFit="1" customWidth="1"/>
  </cols>
  <sheetData>
    <row r="1" spans="2:10" ht="15.75" x14ac:dyDescent="0.25">
      <c r="B1" s="156" t="s">
        <v>244</v>
      </c>
      <c r="C1" s="156"/>
      <c r="D1" s="156"/>
      <c r="E1" s="157"/>
      <c r="F1" s="157"/>
      <c r="G1" s="157"/>
      <c r="H1" s="157"/>
      <c r="I1" s="158"/>
      <c r="J1" s="158"/>
    </row>
    <row r="2" spans="2:10" ht="15.75" x14ac:dyDescent="0.25">
      <c r="B2" s="156"/>
      <c r="C2" s="156"/>
      <c r="D2" s="156"/>
      <c r="E2" s="157"/>
      <c r="F2" s="157"/>
      <c r="G2" s="157"/>
      <c r="H2" s="157"/>
      <c r="I2" s="158"/>
      <c r="J2" s="158"/>
    </row>
    <row r="3" spans="2:10" x14ac:dyDescent="0.25">
      <c r="B3" s="159" t="s">
        <v>82</v>
      </c>
      <c r="C3" s="159"/>
      <c r="D3" s="159"/>
      <c r="E3" s="157"/>
      <c r="F3" s="157"/>
      <c r="G3" s="157"/>
      <c r="H3" s="157"/>
      <c r="I3" s="158"/>
      <c r="J3" s="158"/>
    </row>
    <row r="4" spans="2:10" x14ac:dyDescent="0.25">
      <c r="B4" s="159"/>
      <c r="C4" s="159"/>
      <c r="D4" s="159"/>
      <c r="E4" s="157"/>
      <c r="F4" s="157"/>
      <c r="G4" s="157"/>
      <c r="H4" s="157"/>
      <c r="I4" s="158"/>
      <c r="J4" s="158"/>
    </row>
    <row r="5" spans="2:10" ht="16.5" x14ac:dyDescent="0.3">
      <c r="C5" s="217" t="s">
        <v>11</v>
      </c>
      <c r="D5" s="217"/>
      <c r="E5" s="217"/>
      <c r="F5" s="217"/>
    </row>
    <row r="6" spans="2:10" ht="16.5" x14ac:dyDescent="0.3">
      <c r="B6" s="178" t="s">
        <v>25</v>
      </c>
      <c r="C6" s="196" t="s">
        <v>245</v>
      </c>
      <c r="D6" s="179"/>
      <c r="E6" s="179"/>
      <c r="F6" s="179"/>
      <c r="G6" s="179"/>
      <c r="H6" s="179"/>
    </row>
    <row r="7" spans="2:10" ht="16.5" x14ac:dyDescent="0.3">
      <c r="B7" s="218" t="s">
        <v>246</v>
      </c>
      <c r="C7" s="181">
        <v>8938</v>
      </c>
      <c r="D7" s="216"/>
      <c r="E7" s="216"/>
      <c r="F7" s="216"/>
      <c r="G7" s="216"/>
      <c r="H7" s="216"/>
      <c r="J7" s="219"/>
    </row>
    <row r="8" spans="2:10" ht="16.5" x14ac:dyDescent="0.3">
      <c r="B8" s="218" t="s">
        <v>89</v>
      </c>
      <c r="C8" s="181">
        <v>4618</v>
      </c>
      <c r="D8" s="165"/>
      <c r="E8" s="165"/>
      <c r="F8" s="165"/>
      <c r="G8" s="216"/>
      <c r="H8" s="165"/>
    </row>
    <row r="9" spans="2:10" ht="16.5" x14ac:dyDescent="0.3">
      <c r="B9" s="220" t="s">
        <v>247</v>
      </c>
      <c r="C9" s="181">
        <v>3763</v>
      </c>
      <c r="D9" s="216"/>
      <c r="E9" s="165"/>
      <c r="F9" s="165"/>
      <c r="G9" s="216"/>
      <c r="H9" s="165"/>
    </row>
    <row r="10" spans="2:10" ht="16.5" x14ac:dyDescent="0.3">
      <c r="B10" s="220" t="s">
        <v>72</v>
      </c>
      <c r="C10" s="181">
        <v>2571</v>
      </c>
      <c r="D10" s="216"/>
      <c r="E10" s="216"/>
      <c r="F10" s="165"/>
      <c r="G10" s="216"/>
      <c r="H10" s="165"/>
    </row>
    <row r="11" spans="2:10" ht="16.5" x14ac:dyDescent="0.3">
      <c r="B11" s="220" t="s">
        <v>68</v>
      </c>
      <c r="C11" s="181">
        <v>2471</v>
      </c>
      <c r="D11" s="216"/>
      <c r="E11" s="216"/>
      <c r="F11" s="216"/>
      <c r="G11" s="216"/>
      <c r="H11" s="165"/>
    </row>
    <row r="12" spans="2:10" ht="16.5" x14ac:dyDescent="0.3">
      <c r="B12" s="221" t="s">
        <v>67</v>
      </c>
      <c r="C12" s="181">
        <v>1253</v>
      </c>
      <c r="D12" s="181"/>
      <c r="E12" s="165"/>
      <c r="F12" s="216"/>
      <c r="G12" s="216"/>
    </row>
    <row r="13" spans="2:10" ht="16.5" x14ac:dyDescent="0.3">
      <c r="B13" s="221" t="s">
        <v>79</v>
      </c>
      <c r="C13" s="181">
        <v>4839</v>
      </c>
      <c r="D13" s="181"/>
      <c r="E13" s="165"/>
      <c r="F13" s="216"/>
      <c r="G13" s="216"/>
    </row>
    <row r="14" spans="2:10" ht="16.5" x14ac:dyDescent="0.3">
      <c r="B14" s="222"/>
      <c r="C14" s="181"/>
      <c r="D14" s="181"/>
      <c r="E14" s="165"/>
      <c r="F14" s="216"/>
    </row>
    <row r="15" spans="2:10" ht="16.5" x14ac:dyDescent="0.3">
      <c r="B15" s="163"/>
      <c r="C15" s="163"/>
      <c r="D15" s="181"/>
      <c r="E15" s="165"/>
      <c r="F15" s="216"/>
    </row>
    <row r="16" spans="2:10" ht="16.5" x14ac:dyDescent="0.3">
      <c r="B16" s="163"/>
      <c r="C16" s="163"/>
      <c r="D16" s="181"/>
      <c r="E16" s="165"/>
    </row>
    <row r="17" spans="2:5" ht="16.5" x14ac:dyDescent="0.3">
      <c r="B17" s="163"/>
      <c r="C17" s="163"/>
      <c r="D17" s="181"/>
      <c r="E17" s="165"/>
    </row>
    <row r="18" spans="2:5" ht="16.5" x14ac:dyDescent="0.3">
      <c r="B18" s="163"/>
      <c r="C18" s="163"/>
      <c r="D18" s="181"/>
      <c r="E18" s="165"/>
    </row>
    <row r="19" spans="2:5" ht="16.5" x14ac:dyDescent="0.3">
      <c r="B19" s="163"/>
      <c r="C19" s="163"/>
      <c r="D19" s="181"/>
      <c r="E19" s="165"/>
    </row>
    <row r="20" spans="2:5" ht="16.5" x14ac:dyDescent="0.3">
      <c r="B20" s="163"/>
      <c r="C20" s="163"/>
      <c r="D20" s="181"/>
      <c r="E20" s="165"/>
    </row>
    <row r="21" spans="2:5" ht="16.5" x14ac:dyDescent="0.3">
      <c r="B21" s="163"/>
      <c r="C21" s="163"/>
      <c r="D21" s="181"/>
      <c r="E21" s="165"/>
    </row>
  </sheetData>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zoomScaleNormal="100" workbookViewId="0">
      <selection activeCell="A20" sqref="A20"/>
    </sheetView>
  </sheetViews>
  <sheetFormatPr defaultColWidth="8.7109375" defaultRowHeight="15" x14ac:dyDescent="0.25"/>
  <cols>
    <col min="1" max="1" width="2.28515625" customWidth="1"/>
    <col min="2" max="3" width="19" customWidth="1"/>
    <col min="4" max="7" width="10.42578125" bestFit="1" customWidth="1"/>
  </cols>
  <sheetData>
    <row r="1" spans="2:10" ht="15.75" x14ac:dyDescent="0.25">
      <c r="B1" s="156" t="s">
        <v>248</v>
      </c>
      <c r="C1" s="156"/>
      <c r="D1" s="156"/>
      <c r="E1" s="157"/>
      <c r="F1" s="157"/>
      <c r="G1" s="157"/>
      <c r="H1" s="157"/>
      <c r="I1" s="158"/>
      <c r="J1" s="158"/>
    </row>
    <row r="2" spans="2:10" ht="15.75" x14ac:dyDescent="0.25">
      <c r="B2" s="156"/>
      <c r="C2" s="156"/>
      <c r="D2" s="156"/>
      <c r="E2" s="157"/>
      <c r="F2" s="157"/>
      <c r="G2" s="157"/>
      <c r="H2" s="157"/>
      <c r="I2" s="158"/>
      <c r="J2" s="158"/>
    </row>
    <row r="3" spans="2:10" x14ac:dyDescent="0.25">
      <c r="B3" s="159" t="s">
        <v>82</v>
      </c>
      <c r="C3" s="159"/>
      <c r="D3" s="159"/>
      <c r="E3" s="157"/>
      <c r="F3" s="157"/>
      <c r="G3" s="157"/>
      <c r="H3" s="157"/>
      <c r="I3" s="158"/>
      <c r="J3" s="158"/>
    </row>
    <row r="4" spans="2:10" x14ac:dyDescent="0.25">
      <c r="B4" s="159"/>
      <c r="C4" s="159"/>
      <c r="D4" s="159"/>
      <c r="E4" s="157"/>
      <c r="F4" s="157"/>
      <c r="G4" s="157"/>
      <c r="H4" s="157"/>
      <c r="I4" s="158"/>
      <c r="J4" s="158"/>
    </row>
    <row r="5" spans="2:10" ht="16.5" x14ac:dyDescent="0.3">
      <c r="C5" s="217" t="s">
        <v>11</v>
      </c>
      <c r="D5" s="217"/>
      <c r="E5" s="217"/>
      <c r="F5" s="217"/>
    </row>
    <row r="6" spans="2:10" ht="16.5" x14ac:dyDescent="0.3">
      <c r="B6" s="178" t="s">
        <v>25</v>
      </c>
      <c r="C6" s="196" t="s">
        <v>245</v>
      </c>
      <c r="D6" s="179"/>
      <c r="E6" s="179"/>
      <c r="F6" s="179"/>
      <c r="G6" s="179"/>
      <c r="H6" s="179"/>
    </row>
    <row r="7" spans="2:10" ht="16.5" x14ac:dyDescent="0.3">
      <c r="B7" s="223" t="s">
        <v>246</v>
      </c>
      <c r="C7" s="181">
        <v>1796</v>
      </c>
      <c r="D7" s="216"/>
      <c r="E7" s="216"/>
      <c r="F7" s="216"/>
      <c r="G7" s="216"/>
      <c r="H7" s="216"/>
      <c r="J7" s="219"/>
    </row>
    <row r="8" spans="2:10" ht="16.5" x14ac:dyDescent="0.3">
      <c r="B8" s="223" t="s">
        <v>68</v>
      </c>
      <c r="C8" s="181">
        <v>785</v>
      </c>
      <c r="D8" s="216"/>
      <c r="E8" s="216"/>
      <c r="F8" s="216"/>
      <c r="G8" s="216"/>
      <c r="H8" s="216"/>
      <c r="J8" s="219"/>
    </row>
    <row r="9" spans="2:10" ht="16.5" x14ac:dyDescent="0.3">
      <c r="B9" s="216" t="s">
        <v>72</v>
      </c>
      <c r="C9" s="181">
        <v>596</v>
      </c>
      <c r="D9" s="216"/>
      <c r="E9" s="165"/>
      <c r="F9" s="165"/>
      <c r="G9" s="165"/>
      <c r="H9" s="165"/>
    </row>
    <row r="10" spans="2:10" ht="16.5" x14ac:dyDescent="0.3">
      <c r="B10" s="223" t="s">
        <v>89</v>
      </c>
      <c r="C10" s="181">
        <v>392</v>
      </c>
      <c r="D10" s="216"/>
      <c r="E10" s="216"/>
      <c r="F10" s="216"/>
      <c r="G10" s="216"/>
      <c r="H10" s="216"/>
      <c r="J10" s="219"/>
    </row>
    <row r="11" spans="2:10" ht="16.5" x14ac:dyDescent="0.3">
      <c r="B11" s="223" t="s">
        <v>67</v>
      </c>
      <c r="C11" s="181">
        <v>150</v>
      </c>
      <c r="D11" s="165"/>
      <c r="E11" s="165"/>
      <c r="F11" s="165"/>
      <c r="G11" s="165"/>
      <c r="H11" s="165"/>
    </row>
    <row r="12" spans="2:10" ht="16.5" x14ac:dyDescent="0.3">
      <c r="B12" s="216" t="s">
        <v>79</v>
      </c>
      <c r="C12" s="181">
        <v>258</v>
      </c>
      <c r="D12" s="216"/>
      <c r="E12" s="165"/>
      <c r="F12" s="165"/>
      <c r="G12" s="165"/>
      <c r="H12" s="165"/>
    </row>
    <row r="13" spans="2:10" ht="16.5" x14ac:dyDescent="0.3">
      <c r="B13" s="163"/>
      <c r="C13" s="163"/>
      <c r="D13" s="181"/>
      <c r="E13" s="165"/>
      <c r="F13" s="216"/>
    </row>
    <row r="14" spans="2:10" ht="16.5" x14ac:dyDescent="0.3">
      <c r="B14" s="221"/>
      <c r="C14" s="163"/>
      <c r="D14" s="181"/>
      <c r="E14" s="165"/>
    </row>
    <row r="15" spans="2:10" ht="16.5" x14ac:dyDescent="0.3">
      <c r="B15" s="163"/>
      <c r="C15" s="163"/>
      <c r="D15" s="181"/>
      <c r="E15" s="165"/>
    </row>
    <row r="16" spans="2:10" ht="16.5" x14ac:dyDescent="0.3">
      <c r="B16" s="163"/>
      <c r="C16" s="163"/>
      <c r="D16" s="181"/>
      <c r="E16" s="165"/>
    </row>
    <row r="17" spans="2:5" ht="16.5" x14ac:dyDescent="0.3">
      <c r="B17" s="163"/>
      <c r="C17" s="163"/>
      <c r="D17" s="181"/>
      <c r="E17" s="165"/>
    </row>
    <row r="18" spans="2:5" ht="16.5" x14ac:dyDescent="0.3">
      <c r="B18" s="163"/>
      <c r="C18" s="163"/>
      <c r="D18" s="181"/>
      <c r="E18" s="165"/>
    </row>
    <row r="19" spans="2:5" ht="16.5" x14ac:dyDescent="0.3">
      <c r="B19" s="163"/>
      <c r="C19" s="163"/>
      <c r="D19" s="181"/>
      <c r="E19" s="165"/>
    </row>
    <row r="20" spans="2:5" ht="16.5" x14ac:dyDescent="0.3">
      <c r="B20" s="163"/>
      <c r="C20" s="163"/>
      <c r="D20" s="181"/>
      <c r="E20" s="165"/>
    </row>
  </sheetData>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zoomScaleNormal="100" workbookViewId="0">
      <selection activeCell="A20" sqref="A20"/>
    </sheetView>
  </sheetViews>
  <sheetFormatPr defaultColWidth="8.7109375" defaultRowHeight="15" x14ac:dyDescent="0.25"/>
  <cols>
    <col min="1" max="1" width="2.28515625" customWidth="1"/>
    <col min="2" max="3" width="19" customWidth="1"/>
    <col min="4" max="7" width="10.42578125" bestFit="1" customWidth="1"/>
  </cols>
  <sheetData>
    <row r="1" spans="2:10" ht="15.75" x14ac:dyDescent="0.25">
      <c r="B1" s="156" t="s">
        <v>249</v>
      </c>
      <c r="C1" s="156"/>
      <c r="D1" s="156"/>
      <c r="E1" s="157"/>
      <c r="F1" s="157"/>
      <c r="G1" s="157"/>
      <c r="H1" s="157"/>
      <c r="I1" s="158"/>
      <c r="J1" s="158"/>
    </row>
    <row r="2" spans="2:10" ht="15.75" x14ac:dyDescent="0.25">
      <c r="B2" s="156"/>
      <c r="C2" s="156"/>
      <c r="D2" s="156"/>
      <c r="E2" s="157"/>
      <c r="F2" s="157"/>
      <c r="G2" s="157"/>
      <c r="H2" s="157"/>
      <c r="I2" s="158"/>
      <c r="J2" s="158"/>
    </row>
    <row r="3" spans="2:10" x14ac:dyDescent="0.25">
      <c r="B3" s="159" t="s">
        <v>82</v>
      </c>
      <c r="C3" s="159"/>
      <c r="D3" s="159"/>
      <c r="E3" s="157"/>
      <c r="F3" s="157"/>
      <c r="G3" s="157"/>
      <c r="H3" s="157"/>
      <c r="I3" s="158"/>
      <c r="J3" s="158"/>
    </row>
    <row r="4" spans="2:10" x14ac:dyDescent="0.25">
      <c r="B4" s="159"/>
      <c r="C4" s="159"/>
      <c r="D4" s="159"/>
      <c r="E4" s="157"/>
      <c r="F4" s="157"/>
      <c r="G4" s="157"/>
      <c r="H4" s="157"/>
      <c r="I4" s="158"/>
      <c r="J4" s="158"/>
    </row>
    <row r="5" spans="2:10" ht="16.5" x14ac:dyDescent="0.3">
      <c r="C5" s="217" t="s">
        <v>11</v>
      </c>
      <c r="D5" s="217"/>
      <c r="E5" s="217"/>
      <c r="F5" s="217"/>
    </row>
    <row r="6" spans="2:10" ht="16.5" x14ac:dyDescent="0.3">
      <c r="B6" s="178" t="s">
        <v>25</v>
      </c>
      <c r="C6" s="196" t="s">
        <v>245</v>
      </c>
      <c r="D6" s="179"/>
      <c r="E6" s="179"/>
      <c r="F6" s="179"/>
      <c r="G6" s="179"/>
      <c r="H6" s="179"/>
    </row>
    <row r="7" spans="2:10" ht="16.5" x14ac:dyDescent="0.3">
      <c r="B7" s="223" t="s">
        <v>90</v>
      </c>
      <c r="C7" s="181">
        <v>1553</v>
      </c>
      <c r="D7" s="216"/>
      <c r="E7" s="216"/>
      <c r="F7" s="216"/>
      <c r="G7" s="216"/>
      <c r="H7" s="216"/>
      <c r="J7" s="219"/>
    </row>
    <row r="8" spans="2:10" ht="16.5" x14ac:dyDescent="0.3">
      <c r="B8" s="223" t="s">
        <v>250</v>
      </c>
      <c r="C8" s="181">
        <v>431</v>
      </c>
      <c r="D8" s="216"/>
      <c r="E8" s="216"/>
      <c r="F8" s="216"/>
      <c r="G8" s="216"/>
      <c r="H8" s="216"/>
      <c r="J8" s="219"/>
    </row>
    <row r="9" spans="2:10" ht="16.5" x14ac:dyDescent="0.3">
      <c r="B9" s="223" t="s">
        <v>251</v>
      </c>
      <c r="C9" s="181">
        <v>487</v>
      </c>
      <c r="D9" s="165"/>
      <c r="E9" s="165"/>
      <c r="F9" s="165"/>
      <c r="G9" s="165"/>
      <c r="H9" s="165"/>
    </row>
    <row r="10" spans="2:10" ht="16.5" x14ac:dyDescent="0.3">
      <c r="B10" s="216"/>
      <c r="C10" s="216"/>
      <c r="D10" s="216"/>
      <c r="E10" s="165"/>
      <c r="F10" s="165"/>
      <c r="G10" s="165"/>
      <c r="H10" s="165"/>
    </row>
    <row r="11" spans="2:10" ht="16.5" x14ac:dyDescent="0.3">
      <c r="B11" s="163"/>
      <c r="C11" s="163"/>
      <c r="D11" s="181"/>
      <c r="E11" s="165"/>
      <c r="F11" s="216"/>
    </row>
    <row r="12" spans="2:10" ht="16.5" x14ac:dyDescent="0.3">
      <c r="B12" s="163"/>
      <c r="C12" s="163"/>
      <c r="D12" s="181"/>
      <c r="E12" s="165"/>
    </row>
    <row r="13" spans="2:10" ht="16.5" x14ac:dyDescent="0.3">
      <c r="B13" s="163"/>
      <c r="C13" s="163"/>
      <c r="D13" s="181"/>
      <c r="E13" s="165"/>
    </row>
    <row r="14" spans="2:10" ht="16.5" x14ac:dyDescent="0.3">
      <c r="B14" s="163"/>
      <c r="C14" s="163"/>
      <c r="D14" s="181"/>
      <c r="E14" s="165"/>
    </row>
    <row r="15" spans="2:10" ht="16.5" x14ac:dyDescent="0.3">
      <c r="B15" s="163"/>
      <c r="C15" s="163"/>
      <c r="D15" s="181"/>
      <c r="E15" s="165"/>
    </row>
    <row r="16" spans="2:10" ht="16.5" x14ac:dyDescent="0.3">
      <c r="B16" s="163"/>
      <c r="C16" s="163"/>
      <c r="D16" s="181"/>
      <c r="E16" s="165"/>
    </row>
    <row r="17" spans="2:5" ht="16.5" x14ac:dyDescent="0.3">
      <c r="B17" s="163"/>
      <c r="C17" s="163"/>
      <c r="D17" s="181"/>
      <c r="E17" s="165"/>
    </row>
  </sheetData>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
  <sheetViews>
    <sheetView zoomScaleNormal="100" workbookViewId="0">
      <selection activeCell="A20" sqref="A20"/>
    </sheetView>
  </sheetViews>
  <sheetFormatPr defaultRowHeight="15" x14ac:dyDescent="0.25"/>
  <cols>
    <col min="1" max="1" width="2.28515625" customWidth="1"/>
    <col min="2" max="2" width="19" customWidth="1"/>
    <col min="3" max="6" width="11.28515625" bestFit="1" customWidth="1"/>
    <col min="7" max="7" width="10.85546875" bestFit="1" customWidth="1"/>
    <col min="8" max="8" width="11.140625" customWidth="1"/>
    <col min="9" max="9" width="9" bestFit="1" customWidth="1"/>
  </cols>
  <sheetData>
    <row r="1" spans="2:9" ht="15.75" x14ac:dyDescent="0.25">
      <c r="B1" s="156" t="s">
        <v>252</v>
      </c>
      <c r="C1" s="156"/>
      <c r="D1" s="157"/>
      <c r="E1" s="157"/>
      <c r="F1" s="157"/>
      <c r="G1" s="157"/>
      <c r="H1" s="158"/>
      <c r="I1" s="158"/>
    </row>
    <row r="2" spans="2:9" ht="15.75" x14ac:dyDescent="0.25">
      <c r="B2" s="156"/>
      <c r="C2" s="156"/>
      <c r="D2" s="157"/>
      <c r="E2" s="157"/>
      <c r="F2" s="157"/>
      <c r="G2" s="157"/>
      <c r="H2" s="158"/>
      <c r="I2" s="158"/>
    </row>
    <row r="3" spans="2:9" x14ac:dyDescent="0.25">
      <c r="B3" s="159" t="s">
        <v>82</v>
      </c>
      <c r="C3" s="159"/>
      <c r="D3" s="157"/>
      <c r="E3" s="157"/>
      <c r="F3" s="157"/>
      <c r="G3" s="157"/>
      <c r="H3" s="158"/>
      <c r="I3" s="158"/>
    </row>
    <row r="4" spans="2:9" ht="16.5" x14ac:dyDescent="0.3">
      <c r="B4" s="184"/>
      <c r="C4" s="426" t="s">
        <v>11</v>
      </c>
      <c r="D4" s="426"/>
      <c r="E4" s="426"/>
      <c r="F4" s="426"/>
    </row>
    <row r="6" spans="2:9" ht="16.5" x14ac:dyDescent="0.3">
      <c r="B6" s="173"/>
      <c r="C6" s="224">
        <v>2016</v>
      </c>
      <c r="D6" s="224">
        <v>2017</v>
      </c>
      <c r="E6" s="224">
        <v>2018</v>
      </c>
      <c r="F6" s="224">
        <v>2019</v>
      </c>
      <c r="G6" s="224">
        <v>2020</v>
      </c>
      <c r="H6" s="224">
        <v>2021</v>
      </c>
    </row>
    <row r="7" spans="2:9" ht="16.5" x14ac:dyDescent="0.3">
      <c r="B7" s="163" t="s">
        <v>253</v>
      </c>
      <c r="C7" s="165">
        <v>3.3</v>
      </c>
      <c r="D7" s="165">
        <v>5</v>
      </c>
      <c r="E7" s="165">
        <v>4.2</v>
      </c>
      <c r="F7" s="165">
        <v>4.7</v>
      </c>
      <c r="G7" s="165">
        <v>7.5</v>
      </c>
      <c r="H7" s="165">
        <v>9.1</v>
      </c>
    </row>
    <row r="8" spans="2:9" ht="16.5" x14ac:dyDescent="0.3">
      <c r="B8" s="163" t="s">
        <v>254</v>
      </c>
      <c r="C8" s="165">
        <v>-4.5999999999999996</v>
      </c>
      <c r="D8" s="165">
        <v>-4.9000000000000004</v>
      </c>
      <c r="E8" s="165">
        <v>-6</v>
      </c>
      <c r="F8" s="165">
        <v>-6.2</v>
      </c>
      <c r="G8" s="165">
        <v>-5.8</v>
      </c>
      <c r="H8" s="165">
        <v>-7.7</v>
      </c>
    </row>
    <row r="9" spans="2:9" ht="16.5" x14ac:dyDescent="0.3">
      <c r="B9" s="163" t="s">
        <v>255</v>
      </c>
      <c r="C9" s="165">
        <v>-1.3</v>
      </c>
      <c r="D9" s="165">
        <v>0.1</v>
      </c>
      <c r="E9" s="165">
        <v>-1.8</v>
      </c>
      <c r="F9" s="165">
        <v>-1.6</v>
      </c>
      <c r="G9" s="165">
        <v>1.7</v>
      </c>
      <c r="H9" s="165">
        <v>1.4</v>
      </c>
    </row>
    <row r="12" spans="2:9" s="169" customFormat="1" x14ac:dyDescent="0.25"/>
  </sheetData>
  <mergeCells count="1">
    <mergeCell ref="C4:F4"/>
  </mergeCells>
  <pageMargins left="0.70866141732283472" right="0.70866141732283472" top="0.74803149606299213" bottom="0.74803149606299213" header="0.31496062992125984" footer="0.31496062992125984"/>
  <pageSetup paperSize="9" scale="53"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zoomScaleNormal="100" workbookViewId="0">
      <selection activeCell="A20" sqref="A20"/>
    </sheetView>
  </sheetViews>
  <sheetFormatPr defaultRowHeight="15" x14ac:dyDescent="0.25"/>
  <cols>
    <col min="1" max="1" width="2.28515625" customWidth="1"/>
    <col min="2" max="2" width="19" customWidth="1"/>
    <col min="3" max="3" width="11.85546875" customWidth="1"/>
    <col min="4" max="4" width="12.7109375" customWidth="1"/>
    <col min="5" max="5" width="12.140625" customWidth="1"/>
  </cols>
  <sheetData>
    <row r="1" spans="2:9" ht="15.75" x14ac:dyDescent="0.25">
      <c r="B1" s="156" t="s">
        <v>256</v>
      </c>
      <c r="C1" s="156"/>
      <c r="D1" s="157"/>
      <c r="E1" s="157"/>
      <c r="F1" s="157"/>
      <c r="G1" s="157"/>
      <c r="H1" s="158"/>
      <c r="I1" s="158"/>
    </row>
    <row r="2" spans="2:9" ht="15.75" x14ac:dyDescent="0.25">
      <c r="B2" s="156"/>
      <c r="C2" s="156"/>
      <c r="D2" s="157"/>
      <c r="E2" s="157"/>
      <c r="F2" s="157"/>
      <c r="G2" s="157"/>
      <c r="H2" s="158"/>
      <c r="I2" s="158"/>
    </row>
    <row r="3" spans="2:9" x14ac:dyDescent="0.25">
      <c r="B3" s="159" t="s">
        <v>228</v>
      </c>
      <c r="C3" s="159"/>
      <c r="D3" s="157"/>
      <c r="E3" s="157"/>
      <c r="F3" s="157"/>
      <c r="G3" s="157"/>
      <c r="H3" s="158"/>
      <c r="I3" s="158"/>
    </row>
    <row r="5" spans="2:9" x14ac:dyDescent="0.25">
      <c r="B5" s="160" t="s">
        <v>25</v>
      </c>
      <c r="C5" s="161" t="s">
        <v>57</v>
      </c>
      <c r="D5" s="162" t="s">
        <v>257</v>
      </c>
      <c r="E5" s="225"/>
    </row>
    <row r="6" spans="2:9" ht="16.5" x14ac:dyDescent="0.3">
      <c r="B6" s="163">
        <v>2007</v>
      </c>
      <c r="C6" s="164">
        <v>13380</v>
      </c>
      <c r="D6" s="165">
        <v>7.6258435163231804</v>
      </c>
      <c r="E6" s="165"/>
      <c r="F6" s="165"/>
      <c r="G6" s="165"/>
    </row>
    <row r="7" spans="2:9" ht="16.5" x14ac:dyDescent="0.3">
      <c r="B7" s="163">
        <v>2008</v>
      </c>
      <c r="C7" s="164">
        <v>10258</v>
      </c>
      <c r="D7" s="165">
        <v>5.4274845106639651</v>
      </c>
      <c r="E7" s="165"/>
      <c r="F7" s="165"/>
      <c r="G7" s="165"/>
    </row>
    <row r="8" spans="2:9" ht="16.5" x14ac:dyDescent="0.3">
      <c r="B8" s="163">
        <v>2009</v>
      </c>
      <c r="C8" s="164">
        <v>17119</v>
      </c>
      <c r="D8" s="165">
        <v>9.0337730870712392</v>
      </c>
      <c r="E8" s="165"/>
      <c r="F8" s="165"/>
      <c r="G8" s="165"/>
    </row>
    <row r="9" spans="2:9" ht="16.5" x14ac:dyDescent="0.3">
      <c r="B9" s="163">
        <v>2010</v>
      </c>
      <c r="C9" s="164">
        <v>26738</v>
      </c>
      <c r="D9" s="165">
        <v>13.590801886792454</v>
      </c>
      <c r="E9" s="165"/>
      <c r="F9" s="165"/>
      <c r="G9" s="165"/>
    </row>
    <row r="10" spans="2:9" ht="16.5" x14ac:dyDescent="0.3">
      <c r="B10" s="163">
        <v>2011</v>
      </c>
      <c r="C10" s="164">
        <v>40128</v>
      </c>
      <c r="D10" s="165">
        <v>19.496931740332432</v>
      </c>
    </row>
    <row r="11" spans="2:9" ht="16.5" x14ac:dyDescent="0.3">
      <c r="B11" s="163">
        <v>2012</v>
      </c>
      <c r="C11" s="164">
        <v>50671</v>
      </c>
      <c r="D11" s="165">
        <v>23.555964650479524</v>
      </c>
    </row>
    <row r="12" spans="2:9" ht="16.5" x14ac:dyDescent="0.3">
      <c r="B12" s="163">
        <v>2013</v>
      </c>
      <c r="C12" s="164">
        <v>55835</v>
      </c>
      <c r="D12" s="165">
        <v>25.528656013533595</v>
      </c>
    </row>
    <row r="13" spans="2:9" ht="16.5" x14ac:dyDescent="0.3">
      <c r="B13" s="163">
        <v>2014</v>
      </c>
      <c r="C13" s="164">
        <v>59931</v>
      </c>
      <c r="D13" s="165">
        <v>25.375459930475873</v>
      </c>
    </row>
    <row r="14" spans="2:9" ht="16.5" x14ac:dyDescent="0.3">
      <c r="B14" s="163">
        <v>2015</v>
      </c>
      <c r="C14" s="164">
        <v>60631</v>
      </c>
      <c r="D14" s="165">
        <v>24.953082558235245</v>
      </c>
    </row>
    <row r="15" spans="2:9" ht="16.5" x14ac:dyDescent="0.3">
      <c r="B15" s="163">
        <v>2016</v>
      </c>
      <c r="C15" s="164">
        <v>61880</v>
      </c>
      <c r="D15" s="165">
        <v>24.449897071781074</v>
      </c>
    </row>
    <row r="16" spans="2:9" ht="16.5" x14ac:dyDescent="0.3">
      <c r="B16" s="163">
        <v>2017</v>
      </c>
      <c r="C16" s="164">
        <v>62277</v>
      </c>
      <c r="D16" s="165">
        <v>23.161911469213443</v>
      </c>
    </row>
    <row r="17" spans="2:4" ht="16.5" x14ac:dyDescent="0.3">
      <c r="B17" s="163">
        <v>2018</v>
      </c>
      <c r="C17" s="164">
        <v>64111</v>
      </c>
      <c r="D17" s="165">
        <v>22.750481806037961</v>
      </c>
    </row>
    <row r="18" spans="2:4" ht="16.5" x14ac:dyDescent="0.3">
      <c r="B18" s="163">
        <v>2019</v>
      </c>
      <c r="C18" s="164">
        <v>65744</v>
      </c>
      <c r="D18" s="165">
        <v>22.132865504379691</v>
      </c>
    </row>
    <row r="19" spans="2:4" ht="16.5" x14ac:dyDescent="0.3">
      <c r="B19" s="163">
        <v>2020</v>
      </c>
      <c r="C19" s="164">
        <v>64154</v>
      </c>
      <c r="D19" s="165">
        <v>20.571293846733738</v>
      </c>
    </row>
    <row r="20" spans="2:4" ht="16.5" x14ac:dyDescent="0.3">
      <c r="B20" s="163">
        <v>2021</v>
      </c>
      <c r="C20" s="164">
        <v>62824</v>
      </c>
      <c r="D20" s="165">
        <v>19.336517813613607</v>
      </c>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20"/>
  <sheetViews>
    <sheetView zoomScaleNormal="100" workbookViewId="0">
      <selection activeCell="J31" sqref="J31"/>
    </sheetView>
  </sheetViews>
  <sheetFormatPr defaultColWidth="9.140625" defaultRowHeight="16.5" x14ac:dyDescent="0.3"/>
  <cols>
    <col min="1" max="1" width="9.140625" style="184"/>
    <col min="2" max="3" width="15.85546875" style="184" customWidth="1"/>
    <col min="4" max="4" width="13.5703125" style="184" customWidth="1"/>
    <col min="5" max="5" width="13.7109375" style="184" customWidth="1"/>
    <col min="6" max="8" width="9.140625" style="184"/>
    <col min="9" max="9" width="12" style="184" bestFit="1" customWidth="1"/>
    <col min="10" max="16384" width="9.140625" style="184"/>
  </cols>
  <sheetData>
    <row r="1" spans="1:11" x14ac:dyDescent="0.3">
      <c r="A1" s="244" t="s">
        <v>351</v>
      </c>
      <c r="B1" s="245"/>
      <c r="C1" s="245"/>
      <c r="D1" s="290"/>
      <c r="E1" s="290"/>
    </row>
    <row r="2" spans="1:11" x14ac:dyDescent="0.3">
      <c r="A2" s="291" t="s">
        <v>349</v>
      </c>
      <c r="B2" s="245"/>
      <c r="C2" s="245"/>
      <c r="D2" s="290"/>
      <c r="E2" s="290"/>
    </row>
    <row r="3" spans="1:11" x14ac:dyDescent="0.3">
      <c r="E3" s="292"/>
    </row>
    <row r="4" spans="1:11" x14ac:dyDescent="0.3">
      <c r="E4" s="292"/>
    </row>
    <row r="5" spans="1:11" x14ac:dyDescent="0.3">
      <c r="B5" s="184" t="s">
        <v>135</v>
      </c>
      <c r="C5" s="184" t="s">
        <v>134</v>
      </c>
    </row>
    <row r="6" spans="1:11" x14ac:dyDescent="0.3">
      <c r="A6" s="282">
        <v>36678</v>
      </c>
      <c r="B6" s="284">
        <v>6.0681075470904098</v>
      </c>
      <c r="C6" s="284">
        <v>6.0326293157961297</v>
      </c>
      <c r="E6" s="284"/>
      <c r="G6" s="284"/>
      <c r="H6" s="284"/>
      <c r="K6" s="284"/>
    </row>
    <row r="7" spans="1:11" x14ac:dyDescent="0.3">
      <c r="A7" s="282">
        <v>36770</v>
      </c>
      <c r="B7" s="284">
        <v>5.2977478006675804</v>
      </c>
      <c r="C7" s="284">
        <v>5.3291688020277803</v>
      </c>
      <c r="E7" s="284"/>
      <c r="G7" s="284"/>
      <c r="H7" s="284"/>
      <c r="K7" s="284"/>
    </row>
    <row r="8" spans="1:11" x14ac:dyDescent="0.3">
      <c r="A8" s="282">
        <v>36861</v>
      </c>
      <c r="B8" s="284">
        <v>4.2023155616359897</v>
      </c>
      <c r="C8" s="284">
        <v>4.3016401495510701</v>
      </c>
      <c r="E8" s="284"/>
      <c r="G8" s="284"/>
      <c r="H8" s="284"/>
      <c r="K8" s="284"/>
    </row>
    <row r="9" spans="1:11" x14ac:dyDescent="0.3">
      <c r="A9" s="282">
        <v>36951</v>
      </c>
      <c r="B9" s="284">
        <v>2.7941570624497398</v>
      </c>
      <c r="C9" s="284">
        <v>2.9297976948496798</v>
      </c>
      <c r="E9" s="284"/>
      <c r="G9" s="284"/>
      <c r="H9" s="284"/>
      <c r="K9" s="284"/>
    </row>
    <row r="10" spans="1:11" x14ac:dyDescent="0.3">
      <c r="A10" s="282">
        <v>37043</v>
      </c>
      <c r="B10" s="284">
        <v>1.9940364030651001</v>
      </c>
      <c r="C10" s="284">
        <v>2.1429707379134899</v>
      </c>
      <c r="E10" s="284"/>
      <c r="G10" s="284"/>
      <c r="H10" s="284"/>
      <c r="K10" s="284"/>
    </row>
    <row r="11" spans="1:11" x14ac:dyDescent="0.3">
      <c r="A11" s="282">
        <v>37135</v>
      </c>
      <c r="B11" s="284">
        <v>1.9255885383509801</v>
      </c>
      <c r="C11" s="284">
        <v>2.0402527467469702</v>
      </c>
      <c r="E11" s="284"/>
      <c r="G11" s="284"/>
      <c r="H11" s="284"/>
      <c r="K11" s="284"/>
    </row>
    <row r="12" spans="1:11" x14ac:dyDescent="0.3">
      <c r="A12" s="282">
        <v>37226</v>
      </c>
      <c r="B12" s="284">
        <v>2.46712782426368</v>
      </c>
      <c r="C12" s="284">
        <v>2.53013860816211</v>
      </c>
      <c r="E12" s="284"/>
      <c r="G12" s="284"/>
      <c r="H12" s="284"/>
      <c r="K12" s="284"/>
    </row>
    <row r="13" spans="1:11" x14ac:dyDescent="0.3">
      <c r="A13" s="282">
        <v>37316</v>
      </c>
      <c r="B13" s="284">
        <v>3.43393520630987</v>
      </c>
      <c r="C13" s="284">
        <v>3.44413557286975</v>
      </c>
      <c r="E13" s="284"/>
      <c r="G13" s="284"/>
      <c r="H13" s="284"/>
      <c r="K13" s="284"/>
    </row>
    <row r="14" spans="1:11" x14ac:dyDescent="0.3">
      <c r="A14" s="282">
        <v>37408</v>
      </c>
      <c r="B14" s="284">
        <v>4.0578996156015199</v>
      </c>
      <c r="C14" s="284">
        <v>3.99426517716969</v>
      </c>
      <c r="E14" s="284"/>
      <c r="G14" s="284"/>
      <c r="H14" s="284"/>
      <c r="K14" s="284"/>
    </row>
    <row r="15" spans="1:11" x14ac:dyDescent="0.3">
      <c r="A15" s="282">
        <v>37500</v>
      </c>
      <c r="B15" s="284">
        <v>4.66121066560207</v>
      </c>
      <c r="C15" s="284">
        <v>4.5363163049641804</v>
      </c>
      <c r="E15" s="284"/>
      <c r="G15" s="284"/>
      <c r="H15" s="284"/>
      <c r="K15" s="284"/>
    </row>
    <row r="16" spans="1:11" x14ac:dyDescent="0.3">
      <c r="A16" s="282">
        <v>37591</v>
      </c>
      <c r="B16" s="284">
        <v>4.8906738063364497</v>
      </c>
      <c r="C16" s="284">
        <v>4.7184918179208299</v>
      </c>
      <c r="E16" s="284"/>
      <c r="G16" s="284"/>
      <c r="H16" s="284"/>
      <c r="K16" s="284"/>
    </row>
    <row r="17" spans="1:11" x14ac:dyDescent="0.3">
      <c r="A17" s="282">
        <v>37681</v>
      </c>
      <c r="B17" s="284">
        <v>4.8778028460152001</v>
      </c>
      <c r="C17" s="284">
        <v>4.6743710731497998</v>
      </c>
      <c r="E17" s="284"/>
      <c r="G17" s="284"/>
      <c r="H17" s="284"/>
      <c r="K17" s="284"/>
    </row>
    <row r="18" spans="1:11" x14ac:dyDescent="0.3">
      <c r="A18" s="282">
        <v>37773</v>
      </c>
      <c r="B18" s="284">
        <v>4.6154229506562601</v>
      </c>
      <c r="C18" s="284">
        <v>4.4191312701571297</v>
      </c>
      <c r="E18" s="284"/>
      <c r="G18" s="284"/>
      <c r="H18" s="284"/>
      <c r="K18" s="284"/>
    </row>
    <row r="19" spans="1:11" x14ac:dyDescent="0.3">
      <c r="A19" s="282">
        <v>37865</v>
      </c>
      <c r="B19" s="284">
        <v>4.5108341228728497</v>
      </c>
      <c r="C19" s="284">
        <v>4.3369988658217897</v>
      </c>
      <c r="E19" s="284"/>
      <c r="G19" s="284"/>
      <c r="H19" s="284"/>
      <c r="K19" s="284"/>
    </row>
    <row r="20" spans="1:11" x14ac:dyDescent="0.3">
      <c r="A20" s="282">
        <v>37956</v>
      </c>
      <c r="B20" s="284">
        <v>4.3976613873661403</v>
      </c>
      <c r="C20" s="284">
        <v>4.2658446092079298</v>
      </c>
      <c r="E20" s="284"/>
      <c r="G20" s="284"/>
      <c r="H20" s="284"/>
      <c r="K20" s="284"/>
    </row>
    <row r="21" spans="1:11" x14ac:dyDescent="0.3">
      <c r="A21" s="282">
        <v>38047</v>
      </c>
      <c r="B21" s="284">
        <v>4.63291230515929</v>
      </c>
      <c r="C21" s="284">
        <v>4.5524124049320696</v>
      </c>
      <c r="E21" s="284"/>
      <c r="G21" s="284"/>
      <c r="H21" s="284"/>
      <c r="K21" s="284"/>
    </row>
    <row r="22" spans="1:11" x14ac:dyDescent="0.3">
      <c r="A22" s="282">
        <v>38139</v>
      </c>
      <c r="B22" s="284">
        <v>5.1912633384146396</v>
      </c>
      <c r="C22" s="284">
        <v>5.1802111275069</v>
      </c>
      <c r="E22" s="284"/>
      <c r="G22" s="284"/>
      <c r="H22" s="284"/>
      <c r="K22" s="284"/>
    </row>
    <row r="23" spans="1:11" x14ac:dyDescent="0.3">
      <c r="A23" s="282">
        <v>38231</v>
      </c>
      <c r="B23" s="284">
        <v>4.9807504385603396</v>
      </c>
      <c r="C23" s="284">
        <v>5.0470260179124198</v>
      </c>
      <c r="E23" s="284"/>
      <c r="G23" s="284"/>
      <c r="H23" s="284"/>
      <c r="K23" s="284"/>
    </row>
    <row r="24" spans="1:11" x14ac:dyDescent="0.3">
      <c r="A24" s="282">
        <v>38322</v>
      </c>
      <c r="B24" s="284">
        <v>4.5844054535505201</v>
      </c>
      <c r="C24" s="284">
        <v>4.7048374750939299</v>
      </c>
      <c r="E24" s="284"/>
      <c r="G24" s="284"/>
      <c r="H24" s="284"/>
      <c r="K24" s="284"/>
    </row>
    <row r="25" spans="1:11" x14ac:dyDescent="0.3">
      <c r="A25" s="282">
        <v>38412</v>
      </c>
      <c r="B25" s="284">
        <v>3.8236240007350801</v>
      </c>
      <c r="C25" s="284">
        <v>3.9622336991607501</v>
      </c>
      <c r="E25" s="284"/>
      <c r="G25" s="284"/>
      <c r="H25" s="284"/>
      <c r="K25" s="284"/>
    </row>
    <row r="26" spans="1:11" x14ac:dyDescent="0.3">
      <c r="A26" s="282">
        <v>38504</v>
      </c>
      <c r="B26" s="284">
        <v>3.2175891856397199</v>
      </c>
      <c r="C26" s="284">
        <v>3.3182246759590499</v>
      </c>
      <c r="E26" s="284"/>
      <c r="G26" s="284"/>
      <c r="H26" s="284"/>
      <c r="K26" s="284"/>
    </row>
    <row r="27" spans="1:11" x14ac:dyDescent="0.3">
      <c r="A27" s="282">
        <v>38596</v>
      </c>
      <c r="B27" s="284">
        <v>3.1771665685367401</v>
      </c>
      <c r="C27" s="284">
        <v>3.2050885490773902</v>
      </c>
      <c r="E27" s="284"/>
      <c r="G27" s="284"/>
      <c r="H27" s="284"/>
      <c r="K27" s="284"/>
    </row>
    <row r="28" spans="1:11" x14ac:dyDescent="0.3">
      <c r="A28" s="282">
        <v>38687</v>
      </c>
      <c r="B28" s="284">
        <v>3.1766794876790301</v>
      </c>
      <c r="C28" s="284">
        <v>3.1262032980830798</v>
      </c>
      <c r="E28" s="284"/>
      <c r="G28" s="284"/>
      <c r="H28" s="284"/>
      <c r="K28" s="284"/>
    </row>
    <row r="29" spans="1:11" x14ac:dyDescent="0.3">
      <c r="A29" s="282">
        <v>38777</v>
      </c>
      <c r="B29" s="284">
        <v>3.4073434889869598</v>
      </c>
      <c r="C29" s="284">
        <v>3.30834654749891</v>
      </c>
      <c r="E29" s="284"/>
      <c r="G29" s="284"/>
      <c r="H29" s="284"/>
      <c r="K29" s="284"/>
    </row>
    <row r="30" spans="1:11" x14ac:dyDescent="0.3">
      <c r="A30" s="282">
        <v>38869</v>
      </c>
      <c r="B30" s="284">
        <v>3.0909629369632201</v>
      </c>
      <c r="C30" s="284">
        <v>2.9642660802638701</v>
      </c>
      <c r="E30" s="284"/>
      <c r="G30" s="284"/>
      <c r="H30" s="284"/>
      <c r="K30" s="284"/>
    </row>
    <row r="31" spans="1:11" x14ac:dyDescent="0.3">
      <c r="A31" s="282">
        <v>38961</v>
      </c>
      <c r="B31" s="284">
        <v>2.8217237949793801</v>
      </c>
      <c r="C31" s="284">
        <v>2.7033949103591102</v>
      </c>
      <c r="E31" s="284"/>
      <c r="G31" s="284"/>
      <c r="H31" s="284"/>
      <c r="K31" s="284"/>
    </row>
    <row r="32" spans="1:11" x14ac:dyDescent="0.3">
      <c r="A32" s="282">
        <v>39052</v>
      </c>
      <c r="B32" s="284">
        <v>2.9747518342684498</v>
      </c>
      <c r="C32" s="284">
        <v>2.8717998668809499</v>
      </c>
      <c r="E32" s="284"/>
      <c r="G32" s="284"/>
      <c r="H32" s="284"/>
      <c r="K32" s="284"/>
    </row>
    <row r="33" spans="1:11" x14ac:dyDescent="0.3">
      <c r="A33" s="282">
        <v>39142</v>
      </c>
      <c r="B33" s="284">
        <v>2.91314069303434</v>
      </c>
      <c r="C33" s="284">
        <v>2.7918359460953499</v>
      </c>
      <c r="E33" s="284"/>
      <c r="G33" s="284"/>
      <c r="H33" s="284"/>
      <c r="K33" s="284"/>
    </row>
    <row r="34" spans="1:11" x14ac:dyDescent="0.3">
      <c r="A34" s="282">
        <v>39234</v>
      </c>
      <c r="B34" s="284">
        <v>3.2249140838626502</v>
      </c>
      <c r="C34" s="284">
        <v>3.0930312026141</v>
      </c>
      <c r="E34" s="284"/>
      <c r="G34" s="284"/>
      <c r="H34" s="284"/>
      <c r="K34" s="284"/>
    </row>
    <row r="35" spans="1:11" x14ac:dyDescent="0.3">
      <c r="A35" s="282">
        <v>39326</v>
      </c>
      <c r="B35" s="284">
        <v>3.4530875878071501</v>
      </c>
      <c r="C35" s="284">
        <v>3.3209353163086099</v>
      </c>
      <c r="E35" s="284"/>
      <c r="G35" s="284"/>
      <c r="H35" s="284"/>
      <c r="K35" s="284"/>
    </row>
    <row r="36" spans="1:11" x14ac:dyDescent="0.3">
      <c r="A36" s="282">
        <v>39417</v>
      </c>
      <c r="B36" s="284">
        <v>3.3016544945880502</v>
      </c>
      <c r="C36" s="284">
        <v>3.2108740478895701</v>
      </c>
      <c r="E36" s="284"/>
      <c r="G36" s="284"/>
      <c r="H36" s="284"/>
      <c r="K36" s="284"/>
    </row>
    <row r="37" spans="1:11" x14ac:dyDescent="0.3">
      <c r="A37" s="282">
        <v>39508</v>
      </c>
      <c r="B37" s="284">
        <v>2.8592664975674702</v>
      </c>
      <c r="C37" s="284">
        <v>2.8804736570059202</v>
      </c>
      <c r="E37" s="284"/>
      <c r="G37" s="284"/>
      <c r="H37" s="284"/>
      <c r="K37" s="284"/>
    </row>
    <row r="38" spans="1:11" x14ac:dyDescent="0.3">
      <c r="A38" s="282">
        <v>39600</v>
      </c>
      <c r="B38" s="284">
        <v>2.02127440268815</v>
      </c>
      <c r="C38" s="284">
        <v>2.1700287438174799</v>
      </c>
      <c r="E38" s="284"/>
      <c r="G38" s="284"/>
      <c r="H38" s="284"/>
      <c r="K38" s="284"/>
    </row>
    <row r="39" spans="1:11" x14ac:dyDescent="0.3">
      <c r="A39" s="282">
        <v>39692</v>
      </c>
      <c r="B39" s="284">
        <v>0.87571400835861901</v>
      </c>
      <c r="C39" s="284">
        <v>1.1035793149489099</v>
      </c>
      <c r="E39" s="284"/>
      <c r="G39" s="284"/>
      <c r="H39" s="284"/>
      <c r="K39" s="284"/>
    </row>
    <row r="40" spans="1:11" x14ac:dyDescent="0.3">
      <c r="A40" s="282">
        <v>39783</v>
      </c>
      <c r="B40" s="284">
        <v>-0.28857467440256401</v>
      </c>
      <c r="C40" s="284">
        <v>-5.09663214547817E-2</v>
      </c>
      <c r="E40" s="284"/>
      <c r="G40" s="284"/>
      <c r="H40" s="284"/>
      <c r="K40" s="284"/>
    </row>
    <row r="41" spans="1:11" x14ac:dyDescent="0.3">
      <c r="A41" s="282">
        <v>39873</v>
      </c>
      <c r="B41" s="284">
        <v>-1.3052508173608901</v>
      </c>
      <c r="C41" s="284">
        <v>-1.11495676180423</v>
      </c>
      <c r="E41" s="284"/>
      <c r="G41" s="284"/>
      <c r="H41" s="284"/>
      <c r="K41" s="284"/>
    </row>
    <row r="42" spans="1:11" x14ac:dyDescent="0.3">
      <c r="A42" s="282">
        <v>39965</v>
      </c>
      <c r="B42" s="284">
        <v>-1.87009365623011</v>
      </c>
      <c r="C42" s="284">
        <v>-1.7270307945761001</v>
      </c>
      <c r="E42" s="284"/>
      <c r="G42" s="284"/>
      <c r="H42" s="284"/>
      <c r="K42" s="284"/>
    </row>
    <row r="43" spans="1:11" x14ac:dyDescent="0.3">
      <c r="A43" s="282">
        <v>40057</v>
      </c>
      <c r="B43" s="284">
        <v>-1.9808549432739</v>
      </c>
      <c r="C43" s="284">
        <v>-1.83869280116213</v>
      </c>
      <c r="E43" s="284"/>
      <c r="G43" s="284"/>
      <c r="H43" s="284"/>
      <c r="K43" s="284"/>
    </row>
    <row r="44" spans="1:11" x14ac:dyDescent="0.3">
      <c r="A44" s="282">
        <v>40148</v>
      </c>
      <c r="B44" s="284">
        <v>-1.57725818511039</v>
      </c>
      <c r="C44" s="284">
        <v>-1.3880106879882499</v>
      </c>
      <c r="E44" s="284"/>
      <c r="G44" s="284"/>
      <c r="H44" s="284"/>
      <c r="K44" s="284"/>
    </row>
    <row r="45" spans="1:11" x14ac:dyDescent="0.3">
      <c r="A45" s="282">
        <v>40238</v>
      </c>
      <c r="B45" s="284">
        <v>-0.54938303210281203</v>
      </c>
      <c r="C45" s="284">
        <v>-0.31819184915653498</v>
      </c>
      <c r="E45" s="284"/>
      <c r="G45" s="284"/>
      <c r="H45" s="284"/>
      <c r="K45" s="284"/>
    </row>
    <row r="46" spans="1:11" x14ac:dyDescent="0.3">
      <c r="A46" s="282">
        <v>40330</v>
      </c>
      <c r="B46" s="284">
        <v>0.57192570628448103</v>
      </c>
      <c r="C46" s="284">
        <v>0.83407266800090696</v>
      </c>
      <c r="E46" s="284"/>
      <c r="G46" s="284"/>
      <c r="H46" s="284"/>
      <c r="K46" s="284"/>
    </row>
    <row r="47" spans="1:11" x14ac:dyDescent="0.3">
      <c r="A47" s="282">
        <v>40422</v>
      </c>
      <c r="B47" s="284">
        <v>1.3894558438270099</v>
      </c>
      <c r="C47" s="284">
        <v>1.66098344708396</v>
      </c>
      <c r="E47" s="284"/>
      <c r="G47" s="284"/>
      <c r="H47" s="284"/>
      <c r="K47" s="284"/>
    </row>
    <row r="48" spans="1:11" x14ac:dyDescent="0.3">
      <c r="A48" s="282">
        <v>40513</v>
      </c>
      <c r="B48" s="284">
        <v>1.4764400070282</v>
      </c>
      <c r="C48" s="284">
        <v>1.6852305751192</v>
      </c>
      <c r="E48" s="284"/>
      <c r="G48" s="284"/>
      <c r="H48" s="284"/>
      <c r="K48" s="284"/>
    </row>
    <row r="49" spans="1:11" x14ac:dyDescent="0.3">
      <c r="A49" s="282">
        <v>40603</v>
      </c>
      <c r="B49" s="284">
        <v>1.3813022235722401</v>
      </c>
      <c r="C49" s="284">
        <v>1.53682985723184</v>
      </c>
      <c r="E49" s="284"/>
      <c r="G49" s="284"/>
      <c r="H49" s="284"/>
      <c r="K49" s="284"/>
    </row>
    <row r="50" spans="1:11" x14ac:dyDescent="0.3">
      <c r="A50" s="282">
        <v>40695</v>
      </c>
      <c r="B50" s="284">
        <v>1.0743882027159</v>
      </c>
      <c r="C50" s="284">
        <v>1.12335984858174</v>
      </c>
      <c r="E50" s="284"/>
      <c r="G50" s="284"/>
      <c r="H50" s="284"/>
      <c r="K50" s="284"/>
    </row>
    <row r="51" spans="1:11" x14ac:dyDescent="0.3">
      <c r="A51" s="282">
        <v>40787</v>
      </c>
      <c r="B51" s="284">
        <v>1.2175233668674601</v>
      </c>
      <c r="C51" s="284">
        <v>1.1330031709837201</v>
      </c>
      <c r="E51" s="284"/>
      <c r="G51" s="284"/>
      <c r="H51" s="284"/>
      <c r="K51" s="284"/>
    </row>
    <row r="52" spans="1:11" x14ac:dyDescent="0.3">
      <c r="A52" s="282">
        <v>40878</v>
      </c>
      <c r="B52" s="284">
        <v>1.9835712430549399</v>
      </c>
      <c r="C52" s="284">
        <v>1.80680922474509</v>
      </c>
      <c r="E52" s="284"/>
      <c r="G52" s="284"/>
      <c r="H52" s="284"/>
      <c r="K52" s="284"/>
    </row>
    <row r="53" spans="1:11" x14ac:dyDescent="0.3">
      <c r="A53" s="282">
        <v>40969</v>
      </c>
      <c r="B53" s="284">
        <v>2.4553118017468898</v>
      </c>
      <c r="C53" s="284">
        <v>2.2472821677754302</v>
      </c>
      <c r="E53" s="284"/>
      <c r="G53" s="284"/>
      <c r="H53" s="284"/>
      <c r="K53" s="284"/>
    </row>
    <row r="54" spans="1:11" x14ac:dyDescent="0.3">
      <c r="A54" s="282">
        <v>41061</v>
      </c>
      <c r="B54" s="284">
        <v>2.8232708415625898</v>
      </c>
      <c r="C54" s="284">
        <v>2.6502294100090502</v>
      </c>
      <c r="E54" s="284"/>
      <c r="G54" s="284"/>
      <c r="H54" s="284"/>
      <c r="K54" s="284"/>
    </row>
    <row r="55" spans="1:11" x14ac:dyDescent="0.3">
      <c r="A55" s="282">
        <v>41153</v>
      </c>
      <c r="B55" s="284">
        <v>2.7310215652016101</v>
      </c>
      <c r="C55" s="284">
        <v>2.5783235612370601</v>
      </c>
      <c r="E55" s="284"/>
      <c r="G55" s="284"/>
      <c r="H55" s="284"/>
      <c r="K55" s="284"/>
    </row>
    <row r="56" spans="1:11" x14ac:dyDescent="0.3">
      <c r="A56" s="282">
        <v>41244</v>
      </c>
      <c r="B56" s="284">
        <v>2.59365418609993</v>
      </c>
      <c r="C56" s="284">
        <v>2.5185066783883898</v>
      </c>
      <c r="E56" s="284"/>
      <c r="G56" s="284"/>
      <c r="H56" s="284"/>
      <c r="K56" s="284"/>
    </row>
    <row r="57" spans="1:11" x14ac:dyDescent="0.3">
      <c r="A57" s="282">
        <v>41334</v>
      </c>
      <c r="B57" s="284">
        <v>2.3211320661197901</v>
      </c>
      <c r="C57" s="284">
        <v>2.2326033484091101</v>
      </c>
      <c r="E57" s="284"/>
      <c r="G57" s="284"/>
      <c r="H57" s="284"/>
      <c r="K57" s="284"/>
    </row>
    <row r="58" spans="1:11" x14ac:dyDescent="0.3">
      <c r="A58" s="282">
        <v>41426</v>
      </c>
      <c r="B58" s="284">
        <v>2.2990430504183901</v>
      </c>
      <c r="C58" s="284">
        <v>2.2466982061896301</v>
      </c>
      <c r="E58" s="284"/>
      <c r="G58" s="284"/>
      <c r="H58" s="284"/>
      <c r="K58" s="284"/>
    </row>
    <row r="59" spans="1:11" x14ac:dyDescent="0.3">
      <c r="A59" s="282">
        <v>41518</v>
      </c>
      <c r="B59" s="284">
        <v>2.55794462606173</v>
      </c>
      <c r="C59" s="284">
        <v>2.5081199894022999</v>
      </c>
      <c r="E59" s="284"/>
      <c r="G59" s="284"/>
      <c r="H59" s="284"/>
      <c r="K59" s="284"/>
    </row>
    <row r="60" spans="1:11" x14ac:dyDescent="0.3">
      <c r="A60" s="282">
        <v>41609</v>
      </c>
      <c r="B60" s="284">
        <v>2.3625956427778698</v>
      </c>
      <c r="C60" s="284">
        <v>2.16332099006042</v>
      </c>
      <c r="E60" s="284"/>
      <c r="G60" s="284"/>
      <c r="H60" s="284"/>
      <c r="K60" s="284"/>
    </row>
    <row r="61" spans="1:11" x14ac:dyDescent="0.3">
      <c r="A61" s="282">
        <v>41699</v>
      </c>
      <c r="B61" s="284">
        <v>2.7616039682616602</v>
      </c>
      <c r="C61" s="284">
        <v>2.4681057482415598</v>
      </c>
      <c r="E61" s="284"/>
      <c r="G61" s="284"/>
      <c r="H61" s="284"/>
      <c r="K61" s="284"/>
    </row>
    <row r="62" spans="1:11" x14ac:dyDescent="0.3">
      <c r="A62" s="282">
        <v>41791</v>
      </c>
      <c r="B62" s="284">
        <v>3.0460885180709498</v>
      </c>
      <c r="C62" s="284">
        <v>2.4869986842041798</v>
      </c>
      <c r="E62" s="284"/>
      <c r="G62" s="284"/>
      <c r="H62" s="284"/>
      <c r="K62" s="284"/>
    </row>
    <row r="63" spans="1:11" x14ac:dyDescent="0.3">
      <c r="A63" s="282">
        <v>41883</v>
      </c>
      <c r="B63" s="284">
        <v>3.2238948626045398</v>
      </c>
      <c r="C63" s="284">
        <v>2.6267170822763499</v>
      </c>
      <c r="E63" s="284"/>
      <c r="G63" s="284"/>
      <c r="H63" s="284"/>
      <c r="K63" s="284"/>
    </row>
    <row r="64" spans="1:11" x14ac:dyDescent="0.3">
      <c r="A64" s="282">
        <v>41974</v>
      </c>
      <c r="B64" s="284">
        <v>3.7426416745123698</v>
      </c>
      <c r="C64" s="284">
        <v>3.38134299885539</v>
      </c>
      <c r="E64" s="284"/>
      <c r="G64" s="284"/>
      <c r="H64" s="284"/>
      <c r="K64" s="284"/>
    </row>
    <row r="65" spans="1:13" x14ac:dyDescent="0.3">
      <c r="A65" s="282">
        <v>42064</v>
      </c>
      <c r="B65" s="284">
        <v>3.5938700568966602</v>
      </c>
      <c r="C65" s="284">
        <v>3.4018500459197698</v>
      </c>
      <c r="E65" s="284"/>
      <c r="G65" s="284"/>
      <c r="H65" s="284"/>
      <c r="K65" s="284"/>
    </row>
    <row r="66" spans="1:13" x14ac:dyDescent="0.3">
      <c r="A66" s="282">
        <v>42156</v>
      </c>
      <c r="B66" s="284">
        <v>3.2835597749911201</v>
      </c>
      <c r="C66" s="284">
        <v>3.3258245194907698</v>
      </c>
      <c r="E66" s="284"/>
      <c r="G66" s="284"/>
      <c r="H66" s="284"/>
      <c r="K66" s="284"/>
    </row>
    <row r="67" spans="1:13" x14ac:dyDescent="0.3">
      <c r="A67" s="282">
        <v>42248</v>
      </c>
      <c r="B67" s="284">
        <v>2.9208874238411702</v>
      </c>
      <c r="C67" s="284">
        <v>3.0431213797349002</v>
      </c>
      <c r="E67" s="284"/>
      <c r="G67" s="284"/>
      <c r="H67" s="284"/>
      <c r="K67" s="284"/>
      <c r="M67" s="284"/>
    </row>
    <row r="68" spans="1:13" x14ac:dyDescent="0.3">
      <c r="A68" s="282">
        <v>42339</v>
      </c>
      <c r="B68" s="284">
        <v>2.4837631831036302</v>
      </c>
      <c r="C68" s="284">
        <v>2.4818932509110998</v>
      </c>
      <c r="E68" s="284"/>
      <c r="G68" s="284"/>
      <c r="H68" s="284"/>
      <c r="K68" s="284"/>
      <c r="M68" s="284"/>
    </row>
    <row r="69" spans="1:13" x14ac:dyDescent="0.3">
      <c r="A69" s="282">
        <v>42430</v>
      </c>
      <c r="B69" s="284">
        <v>2.49496048015363</v>
      </c>
      <c r="C69" s="284">
        <v>2.41365417719665</v>
      </c>
      <c r="E69" s="284"/>
      <c r="G69" s="284"/>
      <c r="H69" s="284"/>
      <c r="K69" s="284"/>
      <c r="M69" s="284"/>
    </row>
    <row r="70" spans="1:13" x14ac:dyDescent="0.3">
      <c r="A70" s="282">
        <v>42522</v>
      </c>
      <c r="B70" s="284">
        <v>2.7878804328158302</v>
      </c>
      <c r="C70" s="284">
        <v>2.6958140466339899</v>
      </c>
      <c r="E70" s="284"/>
      <c r="G70" s="284"/>
      <c r="H70" s="284"/>
      <c r="K70" s="284"/>
      <c r="M70" s="284"/>
    </row>
    <row r="71" spans="1:13" x14ac:dyDescent="0.3">
      <c r="A71" s="282">
        <v>42614</v>
      </c>
      <c r="B71" s="284">
        <v>3.1144922516362601</v>
      </c>
      <c r="C71" s="165">
        <v>2.9523451749998899</v>
      </c>
      <c r="E71" s="284"/>
      <c r="G71" s="284"/>
      <c r="H71" s="284"/>
      <c r="K71" s="284"/>
      <c r="M71" s="284"/>
    </row>
    <row r="72" spans="1:13" x14ac:dyDescent="0.3">
      <c r="A72" s="282">
        <v>42705</v>
      </c>
      <c r="B72" s="284">
        <v>3.4198939372797201</v>
      </c>
      <c r="C72" s="165">
        <v>3.0704478955660499</v>
      </c>
      <c r="E72" s="284"/>
      <c r="G72" s="284"/>
      <c r="H72" s="284"/>
      <c r="K72" s="284"/>
      <c r="M72" s="284"/>
    </row>
    <row r="73" spans="1:13" x14ac:dyDescent="0.3">
      <c r="A73" s="282">
        <v>42795</v>
      </c>
      <c r="B73" s="284">
        <v>3.5923062109870898</v>
      </c>
      <c r="C73" s="165">
        <v>3.13334748944997</v>
      </c>
      <c r="E73" s="284"/>
      <c r="G73" s="284"/>
      <c r="H73" s="284"/>
      <c r="K73" s="284"/>
      <c r="M73" s="284"/>
    </row>
    <row r="74" spans="1:13" x14ac:dyDescent="0.3">
      <c r="A74" s="282">
        <v>42887</v>
      </c>
      <c r="B74" s="284">
        <v>3.5872656189625198</v>
      </c>
      <c r="C74" s="165">
        <v>3.0583819623815498</v>
      </c>
      <c r="E74" s="293"/>
      <c r="G74" s="284"/>
      <c r="H74" s="284"/>
      <c r="K74" s="284"/>
      <c r="M74" s="284"/>
    </row>
    <row r="75" spans="1:13" x14ac:dyDescent="0.3">
      <c r="A75" s="282">
        <v>42979</v>
      </c>
      <c r="B75" s="284">
        <v>3.58814278171972</v>
      </c>
      <c r="C75" s="165">
        <v>3.0459231520315102</v>
      </c>
      <c r="E75" s="293"/>
      <c r="G75" s="284"/>
      <c r="H75" s="284"/>
      <c r="K75" s="284"/>
      <c r="M75" s="284"/>
    </row>
    <row r="76" spans="1:13" x14ac:dyDescent="0.3">
      <c r="A76" s="282">
        <v>43070</v>
      </c>
      <c r="B76" s="284">
        <v>3.5878677683051698</v>
      </c>
      <c r="C76" s="165">
        <v>3.3073182005581399</v>
      </c>
      <c r="E76" s="293"/>
      <c r="G76" s="284"/>
      <c r="H76" s="284"/>
      <c r="K76" s="284"/>
      <c r="M76" s="284"/>
    </row>
    <row r="77" spans="1:13" x14ac:dyDescent="0.3">
      <c r="A77" s="282">
        <v>43160</v>
      </c>
      <c r="B77" s="284">
        <v>3.5206270037808101</v>
      </c>
      <c r="C77" s="165">
        <v>3.42773135693839</v>
      </c>
      <c r="E77" s="293"/>
      <c r="G77" s="284"/>
      <c r="H77" s="284"/>
      <c r="K77" s="284"/>
      <c r="M77" s="284"/>
    </row>
    <row r="78" spans="1:13" x14ac:dyDescent="0.3">
      <c r="A78" s="282">
        <v>43252</v>
      </c>
      <c r="B78" s="284">
        <v>3.4808715068836</v>
      </c>
      <c r="C78" s="165">
        <v>3.5499556340402099</v>
      </c>
      <c r="E78" s="284"/>
      <c r="G78" s="284"/>
      <c r="H78" s="284"/>
      <c r="K78" s="284"/>
      <c r="M78" s="284"/>
    </row>
    <row r="79" spans="1:13" x14ac:dyDescent="0.3">
      <c r="A79" s="282">
        <v>43344</v>
      </c>
      <c r="B79" s="284">
        <v>3.40632516269359</v>
      </c>
      <c r="C79" s="165">
        <v>3.7168332403556699</v>
      </c>
      <c r="E79" s="284"/>
      <c r="G79" s="284"/>
      <c r="H79" s="284"/>
      <c r="K79" s="284"/>
      <c r="M79" s="284"/>
    </row>
    <row r="80" spans="1:13" x14ac:dyDescent="0.3">
      <c r="A80" s="282">
        <v>43435</v>
      </c>
      <c r="B80" s="284">
        <v>3.2796521224084101</v>
      </c>
      <c r="C80" s="165">
        <v>3.77588863446312</v>
      </c>
      <c r="E80" s="284"/>
      <c r="G80" s="284"/>
      <c r="H80" s="284"/>
      <c r="K80" s="284"/>
      <c r="M80" s="284"/>
    </row>
    <row r="81" spans="1:13" x14ac:dyDescent="0.3">
      <c r="A81" s="282">
        <v>43525</v>
      </c>
      <c r="B81" s="284">
        <v>3.1374839594892201</v>
      </c>
      <c r="C81" s="165">
        <v>3.8296189211607099</v>
      </c>
      <c r="E81" s="284"/>
      <c r="G81" s="284"/>
      <c r="H81" s="284"/>
      <c r="K81" s="284"/>
      <c r="M81" s="284"/>
    </row>
    <row r="82" spans="1:13" x14ac:dyDescent="0.3">
      <c r="A82" s="282">
        <v>43617</v>
      </c>
      <c r="B82" s="284">
        <v>2.9486296526132199</v>
      </c>
      <c r="C82" s="165">
        <v>3.7769649797625999</v>
      </c>
      <c r="E82" s="284"/>
      <c r="G82" s="284"/>
      <c r="H82" s="284"/>
      <c r="K82" s="284"/>
      <c r="M82" s="284"/>
    </row>
    <row r="83" spans="1:13" x14ac:dyDescent="0.3">
      <c r="A83" s="282">
        <v>43709</v>
      </c>
      <c r="B83" s="284">
        <v>2.7439848723337299</v>
      </c>
      <c r="C83" s="165">
        <v>3.5958110373770902</v>
      </c>
      <c r="E83" s="284"/>
      <c r="G83" s="284"/>
      <c r="H83" s="284"/>
      <c r="K83" s="284"/>
      <c r="M83" s="284"/>
    </row>
    <row r="84" spans="1:13" x14ac:dyDescent="0.3">
      <c r="A84" s="282">
        <v>43800</v>
      </c>
      <c r="B84" s="284">
        <v>2.5718375060111298</v>
      </c>
      <c r="C84" s="165">
        <v>3.3363094628248602</v>
      </c>
      <c r="E84" s="284"/>
      <c r="G84" s="284"/>
      <c r="H84" s="284"/>
      <c r="K84" s="284"/>
      <c r="M84" s="284"/>
    </row>
    <row r="85" spans="1:13" x14ac:dyDescent="0.3">
      <c r="A85" s="282">
        <v>43891</v>
      </c>
      <c r="B85" s="284">
        <v>2.4482567695069899</v>
      </c>
      <c r="C85" s="165">
        <v>3.1000104540403499</v>
      </c>
      <c r="E85" s="284"/>
      <c r="G85" s="284"/>
      <c r="H85" s="284"/>
      <c r="K85" s="284"/>
      <c r="M85" s="284"/>
    </row>
    <row r="86" spans="1:13" x14ac:dyDescent="0.3">
      <c r="A86" s="282">
        <v>43983</v>
      </c>
      <c r="B86" s="284">
        <v>2.3689363102333099</v>
      </c>
      <c r="C86" s="165">
        <v>2.8835880240032798</v>
      </c>
      <c r="E86" s="284"/>
      <c r="G86" s="284"/>
      <c r="H86" s="284"/>
      <c r="K86" s="284"/>
      <c r="M86" s="284"/>
    </row>
    <row r="87" spans="1:13" x14ac:dyDescent="0.3">
      <c r="A87" s="282">
        <v>44075</v>
      </c>
      <c r="B87" s="284">
        <v>2.3288347965697298</v>
      </c>
      <c r="C87" s="165">
        <v>2.7161328251222998</v>
      </c>
      <c r="G87" s="284"/>
      <c r="H87" s="284"/>
      <c r="K87" s="284"/>
      <c r="M87" s="284"/>
    </row>
    <row r="88" spans="1:13" x14ac:dyDescent="0.3">
      <c r="A88" s="282">
        <v>44166</v>
      </c>
      <c r="B88" s="284">
        <v>2.3019048455990201</v>
      </c>
      <c r="C88" s="165">
        <v>2.5864204892077098</v>
      </c>
      <c r="G88" s="284"/>
      <c r="H88" s="284"/>
      <c r="K88" s="284"/>
      <c r="M88" s="284"/>
    </row>
    <row r="89" spans="1:13" x14ac:dyDescent="0.3">
      <c r="A89" s="282">
        <v>44256</v>
      </c>
      <c r="B89" s="284">
        <v>2.2754528837481001</v>
      </c>
      <c r="C89" s="165">
        <v>2.4603552084686999</v>
      </c>
      <c r="G89" s="284"/>
      <c r="H89" s="284"/>
      <c r="K89" s="284"/>
      <c r="M89" s="284"/>
    </row>
    <row r="90" spans="1:13" x14ac:dyDescent="0.3">
      <c r="A90" s="282">
        <v>44348</v>
      </c>
      <c r="B90" s="284">
        <v>2.2603791616824398</v>
      </c>
      <c r="C90" s="165">
        <v>2.3694211127784901</v>
      </c>
      <c r="G90" s="284"/>
      <c r="H90" s="284"/>
      <c r="K90" s="284"/>
      <c r="M90" s="284"/>
    </row>
    <row r="91" spans="1:13" x14ac:dyDescent="0.3">
      <c r="C91" s="292"/>
      <c r="D91" s="292"/>
      <c r="K91" s="284"/>
      <c r="M91" s="284"/>
    </row>
    <row r="92" spans="1:13" x14ac:dyDescent="0.3">
      <c r="C92" s="292"/>
      <c r="D92" s="292"/>
      <c r="K92" s="284"/>
      <c r="M92" s="284"/>
    </row>
    <row r="93" spans="1:13" x14ac:dyDescent="0.3">
      <c r="K93" s="284"/>
      <c r="M93" s="284"/>
    </row>
    <row r="94" spans="1:13" x14ac:dyDescent="0.3">
      <c r="K94" s="284"/>
      <c r="M94" s="284"/>
    </row>
    <row r="95" spans="1:13" x14ac:dyDescent="0.3">
      <c r="K95" s="284"/>
      <c r="M95" s="284"/>
    </row>
    <row r="96" spans="1:13" x14ac:dyDescent="0.3">
      <c r="K96" s="284"/>
      <c r="M96" s="284"/>
    </row>
    <row r="97" spans="11:13" x14ac:dyDescent="0.3">
      <c r="K97" s="284"/>
      <c r="M97" s="284"/>
    </row>
    <row r="98" spans="11:13" x14ac:dyDescent="0.3">
      <c r="K98" s="284"/>
      <c r="M98" s="284"/>
    </row>
    <row r="99" spans="11:13" x14ac:dyDescent="0.3">
      <c r="K99" s="284"/>
      <c r="M99" s="284"/>
    </row>
    <row r="100" spans="11:13" x14ac:dyDescent="0.3">
      <c r="K100" s="284"/>
      <c r="M100" s="284"/>
    </row>
    <row r="101" spans="11:13" x14ac:dyDescent="0.3">
      <c r="K101" s="284"/>
      <c r="M101" s="284"/>
    </row>
    <row r="102" spans="11:13" x14ac:dyDescent="0.3">
      <c r="K102" s="284"/>
      <c r="M102" s="284"/>
    </row>
    <row r="103" spans="11:13" x14ac:dyDescent="0.3">
      <c r="K103" s="284"/>
      <c r="M103" s="284"/>
    </row>
    <row r="104" spans="11:13" x14ac:dyDescent="0.3">
      <c r="K104" s="284"/>
      <c r="M104" s="284"/>
    </row>
    <row r="105" spans="11:13" x14ac:dyDescent="0.3">
      <c r="K105" s="284"/>
      <c r="M105" s="284"/>
    </row>
    <row r="106" spans="11:13" x14ac:dyDescent="0.3">
      <c r="K106" s="284"/>
      <c r="M106" s="284"/>
    </row>
    <row r="107" spans="11:13" x14ac:dyDescent="0.3">
      <c r="K107" s="284"/>
      <c r="M107" s="284"/>
    </row>
    <row r="108" spans="11:13" x14ac:dyDescent="0.3">
      <c r="K108" s="284"/>
      <c r="M108" s="284"/>
    </row>
    <row r="109" spans="11:13" x14ac:dyDescent="0.3">
      <c r="K109" s="284"/>
      <c r="M109" s="284"/>
    </row>
    <row r="110" spans="11:13" x14ac:dyDescent="0.3">
      <c r="K110" s="284"/>
      <c r="M110" s="284"/>
    </row>
    <row r="111" spans="11:13" x14ac:dyDescent="0.3">
      <c r="K111" s="284"/>
      <c r="M111" s="284"/>
    </row>
    <row r="112" spans="11:13" x14ac:dyDescent="0.3">
      <c r="K112" s="284"/>
      <c r="M112" s="284"/>
    </row>
    <row r="113" spans="11:13" x14ac:dyDescent="0.3">
      <c r="K113" s="284"/>
      <c r="M113" s="284"/>
    </row>
    <row r="114" spans="11:13" x14ac:dyDescent="0.3">
      <c r="K114" s="284"/>
      <c r="M114" s="284"/>
    </row>
    <row r="115" spans="11:13" x14ac:dyDescent="0.3">
      <c r="K115" s="284"/>
      <c r="M115" s="284"/>
    </row>
    <row r="116" spans="11:13" x14ac:dyDescent="0.3">
      <c r="K116" s="284"/>
      <c r="M116" s="284"/>
    </row>
    <row r="117" spans="11:13" x14ac:dyDescent="0.3">
      <c r="K117" s="284"/>
      <c r="M117" s="284"/>
    </row>
    <row r="118" spans="11:13" x14ac:dyDescent="0.3">
      <c r="K118" s="284"/>
      <c r="M118" s="284"/>
    </row>
    <row r="119" spans="11:13" x14ac:dyDescent="0.3">
      <c r="K119" s="284"/>
      <c r="M119" s="284"/>
    </row>
    <row r="120" spans="11:13" x14ac:dyDescent="0.3">
      <c r="K120" s="284"/>
      <c r="M120" s="284"/>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zoomScaleNormal="100" workbookViewId="0">
      <selection activeCell="A20" sqref="A20"/>
    </sheetView>
  </sheetViews>
  <sheetFormatPr defaultRowHeight="15" x14ac:dyDescent="0.25"/>
  <cols>
    <col min="1" max="1" width="2.28515625" customWidth="1"/>
    <col min="2" max="2" width="19" customWidth="1"/>
    <col min="3" max="3" width="11.85546875" customWidth="1"/>
    <col min="4" max="4" width="12.7109375" customWidth="1"/>
    <col min="5" max="5" width="12.140625" customWidth="1"/>
  </cols>
  <sheetData>
    <row r="1" spans="2:9" ht="15.75" x14ac:dyDescent="0.25">
      <c r="B1" s="156" t="s">
        <v>258</v>
      </c>
      <c r="C1" s="156"/>
      <c r="D1" s="157"/>
      <c r="E1" s="157"/>
      <c r="F1" s="157"/>
      <c r="G1" s="157"/>
      <c r="H1" s="158"/>
      <c r="I1" s="158"/>
    </row>
    <row r="2" spans="2:9" ht="15.75" x14ac:dyDescent="0.25">
      <c r="B2" s="156"/>
      <c r="C2" s="156"/>
      <c r="D2" s="157"/>
      <c r="E2" s="157"/>
      <c r="F2" s="157"/>
      <c r="G2" s="157"/>
      <c r="H2" s="158"/>
      <c r="I2" s="158"/>
    </row>
    <row r="3" spans="2:9" x14ac:dyDescent="0.25">
      <c r="B3" s="159" t="s">
        <v>228</v>
      </c>
      <c r="C3" s="159"/>
      <c r="D3" s="157"/>
      <c r="E3" s="157"/>
      <c r="F3" s="157"/>
      <c r="G3" s="157"/>
      <c r="H3" s="158"/>
      <c r="I3" s="158"/>
    </row>
    <row r="5" spans="2:9" x14ac:dyDescent="0.25">
      <c r="B5" s="160" t="s">
        <v>25</v>
      </c>
      <c r="C5" s="161" t="s">
        <v>57</v>
      </c>
      <c r="D5" s="162" t="s">
        <v>257</v>
      </c>
      <c r="E5" s="225"/>
    </row>
    <row r="6" spans="2:9" ht="16.5" x14ac:dyDescent="0.3">
      <c r="B6" s="163">
        <v>2007</v>
      </c>
      <c r="C6" s="164">
        <v>30647</v>
      </c>
      <c r="D6" s="165">
        <v>17.467057267919024</v>
      </c>
      <c r="E6" s="165"/>
      <c r="F6" s="165"/>
      <c r="G6" s="165"/>
    </row>
    <row r="7" spans="2:9" ht="16.5" x14ac:dyDescent="0.3">
      <c r="B7" s="163">
        <v>2008</v>
      </c>
      <c r="C7" s="164">
        <v>31390</v>
      </c>
      <c r="D7" s="165">
        <v>16.608377733451146</v>
      </c>
      <c r="E7" s="165"/>
      <c r="F7" s="165"/>
      <c r="G7" s="165"/>
    </row>
    <row r="8" spans="2:9" ht="16.5" x14ac:dyDescent="0.3">
      <c r="B8" s="163">
        <v>2009</v>
      </c>
      <c r="C8" s="164">
        <v>43356</v>
      </c>
      <c r="D8" s="165">
        <v>22.87915567282322</v>
      </c>
      <c r="E8" s="165"/>
      <c r="F8" s="165"/>
      <c r="G8" s="165"/>
    </row>
    <row r="9" spans="2:9" ht="16.5" x14ac:dyDescent="0.3">
      <c r="B9" s="163">
        <v>2010</v>
      </c>
      <c r="C9" s="164">
        <v>53591</v>
      </c>
      <c r="D9" s="165">
        <v>27.240057742355241</v>
      </c>
      <c r="E9" s="165"/>
      <c r="F9" s="165"/>
      <c r="G9" s="165"/>
    </row>
    <row r="10" spans="2:9" ht="16.5" x14ac:dyDescent="0.3">
      <c r="B10" s="163">
        <v>2011</v>
      </c>
      <c r="C10" s="164">
        <v>72420</v>
      </c>
      <c r="D10" s="165">
        <v>35.186597802902583</v>
      </c>
    </row>
    <row r="11" spans="2:9" ht="16.5" x14ac:dyDescent="0.3">
      <c r="B11" s="163">
        <v>2012</v>
      </c>
      <c r="C11" s="164">
        <v>79634.679000000004</v>
      </c>
      <c r="D11" s="165">
        <v>37.020616989526239</v>
      </c>
    </row>
    <row r="12" spans="2:9" ht="16.5" x14ac:dyDescent="0.3">
      <c r="B12" s="163">
        <v>2013</v>
      </c>
      <c r="C12" s="164">
        <v>77984</v>
      </c>
      <c r="D12" s="165">
        <v>35.655533456781654</v>
      </c>
    </row>
    <row r="13" spans="2:9" ht="16.5" x14ac:dyDescent="0.3">
      <c r="B13" s="163">
        <v>2014</v>
      </c>
      <c r="C13" s="164">
        <v>81956</v>
      </c>
      <c r="D13" s="165">
        <v>34.701092824449461</v>
      </c>
    </row>
    <row r="14" spans="2:9" ht="16.5" x14ac:dyDescent="0.3">
      <c r="B14" s="163">
        <v>2015</v>
      </c>
      <c r="C14" s="164">
        <v>86125</v>
      </c>
      <c r="D14" s="165">
        <v>35.445304140258457</v>
      </c>
    </row>
    <row r="15" spans="2:9" ht="16.5" x14ac:dyDescent="0.3">
      <c r="B15" s="163">
        <v>2016</v>
      </c>
      <c r="C15" s="164">
        <v>86928.137000000002</v>
      </c>
      <c r="D15" s="165">
        <v>34.346864936840397</v>
      </c>
    </row>
    <row r="16" spans="2:9" ht="16.5" x14ac:dyDescent="0.3">
      <c r="B16" s="163">
        <v>2017</v>
      </c>
      <c r="C16" s="164">
        <v>88644.854999999996</v>
      </c>
      <c r="D16" s="165">
        <v>32.968580434370033</v>
      </c>
    </row>
    <row r="17" spans="2:4" ht="16.5" x14ac:dyDescent="0.3">
      <c r="B17" s="163">
        <v>2018</v>
      </c>
      <c r="C17" s="164">
        <v>84077.854999999996</v>
      </c>
      <c r="D17" s="165">
        <v>29.835936274090212</v>
      </c>
    </row>
    <row r="18" spans="2:4" ht="16.5" x14ac:dyDescent="0.3">
      <c r="B18" s="163">
        <v>2019</v>
      </c>
      <c r="C18" s="164">
        <v>84493.854999999996</v>
      </c>
      <c r="D18" s="165">
        <v>28.445046371707829</v>
      </c>
    </row>
    <row r="19" spans="2:4" ht="16.5" x14ac:dyDescent="0.3">
      <c r="B19" s="163">
        <v>2020</v>
      </c>
      <c r="C19" s="164">
        <v>83914.854999999996</v>
      </c>
      <c r="D19" s="165">
        <v>26.907708643436944</v>
      </c>
    </row>
    <row r="20" spans="2:4" ht="16.5" x14ac:dyDescent="0.3">
      <c r="B20" s="163">
        <v>2021</v>
      </c>
      <c r="C20" s="164">
        <v>78885.854999999996</v>
      </c>
      <c r="D20" s="165">
        <v>24.280175417828218</v>
      </c>
    </row>
  </sheetData>
  <pageMargins left="0.70866141732283472" right="0.70866141732283472" top="0.74803149606299213" bottom="0.74803149606299213"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J22"/>
  <sheetViews>
    <sheetView zoomScaleNormal="100" workbookViewId="0">
      <selection activeCell="D31" sqref="D30:D31"/>
    </sheetView>
  </sheetViews>
  <sheetFormatPr defaultRowHeight="15.75" customHeight="1" x14ac:dyDescent="0.2"/>
  <cols>
    <col min="1" max="1" width="5.42578125" style="36" customWidth="1"/>
    <col min="2" max="3" width="4.7109375" style="36" customWidth="1"/>
    <col min="4" max="4" width="40.28515625" style="36" customWidth="1"/>
    <col min="5" max="6" width="9.140625" style="36" customWidth="1"/>
    <col min="7" max="248" width="9.140625" style="36"/>
    <col min="249" max="249" width="5.42578125" style="36" customWidth="1"/>
    <col min="250" max="251" width="4.7109375" style="36" customWidth="1"/>
    <col min="252" max="252" width="44.85546875" style="36" customWidth="1"/>
    <col min="253" max="255" width="9.7109375" style="36" customWidth="1"/>
    <col min="256" max="504" width="9.140625" style="36"/>
    <col min="505" max="505" width="5.42578125" style="36" customWidth="1"/>
    <col min="506" max="507" width="4.7109375" style="36" customWidth="1"/>
    <col min="508" max="508" width="44.85546875" style="36" customWidth="1"/>
    <col min="509" max="511" width="9.7109375" style="36" customWidth="1"/>
    <col min="512" max="760" width="9.140625" style="36"/>
    <col min="761" max="761" width="5.42578125" style="36" customWidth="1"/>
    <col min="762" max="763" width="4.7109375" style="36" customWidth="1"/>
    <col min="764" max="764" width="44.85546875" style="36" customWidth="1"/>
    <col min="765" max="767" width="9.7109375" style="36" customWidth="1"/>
    <col min="768" max="1016" width="9.140625" style="36"/>
    <col min="1017" max="1017" width="5.42578125" style="36" customWidth="1"/>
    <col min="1018" max="1019" width="4.7109375" style="36" customWidth="1"/>
    <col min="1020" max="1020" width="44.85546875" style="36" customWidth="1"/>
    <col min="1021" max="1023" width="9.7109375" style="36" customWidth="1"/>
    <col min="1024" max="1272" width="9.140625" style="36"/>
    <col min="1273" max="1273" width="5.42578125" style="36" customWidth="1"/>
    <col min="1274" max="1275" width="4.7109375" style="36" customWidth="1"/>
    <col min="1276" max="1276" width="44.85546875" style="36" customWidth="1"/>
    <col min="1277" max="1279" width="9.7109375" style="36" customWidth="1"/>
    <col min="1280" max="1528" width="9.140625" style="36"/>
    <col min="1529" max="1529" width="5.42578125" style="36" customWidth="1"/>
    <col min="1530" max="1531" width="4.7109375" style="36" customWidth="1"/>
    <col min="1532" max="1532" width="44.85546875" style="36" customWidth="1"/>
    <col min="1533" max="1535" width="9.7109375" style="36" customWidth="1"/>
    <col min="1536" max="1784" width="9.140625" style="36"/>
    <col min="1785" max="1785" width="5.42578125" style="36" customWidth="1"/>
    <col min="1786" max="1787" width="4.7109375" style="36" customWidth="1"/>
    <col min="1788" max="1788" width="44.85546875" style="36" customWidth="1"/>
    <col min="1789" max="1791" width="9.7109375" style="36" customWidth="1"/>
    <col min="1792" max="2040" width="9.140625" style="36"/>
    <col min="2041" max="2041" width="5.42578125" style="36" customWidth="1"/>
    <col min="2042" max="2043" width="4.7109375" style="36" customWidth="1"/>
    <col min="2044" max="2044" width="44.85546875" style="36" customWidth="1"/>
    <col min="2045" max="2047" width="9.7109375" style="36" customWidth="1"/>
    <col min="2048" max="2296" width="9.140625" style="36"/>
    <col min="2297" max="2297" width="5.42578125" style="36" customWidth="1"/>
    <col min="2298" max="2299" width="4.7109375" style="36" customWidth="1"/>
    <col min="2300" max="2300" width="44.85546875" style="36" customWidth="1"/>
    <col min="2301" max="2303" width="9.7109375" style="36" customWidth="1"/>
    <col min="2304" max="2552" width="9.140625" style="36"/>
    <col min="2553" max="2553" width="5.42578125" style="36" customWidth="1"/>
    <col min="2554" max="2555" width="4.7109375" style="36" customWidth="1"/>
    <col min="2556" max="2556" width="44.85546875" style="36" customWidth="1"/>
    <col min="2557" max="2559" width="9.7109375" style="36" customWidth="1"/>
    <col min="2560" max="2808" width="9.140625" style="36"/>
    <col min="2809" max="2809" width="5.42578125" style="36" customWidth="1"/>
    <col min="2810" max="2811" width="4.7109375" style="36" customWidth="1"/>
    <col min="2812" max="2812" width="44.85546875" style="36" customWidth="1"/>
    <col min="2813" max="2815" width="9.7109375" style="36" customWidth="1"/>
    <col min="2816" max="3064" width="9.140625" style="36"/>
    <col min="3065" max="3065" width="5.42578125" style="36" customWidth="1"/>
    <col min="3066" max="3067" width="4.7109375" style="36" customWidth="1"/>
    <col min="3068" max="3068" width="44.85546875" style="36" customWidth="1"/>
    <col min="3069" max="3071" width="9.7109375" style="36" customWidth="1"/>
    <col min="3072" max="3320" width="9.140625" style="36"/>
    <col min="3321" max="3321" width="5.42578125" style="36" customWidth="1"/>
    <col min="3322" max="3323" width="4.7109375" style="36" customWidth="1"/>
    <col min="3324" max="3324" width="44.85546875" style="36" customWidth="1"/>
    <col min="3325" max="3327" width="9.7109375" style="36" customWidth="1"/>
    <col min="3328" max="3576" width="9.140625" style="36"/>
    <col min="3577" max="3577" width="5.42578125" style="36" customWidth="1"/>
    <col min="3578" max="3579" width="4.7109375" style="36" customWidth="1"/>
    <col min="3580" max="3580" width="44.85546875" style="36" customWidth="1"/>
    <col min="3581" max="3583" width="9.7109375" style="36" customWidth="1"/>
    <col min="3584" max="3832" width="9.140625" style="36"/>
    <col min="3833" max="3833" width="5.42578125" style="36" customWidth="1"/>
    <col min="3834" max="3835" width="4.7109375" style="36" customWidth="1"/>
    <col min="3836" max="3836" width="44.85546875" style="36" customWidth="1"/>
    <col min="3837" max="3839" width="9.7109375" style="36" customWidth="1"/>
    <col min="3840" max="4088" width="9.140625" style="36"/>
    <col min="4089" max="4089" width="5.42578125" style="36" customWidth="1"/>
    <col min="4090" max="4091" width="4.7109375" style="36" customWidth="1"/>
    <col min="4092" max="4092" width="44.85546875" style="36" customWidth="1"/>
    <col min="4093" max="4095" width="9.7109375" style="36" customWidth="1"/>
    <col min="4096" max="4344" width="9.140625" style="36"/>
    <col min="4345" max="4345" width="5.42578125" style="36" customWidth="1"/>
    <col min="4346" max="4347" width="4.7109375" style="36" customWidth="1"/>
    <col min="4348" max="4348" width="44.85546875" style="36" customWidth="1"/>
    <col min="4349" max="4351" width="9.7109375" style="36" customWidth="1"/>
    <col min="4352" max="4600" width="9.140625" style="36"/>
    <col min="4601" max="4601" width="5.42578125" style="36" customWidth="1"/>
    <col min="4602" max="4603" width="4.7109375" style="36" customWidth="1"/>
    <col min="4604" max="4604" width="44.85546875" style="36" customWidth="1"/>
    <col min="4605" max="4607" width="9.7109375" style="36" customWidth="1"/>
    <col min="4608" max="4856" width="9.140625" style="36"/>
    <col min="4857" max="4857" width="5.42578125" style="36" customWidth="1"/>
    <col min="4858" max="4859" width="4.7109375" style="36" customWidth="1"/>
    <col min="4860" max="4860" width="44.85546875" style="36" customWidth="1"/>
    <col min="4861" max="4863" width="9.7109375" style="36" customWidth="1"/>
    <col min="4864" max="5112" width="9.140625" style="36"/>
    <col min="5113" max="5113" width="5.42578125" style="36" customWidth="1"/>
    <col min="5114" max="5115" width="4.7109375" style="36" customWidth="1"/>
    <col min="5116" max="5116" width="44.85546875" style="36" customWidth="1"/>
    <col min="5117" max="5119" width="9.7109375" style="36" customWidth="1"/>
    <col min="5120" max="5368" width="9.140625" style="36"/>
    <col min="5369" max="5369" width="5.42578125" style="36" customWidth="1"/>
    <col min="5370" max="5371" width="4.7109375" style="36" customWidth="1"/>
    <col min="5372" max="5372" width="44.85546875" style="36" customWidth="1"/>
    <col min="5373" max="5375" width="9.7109375" style="36" customWidth="1"/>
    <col min="5376" max="5624" width="9.140625" style="36"/>
    <col min="5625" max="5625" width="5.42578125" style="36" customWidth="1"/>
    <col min="5626" max="5627" width="4.7109375" style="36" customWidth="1"/>
    <col min="5628" max="5628" width="44.85546875" style="36" customWidth="1"/>
    <col min="5629" max="5631" width="9.7109375" style="36" customWidth="1"/>
    <col min="5632" max="5880" width="9.140625" style="36"/>
    <col min="5881" max="5881" width="5.42578125" style="36" customWidth="1"/>
    <col min="5882" max="5883" width="4.7109375" style="36" customWidth="1"/>
    <col min="5884" max="5884" width="44.85546875" style="36" customWidth="1"/>
    <col min="5885" max="5887" width="9.7109375" style="36" customWidth="1"/>
    <col min="5888" max="6136" width="9.140625" style="36"/>
    <col min="6137" max="6137" width="5.42578125" style="36" customWidth="1"/>
    <col min="6138" max="6139" width="4.7109375" style="36" customWidth="1"/>
    <col min="6140" max="6140" width="44.85546875" style="36" customWidth="1"/>
    <col min="6141" max="6143" width="9.7109375" style="36" customWidth="1"/>
    <col min="6144" max="6392" width="9.140625" style="36"/>
    <col min="6393" max="6393" width="5.42578125" style="36" customWidth="1"/>
    <col min="6394" max="6395" width="4.7109375" style="36" customWidth="1"/>
    <col min="6396" max="6396" width="44.85546875" style="36" customWidth="1"/>
    <col min="6397" max="6399" width="9.7109375" style="36" customWidth="1"/>
    <col min="6400" max="6648" width="9.140625" style="36"/>
    <col min="6649" max="6649" width="5.42578125" style="36" customWidth="1"/>
    <col min="6650" max="6651" width="4.7109375" style="36" customWidth="1"/>
    <col min="6652" max="6652" width="44.85546875" style="36" customWidth="1"/>
    <col min="6653" max="6655" width="9.7109375" style="36" customWidth="1"/>
    <col min="6656" max="6904" width="9.140625" style="36"/>
    <col min="6905" max="6905" width="5.42578125" style="36" customWidth="1"/>
    <col min="6906" max="6907" width="4.7109375" style="36" customWidth="1"/>
    <col min="6908" max="6908" width="44.85546875" style="36" customWidth="1"/>
    <col min="6909" max="6911" width="9.7109375" style="36" customWidth="1"/>
    <col min="6912" max="7160" width="9.140625" style="36"/>
    <col min="7161" max="7161" width="5.42578125" style="36" customWidth="1"/>
    <col min="7162" max="7163" width="4.7109375" style="36" customWidth="1"/>
    <col min="7164" max="7164" width="44.85546875" style="36" customWidth="1"/>
    <col min="7165" max="7167" width="9.7109375" style="36" customWidth="1"/>
    <col min="7168" max="7416" width="9.140625" style="36"/>
    <col min="7417" max="7417" width="5.42578125" style="36" customWidth="1"/>
    <col min="7418" max="7419" width="4.7109375" style="36" customWidth="1"/>
    <col min="7420" max="7420" width="44.85546875" style="36" customWidth="1"/>
    <col min="7421" max="7423" width="9.7109375" style="36" customWidth="1"/>
    <col min="7424" max="7672" width="9.140625" style="36"/>
    <col min="7673" max="7673" width="5.42578125" style="36" customWidth="1"/>
    <col min="7674" max="7675" width="4.7109375" style="36" customWidth="1"/>
    <col min="7676" max="7676" width="44.85546875" style="36" customWidth="1"/>
    <col min="7677" max="7679" width="9.7109375" style="36" customWidth="1"/>
    <col min="7680" max="7928" width="9.140625" style="36"/>
    <col min="7929" max="7929" width="5.42578125" style="36" customWidth="1"/>
    <col min="7930" max="7931" width="4.7109375" style="36" customWidth="1"/>
    <col min="7932" max="7932" width="44.85546875" style="36" customWidth="1"/>
    <col min="7933" max="7935" width="9.7109375" style="36" customWidth="1"/>
    <col min="7936" max="8184" width="9.140625" style="36"/>
    <col min="8185" max="8185" width="5.42578125" style="36" customWidth="1"/>
    <col min="8186" max="8187" width="4.7109375" style="36" customWidth="1"/>
    <col min="8188" max="8188" width="44.85546875" style="36" customWidth="1"/>
    <col min="8189" max="8191" width="9.7109375" style="36" customWidth="1"/>
    <col min="8192" max="8440" width="9.140625" style="36"/>
    <col min="8441" max="8441" width="5.42578125" style="36" customWidth="1"/>
    <col min="8442" max="8443" width="4.7109375" style="36" customWidth="1"/>
    <col min="8444" max="8444" width="44.85546875" style="36" customWidth="1"/>
    <col min="8445" max="8447" width="9.7109375" style="36" customWidth="1"/>
    <col min="8448" max="8696" width="9.140625" style="36"/>
    <col min="8697" max="8697" width="5.42578125" style="36" customWidth="1"/>
    <col min="8698" max="8699" width="4.7109375" style="36" customWidth="1"/>
    <col min="8700" max="8700" width="44.85546875" style="36" customWidth="1"/>
    <col min="8701" max="8703" width="9.7109375" style="36" customWidth="1"/>
    <col min="8704" max="8952" width="9.140625" style="36"/>
    <col min="8953" max="8953" width="5.42578125" style="36" customWidth="1"/>
    <col min="8954" max="8955" width="4.7109375" style="36" customWidth="1"/>
    <col min="8956" max="8956" width="44.85546875" style="36" customWidth="1"/>
    <col min="8957" max="8959" width="9.7109375" style="36" customWidth="1"/>
    <col min="8960" max="9208" width="9.140625" style="36"/>
    <col min="9209" max="9209" width="5.42578125" style="36" customWidth="1"/>
    <col min="9210" max="9211" width="4.7109375" style="36" customWidth="1"/>
    <col min="9212" max="9212" width="44.85546875" style="36" customWidth="1"/>
    <col min="9213" max="9215" width="9.7109375" style="36" customWidth="1"/>
    <col min="9216" max="9464" width="9.140625" style="36"/>
    <col min="9465" max="9465" width="5.42578125" style="36" customWidth="1"/>
    <col min="9466" max="9467" width="4.7109375" style="36" customWidth="1"/>
    <col min="9468" max="9468" width="44.85546875" style="36" customWidth="1"/>
    <col min="9469" max="9471" width="9.7109375" style="36" customWidth="1"/>
    <col min="9472" max="9720" width="9.140625" style="36"/>
    <col min="9721" max="9721" width="5.42578125" style="36" customWidth="1"/>
    <col min="9722" max="9723" width="4.7109375" style="36" customWidth="1"/>
    <col min="9724" max="9724" width="44.85546875" style="36" customWidth="1"/>
    <col min="9725" max="9727" width="9.7109375" style="36" customWidth="1"/>
    <col min="9728" max="9976" width="9.140625" style="36"/>
    <col min="9977" max="9977" width="5.42578125" style="36" customWidth="1"/>
    <col min="9978" max="9979" width="4.7109375" style="36" customWidth="1"/>
    <col min="9980" max="9980" width="44.85546875" style="36" customWidth="1"/>
    <col min="9981" max="9983" width="9.7109375" style="36" customWidth="1"/>
    <col min="9984" max="10232" width="9.140625" style="36"/>
    <col min="10233" max="10233" width="5.42578125" style="36" customWidth="1"/>
    <col min="10234" max="10235" width="4.7109375" style="36" customWidth="1"/>
    <col min="10236" max="10236" width="44.85546875" style="36" customWidth="1"/>
    <col min="10237" max="10239" width="9.7109375" style="36" customWidth="1"/>
    <col min="10240" max="10488" width="9.140625" style="36"/>
    <col min="10489" max="10489" width="5.42578125" style="36" customWidth="1"/>
    <col min="10490" max="10491" width="4.7109375" style="36" customWidth="1"/>
    <col min="10492" max="10492" width="44.85546875" style="36" customWidth="1"/>
    <col min="10493" max="10495" width="9.7109375" style="36" customWidth="1"/>
    <col min="10496" max="10744" width="9.140625" style="36"/>
    <col min="10745" max="10745" width="5.42578125" style="36" customWidth="1"/>
    <col min="10746" max="10747" width="4.7109375" style="36" customWidth="1"/>
    <col min="10748" max="10748" width="44.85546875" style="36" customWidth="1"/>
    <col min="10749" max="10751" width="9.7109375" style="36" customWidth="1"/>
    <col min="10752" max="11000" width="9.140625" style="36"/>
    <col min="11001" max="11001" width="5.42578125" style="36" customWidth="1"/>
    <col min="11002" max="11003" width="4.7109375" style="36" customWidth="1"/>
    <col min="11004" max="11004" width="44.85546875" style="36" customWidth="1"/>
    <col min="11005" max="11007" width="9.7109375" style="36" customWidth="1"/>
    <col min="11008" max="11256" width="9.140625" style="36"/>
    <col min="11257" max="11257" width="5.42578125" style="36" customWidth="1"/>
    <col min="11258" max="11259" width="4.7109375" style="36" customWidth="1"/>
    <col min="11260" max="11260" width="44.85546875" style="36" customWidth="1"/>
    <col min="11261" max="11263" width="9.7109375" style="36" customWidth="1"/>
    <col min="11264" max="11512" width="9.140625" style="36"/>
    <col min="11513" max="11513" width="5.42578125" style="36" customWidth="1"/>
    <col min="11514" max="11515" width="4.7109375" style="36" customWidth="1"/>
    <col min="11516" max="11516" width="44.85546875" style="36" customWidth="1"/>
    <col min="11517" max="11519" width="9.7109375" style="36" customWidth="1"/>
    <col min="11520" max="11768" width="9.140625" style="36"/>
    <col min="11769" max="11769" width="5.42578125" style="36" customWidth="1"/>
    <col min="11770" max="11771" width="4.7109375" style="36" customWidth="1"/>
    <col min="11772" max="11772" width="44.85546875" style="36" customWidth="1"/>
    <col min="11773" max="11775" width="9.7109375" style="36" customWidth="1"/>
    <col min="11776" max="12024" width="9.140625" style="36"/>
    <col min="12025" max="12025" width="5.42578125" style="36" customWidth="1"/>
    <col min="12026" max="12027" width="4.7109375" style="36" customWidth="1"/>
    <col min="12028" max="12028" width="44.85546875" style="36" customWidth="1"/>
    <col min="12029" max="12031" width="9.7109375" style="36" customWidth="1"/>
    <col min="12032" max="12280" width="9.140625" style="36"/>
    <col min="12281" max="12281" width="5.42578125" style="36" customWidth="1"/>
    <col min="12282" max="12283" width="4.7109375" style="36" customWidth="1"/>
    <col min="12284" max="12284" width="44.85546875" style="36" customWidth="1"/>
    <col min="12285" max="12287" width="9.7109375" style="36" customWidth="1"/>
    <col min="12288" max="12536" width="9.140625" style="36"/>
    <col min="12537" max="12537" width="5.42578125" style="36" customWidth="1"/>
    <col min="12538" max="12539" width="4.7109375" style="36" customWidth="1"/>
    <col min="12540" max="12540" width="44.85546875" style="36" customWidth="1"/>
    <col min="12541" max="12543" width="9.7109375" style="36" customWidth="1"/>
    <col min="12544" max="12792" width="9.140625" style="36"/>
    <col min="12793" max="12793" width="5.42578125" style="36" customWidth="1"/>
    <col min="12794" max="12795" width="4.7109375" style="36" customWidth="1"/>
    <col min="12796" max="12796" width="44.85546875" style="36" customWidth="1"/>
    <col min="12797" max="12799" width="9.7109375" style="36" customWidth="1"/>
    <col min="12800" max="13048" width="9.140625" style="36"/>
    <col min="13049" max="13049" width="5.42578125" style="36" customWidth="1"/>
    <col min="13050" max="13051" width="4.7109375" style="36" customWidth="1"/>
    <col min="13052" max="13052" width="44.85546875" style="36" customWidth="1"/>
    <col min="13053" max="13055" width="9.7109375" style="36" customWidth="1"/>
    <col min="13056" max="13304" width="9.140625" style="36"/>
    <col min="13305" max="13305" width="5.42578125" style="36" customWidth="1"/>
    <col min="13306" max="13307" width="4.7109375" style="36" customWidth="1"/>
    <col min="13308" max="13308" width="44.85546875" style="36" customWidth="1"/>
    <col min="13309" max="13311" width="9.7109375" style="36" customWidth="1"/>
    <col min="13312" max="13560" width="9.140625" style="36"/>
    <col min="13561" max="13561" width="5.42578125" style="36" customWidth="1"/>
    <col min="13562" max="13563" width="4.7109375" style="36" customWidth="1"/>
    <col min="13564" max="13564" width="44.85546875" style="36" customWidth="1"/>
    <col min="13565" max="13567" width="9.7109375" style="36" customWidth="1"/>
    <col min="13568" max="13816" width="9.140625" style="36"/>
    <col min="13817" max="13817" width="5.42578125" style="36" customWidth="1"/>
    <col min="13818" max="13819" width="4.7109375" style="36" customWidth="1"/>
    <col min="13820" max="13820" width="44.85546875" style="36" customWidth="1"/>
    <col min="13821" max="13823" width="9.7109375" style="36" customWidth="1"/>
    <col min="13824" max="14072" width="9.140625" style="36"/>
    <col min="14073" max="14073" width="5.42578125" style="36" customWidth="1"/>
    <col min="14074" max="14075" width="4.7109375" style="36" customWidth="1"/>
    <col min="14076" max="14076" width="44.85546875" style="36" customWidth="1"/>
    <col min="14077" max="14079" width="9.7109375" style="36" customWidth="1"/>
    <col min="14080" max="14328" width="9.140625" style="36"/>
    <col min="14329" max="14329" width="5.42578125" style="36" customWidth="1"/>
    <col min="14330" max="14331" width="4.7109375" style="36" customWidth="1"/>
    <col min="14332" max="14332" width="44.85546875" style="36" customWidth="1"/>
    <col min="14333" max="14335" width="9.7109375" style="36" customWidth="1"/>
    <col min="14336" max="14584" width="9.140625" style="36"/>
    <col min="14585" max="14585" width="5.42578125" style="36" customWidth="1"/>
    <col min="14586" max="14587" width="4.7109375" style="36" customWidth="1"/>
    <col min="14588" max="14588" width="44.85546875" style="36" customWidth="1"/>
    <col min="14589" max="14591" width="9.7109375" style="36" customWidth="1"/>
    <col min="14592" max="14840" width="9.140625" style="36"/>
    <col min="14841" max="14841" width="5.42578125" style="36" customWidth="1"/>
    <col min="14842" max="14843" width="4.7109375" style="36" customWidth="1"/>
    <col min="14844" max="14844" width="44.85546875" style="36" customWidth="1"/>
    <col min="14845" max="14847" width="9.7109375" style="36" customWidth="1"/>
    <col min="14848" max="15096" width="9.140625" style="36"/>
    <col min="15097" max="15097" width="5.42578125" style="36" customWidth="1"/>
    <col min="15098" max="15099" width="4.7109375" style="36" customWidth="1"/>
    <col min="15100" max="15100" width="44.85546875" style="36" customWidth="1"/>
    <col min="15101" max="15103" width="9.7109375" style="36" customWidth="1"/>
    <col min="15104" max="15352" width="9.140625" style="36"/>
    <col min="15353" max="15353" width="5.42578125" style="36" customWidth="1"/>
    <col min="15354" max="15355" width="4.7109375" style="36" customWidth="1"/>
    <col min="15356" max="15356" width="44.85546875" style="36" customWidth="1"/>
    <col min="15357" max="15359" width="9.7109375" style="36" customWidth="1"/>
    <col min="15360" max="15608" width="9.140625" style="36"/>
    <col min="15609" max="15609" width="5.42578125" style="36" customWidth="1"/>
    <col min="15610" max="15611" width="4.7109375" style="36" customWidth="1"/>
    <col min="15612" max="15612" width="44.85546875" style="36" customWidth="1"/>
    <col min="15613" max="15615" width="9.7109375" style="36" customWidth="1"/>
    <col min="15616" max="15864" width="9.140625" style="36"/>
    <col min="15865" max="15865" width="5.42578125" style="36" customWidth="1"/>
    <col min="15866" max="15867" width="4.7109375" style="36" customWidth="1"/>
    <col min="15868" max="15868" width="44.85546875" style="36" customWidth="1"/>
    <col min="15869" max="15871" width="9.7109375" style="36" customWidth="1"/>
    <col min="15872" max="16120" width="9.140625" style="36"/>
    <col min="16121" max="16121" width="5.42578125" style="36" customWidth="1"/>
    <col min="16122" max="16123" width="4.7109375" style="36" customWidth="1"/>
    <col min="16124" max="16124" width="44.85546875" style="36" customWidth="1"/>
    <col min="16125" max="16127" width="9.7109375" style="36" customWidth="1"/>
    <col min="16128" max="16384" width="9.140625" style="36"/>
  </cols>
  <sheetData>
    <row r="1" spans="2:10" s="4" customFormat="1" ht="16.5" x14ac:dyDescent="0.3">
      <c r="B1" s="1" t="s">
        <v>106</v>
      </c>
      <c r="C1" s="2"/>
      <c r="D1" s="3"/>
      <c r="E1" s="3"/>
      <c r="F1" s="3"/>
      <c r="G1" s="3"/>
      <c r="H1" s="3"/>
      <c r="I1" s="3"/>
      <c r="J1" s="34"/>
    </row>
    <row r="2" spans="2:10" s="4" customFormat="1" ht="16.5" x14ac:dyDescent="0.3">
      <c r="B2" s="5" t="s">
        <v>1</v>
      </c>
      <c r="C2" s="2"/>
      <c r="D2" s="3"/>
      <c r="E2" s="3"/>
      <c r="F2" s="3"/>
      <c r="G2" s="3"/>
      <c r="H2" s="3"/>
      <c r="I2" s="3"/>
      <c r="J2" s="34"/>
    </row>
    <row r="3" spans="2:10" s="4" customFormat="1" ht="14.25" x14ac:dyDescent="0.2">
      <c r="C3" s="6"/>
      <c r="D3" s="7"/>
      <c r="E3" s="7"/>
      <c r="F3" s="7"/>
      <c r="G3" s="7"/>
      <c r="H3" s="7"/>
      <c r="I3" s="7"/>
    </row>
    <row r="5" spans="2:10" ht="15.75" customHeight="1" x14ac:dyDescent="0.2">
      <c r="B5" s="37" t="s">
        <v>25</v>
      </c>
      <c r="E5" s="9" t="s">
        <v>4</v>
      </c>
      <c r="F5" s="9" t="s">
        <v>5</v>
      </c>
      <c r="G5" s="9" t="s">
        <v>6</v>
      </c>
      <c r="H5" s="9" t="s">
        <v>7</v>
      </c>
      <c r="I5" s="9" t="s">
        <v>8</v>
      </c>
      <c r="J5" s="48" t="s">
        <v>32</v>
      </c>
    </row>
    <row r="6" spans="2:10" ht="15.75" customHeight="1" x14ac:dyDescent="0.2">
      <c r="B6" s="40" t="s">
        <v>11</v>
      </c>
      <c r="C6" s="41"/>
      <c r="D6" s="41"/>
      <c r="E6" s="41" t="s">
        <v>10</v>
      </c>
      <c r="F6" s="41" t="s">
        <v>10</v>
      </c>
      <c r="G6" s="41" t="s">
        <v>10</v>
      </c>
      <c r="H6" s="41" t="s">
        <v>10</v>
      </c>
      <c r="I6" s="41" t="s">
        <v>10</v>
      </c>
      <c r="J6" s="49" t="s">
        <v>33</v>
      </c>
    </row>
    <row r="7" spans="2:10" ht="4.7" customHeight="1" x14ac:dyDescent="0.2">
      <c r="B7" s="42"/>
      <c r="E7" s="43"/>
      <c r="F7" s="43"/>
      <c r="G7" s="43"/>
      <c r="H7" s="43"/>
      <c r="I7" s="43"/>
      <c r="J7" s="50"/>
    </row>
    <row r="8" spans="2:10" ht="12" x14ac:dyDescent="0.2">
      <c r="B8" s="44" t="s">
        <v>107</v>
      </c>
      <c r="C8" s="44"/>
      <c r="D8" s="44"/>
      <c r="E8" s="44">
        <v>8</v>
      </c>
      <c r="F8" s="44">
        <v>7</v>
      </c>
      <c r="G8" s="44">
        <v>7</v>
      </c>
      <c r="H8" s="44">
        <v>7</v>
      </c>
      <c r="I8" s="44">
        <v>6</v>
      </c>
      <c r="J8" s="51">
        <v>35</v>
      </c>
    </row>
    <row r="9" spans="2:10" ht="12" x14ac:dyDescent="0.2">
      <c r="B9" s="42"/>
      <c r="C9" s="43"/>
      <c r="D9" s="43"/>
      <c r="E9" s="43"/>
      <c r="F9" s="43"/>
      <c r="G9" s="43"/>
      <c r="H9" s="43"/>
      <c r="I9" s="43"/>
      <c r="J9" s="50"/>
    </row>
    <row r="10" spans="2:10" ht="12" x14ac:dyDescent="0.2">
      <c r="B10" s="108" t="s">
        <v>108</v>
      </c>
      <c r="E10" s="43"/>
      <c r="F10" s="43"/>
      <c r="G10" s="43"/>
      <c r="H10" s="43"/>
      <c r="I10" s="43"/>
      <c r="J10" s="50"/>
    </row>
    <row r="11" spans="2:10" ht="15.75" customHeight="1" x14ac:dyDescent="0.2">
      <c r="B11" s="43" t="s">
        <v>109</v>
      </c>
      <c r="E11" s="44">
        <v>8</v>
      </c>
      <c r="F11" s="44">
        <v>6.9</v>
      </c>
      <c r="G11" s="44">
        <v>6.8</v>
      </c>
      <c r="H11" s="44">
        <v>6.5</v>
      </c>
      <c r="I11" s="44">
        <v>5.8</v>
      </c>
      <c r="J11" s="51">
        <v>34</v>
      </c>
    </row>
    <row r="12" spans="2:10" ht="15.75" customHeight="1" x14ac:dyDescent="0.2">
      <c r="B12" s="36" t="s">
        <v>110</v>
      </c>
      <c r="E12" s="109">
        <v>-5.0999999999999996</v>
      </c>
      <c r="F12" s="109">
        <v>-11.6</v>
      </c>
      <c r="G12" s="109">
        <v>-6.5</v>
      </c>
      <c r="H12" s="109">
        <v>-7.3</v>
      </c>
      <c r="I12" s="109">
        <v>-11.1</v>
      </c>
      <c r="J12" s="110">
        <v>-41.6</v>
      </c>
    </row>
    <row r="13" spans="2:10" ht="15.75" customHeight="1" x14ac:dyDescent="0.2">
      <c r="B13" s="36" t="s">
        <v>111</v>
      </c>
      <c r="E13" s="44">
        <v>2.9000000000000004</v>
      </c>
      <c r="F13" s="44">
        <v>-4.6999999999999993</v>
      </c>
      <c r="G13" s="44">
        <v>0.29999999999999982</v>
      </c>
      <c r="H13" s="44">
        <v>-0.79999999999999982</v>
      </c>
      <c r="I13" s="44">
        <v>-5.3</v>
      </c>
      <c r="J13" s="51">
        <v>-7.6000000000000014</v>
      </c>
    </row>
    <row r="14" spans="2:10" ht="7.5" customHeight="1" x14ac:dyDescent="0.2">
      <c r="E14" s="44"/>
      <c r="F14" s="44"/>
      <c r="G14" s="44"/>
      <c r="H14" s="44"/>
      <c r="I14" s="44"/>
      <c r="J14" s="51"/>
    </row>
    <row r="15" spans="2:10" ht="15.75" hidden="1" customHeight="1" x14ac:dyDescent="0.2">
      <c r="B15" s="111" t="s">
        <v>112</v>
      </c>
      <c r="E15" s="44">
        <v>0</v>
      </c>
      <c r="F15" s="44">
        <v>0</v>
      </c>
      <c r="G15" s="44">
        <v>0</v>
      </c>
      <c r="H15" s="44">
        <v>0</v>
      </c>
      <c r="I15" s="44">
        <v>0</v>
      </c>
      <c r="J15" s="51">
        <v>0</v>
      </c>
    </row>
    <row r="16" spans="2:10" ht="15.75" customHeight="1" x14ac:dyDescent="0.2">
      <c r="B16" s="111" t="s">
        <v>113</v>
      </c>
      <c r="E16" s="109">
        <v>-0.8</v>
      </c>
      <c r="F16" s="109">
        <v>0</v>
      </c>
      <c r="G16" s="109">
        <v>0</v>
      </c>
      <c r="H16" s="109">
        <v>0</v>
      </c>
      <c r="I16" s="109">
        <v>0</v>
      </c>
      <c r="J16" s="110">
        <v>-0.8</v>
      </c>
    </row>
    <row r="17" spans="2:10" ht="15.75" customHeight="1" x14ac:dyDescent="0.2">
      <c r="B17" s="112" t="s">
        <v>114</v>
      </c>
      <c r="E17" s="44">
        <v>-0.8</v>
      </c>
      <c r="F17" s="44">
        <v>0</v>
      </c>
      <c r="G17" s="44">
        <v>0</v>
      </c>
      <c r="H17" s="44">
        <v>0</v>
      </c>
      <c r="I17" s="44">
        <v>0</v>
      </c>
      <c r="J17" s="113">
        <v>-0.8</v>
      </c>
    </row>
    <row r="18" spans="2:10" ht="4.7" customHeight="1" x14ac:dyDescent="0.2">
      <c r="B18" s="114"/>
      <c r="E18" s="109"/>
      <c r="F18" s="109"/>
      <c r="G18" s="109"/>
      <c r="H18" s="109"/>
      <c r="I18" s="109"/>
      <c r="J18" s="110"/>
    </row>
    <row r="19" spans="2:10" s="35" customFormat="1" ht="15.75" customHeight="1" x14ac:dyDescent="0.2">
      <c r="B19" s="40" t="s">
        <v>115</v>
      </c>
      <c r="C19" s="41"/>
      <c r="D19" s="41"/>
      <c r="E19" s="45">
        <v>2.1000000000000005</v>
      </c>
      <c r="F19" s="45">
        <v>-4.6999999999999993</v>
      </c>
      <c r="G19" s="45">
        <v>0.29999999999999982</v>
      </c>
      <c r="H19" s="45">
        <v>-0.79999999999999982</v>
      </c>
      <c r="I19" s="45">
        <v>-5.3</v>
      </c>
      <c r="J19" s="115">
        <v>-8.3999999999999986</v>
      </c>
    </row>
    <row r="20" spans="2:10" ht="15.75" customHeight="1" x14ac:dyDescent="0.2">
      <c r="B20" s="111"/>
      <c r="C20" s="111"/>
      <c r="D20" s="111"/>
      <c r="E20" s="111"/>
      <c r="F20" s="111"/>
      <c r="G20" s="111"/>
      <c r="H20" s="111"/>
      <c r="I20" s="111"/>
      <c r="J20" s="111"/>
    </row>
    <row r="22" spans="2:10" ht="15.75" customHeight="1" x14ac:dyDescent="0.2">
      <c r="G22" s="36" t="s">
        <v>22</v>
      </c>
    </row>
  </sheetData>
  <pageMargins left="0.70866141732283472" right="0.70866141732283472" top="0.74803149606299213" bottom="0.74803149606299213" header="0.31496062992125984" footer="0.31496062992125984"/>
  <pageSetup paperSize="9" scale="71"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I30"/>
  <sheetViews>
    <sheetView showGridLines="0" zoomScaleNormal="100" workbookViewId="0">
      <selection activeCell="D31" sqref="D30:D31"/>
    </sheetView>
  </sheetViews>
  <sheetFormatPr defaultRowHeight="15.75" customHeight="1" x14ac:dyDescent="0.2"/>
  <cols>
    <col min="1" max="1" width="7.42578125" style="54" customWidth="1"/>
    <col min="2" max="2" width="2.42578125" style="54" customWidth="1"/>
    <col min="3" max="3" width="39.5703125" style="54" customWidth="1"/>
    <col min="4" max="9" width="9.28515625" style="54" customWidth="1"/>
    <col min="10" max="242" width="9.140625" style="54"/>
    <col min="243" max="243" width="1.140625" style="54" customWidth="1"/>
    <col min="244" max="244" width="1.85546875" style="54" customWidth="1"/>
    <col min="245" max="245" width="2.42578125" style="54" customWidth="1"/>
    <col min="246" max="246" width="42.42578125" style="54" customWidth="1"/>
    <col min="247" max="247" width="10.42578125" style="54" bestFit="1" customWidth="1"/>
    <col min="248" max="248" width="10.42578125" style="54" customWidth="1"/>
    <col min="249" max="249" width="9.5703125" style="54" customWidth="1"/>
    <col min="250" max="252" width="9.28515625" style="54" customWidth="1"/>
    <col min="253" max="253" width="11" style="54" customWidth="1"/>
    <col min="254" max="498" width="9.140625" style="54"/>
    <col min="499" max="499" width="1.140625" style="54" customWidth="1"/>
    <col min="500" max="500" width="1.85546875" style="54" customWidth="1"/>
    <col min="501" max="501" width="2.42578125" style="54" customWidth="1"/>
    <col min="502" max="502" width="42.42578125" style="54" customWidth="1"/>
    <col min="503" max="503" width="10.42578125" style="54" bestFit="1" customWidth="1"/>
    <col min="504" max="504" width="10.42578125" style="54" customWidth="1"/>
    <col min="505" max="505" width="9.5703125" style="54" customWidth="1"/>
    <col min="506" max="508" width="9.28515625" style="54" customWidth="1"/>
    <col min="509" max="509" width="11" style="54" customWidth="1"/>
    <col min="510" max="754" width="9.140625" style="54"/>
    <col min="755" max="755" width="1.140625" style="54" customWidth="1"/>
    <col min="756" max="756" width="1.85546875" style="54" customWidth="1"/>
    <col min="757" max="757" width="2.42578125" style="54" customWidth="1"/>
    <col min="758" max="758" width="42.42578125" style="54" customWidth="1"/>
    <col min="759" max="759" width="10.42578125" style="54" bestFit="1" customWidth="1"/>
    <col min="760" max="760" width="10.42578125" style="54" customWidth="1"/>
    <col min="761" max="761" width="9.5703125" style="54" customWidth="1"/>
    <col min="762" max="764" width="9.28515625" style="54" customWidth="1"/>
    <col min="765" max="765" width="11" style="54" customWidth="1"/>
    <col min="766" max="1010" width="9.140625" style="54"/>
    <col min="1011" max="1011" width="1.140625" style="54" customWidth="1"/>
    <col min="1012" max="1012" width="1.85546875" style="54" customWidth="1"/>
    <col min="1013" max="1013" width="2.42578125" style="54" customWidth="1"/>
    <col min="1014" max="1014" width="42.42578125" style="54" customWidth="1"/>
    <col min="1015" max="1015" width="10.42578125" style="54" bestFit="1" customWidth="1"/>
    <col min="1016" max="1016" width="10.42578125" style="54" customWidth="1"/>
    <col min="1017" max="1017" width="9.5703125" style="54" customWidth="1"/>
    <col min="1018" max="1020" width="9.28515625" style="54" customWidth="1"/>
    <col min="1021" max="1021" width="11" style="54" customWidth="1"/>
    <col min="1022" max="1266" width="9.140625" style="54"/>
    <col min="1267" max="1267" width="1.140625" style="54" customWidth="1"/>
    <col min="1268" max="1268" width="1.85546875" style="54" customWidth="1"/>
    <col min="1269" max="1269" width="2.42578125" style="54" customWidth="1"/>
    <col min="1270" max="1270" width="42.42578125" style="54" customWidth="1"/>
    <col min="1271" max="1271" width="10.42578125" style="54" bestFit="1" customWidth="1"/>
    <col min="1272" max="1272" width="10.42578125" style="54" customWidth="1"/>
    <col min="1273" max="1273" width="9.5703125" style="54" customWidth="1"/>
    <col min="1274" max="1276" width="9.28515625" style="54" customWidth="1"/>
    <col min="1277" max="1277" width="11" style="54" customWidth="1"/>
    <col min="1278" max="1522" width="9.140625" style="54"/>
    <col min="1523" max="1523" width="1.140625" style="54" customWidth="1"/>
    <col min="1524" max="1524" width="1.85546875" style="54" customWidth="1"/>
    <col min="1525" max="1525" width="2.42578125" style="54" customWidth="1"/>
    <col min="1526" max="1526" width="42.42578125" style="54" customWidth="1"/>
    <col min="1527" max="1527" width="10.42578125" style="54" bestFit="1" customWidth="1"/>
    <col min="1528" max="1528" width="10.42578125" style="54" customWidth="1"/>
    <col min="1529" max="1529" width="9.5703125" style="54" customWidth="1"/>
    <col min="1530" max="1532" width="9.28515625" style="54" customWidth="1"/>
    <col min="1533" max="1533" width="11" style="54" customWidth="1"/>
    <col min="1534" max="1778" width="9.140625" style="54"/>
    <col min="1779" max="1779" width="1.140625" style="54" customWidth="1"/>
    <col min="1780" max="1780" width="1.85546875" style="54" customWidth="1"/>
    <col min="1781" max="1781" width="2.42578125" style="54" customWidth="1"/>
    <col min="1782" max="1782" width="42.42578125" style="54" customWidth="1"/>
    <col min="1783" max="1783" width="10.42578125" style="54" bestFit="1" customWidth="1"/>
    <col min="1784" max="1784" width="10.42578125" style="54" customWidth="1"/>
    <col min="1785" max="1785" width="9.5703125" style="54" customWidth="1"/>
    <col min="1786" max="1788" width="9.28515625" style="54" customWidth="1"/>
    <col min="1789" max="1789" width="11" style="54" customWidth="1"/>
    <col min="1790" max="2034" width="9.140625" style="54"/>
    <col min="2035" max="2035" width="1.140625" style="54" customWidth="1"/>
    <col min="2036" max="2036" width="1.85546875" style="54" customWidth="1"/>
    <col min="2037" max="2037" width="2.42578125" style="54" customWidth="1"/>
    <col min="2038" max="2038" width="42.42578125" style="54" customWidth="1"/>
    <col min="2039" max="2039" width="10.42578125" style="54" bestFit="1" customWidth="1"/>
    <col min="2040" max="2040" width="10.42578125" style="54" customWidth="1"/>
    <col min="2041" max="2041" width="9.5703125" style="54" customWidth="1"/>
    <col min="2042" max="2044" width="9.28515625" style="54" customWidth="1"/>
    <col min="2045" max="2045" width="11" style="54" customWidth="1"/>
    <col min="2046" max="2290" width="9.140625" style="54"/>
    <col min="2291" max="2291" width="1.140625" style="54" customWidth="1"/>
    <col min="2292" max="2292" width="1.85546875" style="54" customWidth="1"/>
    <col min="2293" max="2293" width="2.42578125" style="54" customWidth="1"/>
    <col min="2294" max="2294" width="42.42578125" style="54" customWidth="1"/>
    <col min="2295" max="2295" width="10.42578125" style="54" bestFit="1" customWidth="1"/>
    <col min="2296" max="2296" width="10.42578125" style="54" customWidth="1"/>
    <col min="2297" max="2297" width="9.5703125" style="54" customWidth="1"/>
    <col min="2298" max="2300" width="9.28515625" style="54" customWidth="1"/>
    <col min="2301" max="2301" width="11" style="54" customWidth="1"/>
    <col min="2302" max="2546" width="9.140625" style="54"/>
    <col min="2547" max="2547" width="1.140625" style="54" customWidth="1"/>
    <col min="2548" max="2548" width="1.85546875" style="54" customWidth="1"/>
    <col min="2549" max="2549" width="2.42578125" style="54" customWidth="1"/>
    <col min="2550" max="2550" width="42.42578125" style="54" customWidth="1"/>
    <col min="2551" max="2551" width="10.42578125" style="54" bestFit="1" customWidth="1"/>
    <col min="2552" max="2552" width="10.42578125" style="54" customWidth="1"/>
    <col min="2553" max="2553" width="9.5703125" style="54" customWidth="1"/>
    <col min="2554" max="2556" width="9.28515625" style="54" customWidth="1"/>
    <col min="2557" max="2557" width="11" style="54" customWidth="1"/>
    <col min="2558" max="2802" width="9.140625" style="54"/>
    <col min="2803" max="2803" width="1.140625" style="54" customWidth="1"/>
    <col min="2804" max="2804" width="1.85546875" style="54" customWidth="1"/>
    <col min="2805" max="2805" width="2.42578125" style="54" customWidth="1"/>
    <col min="2806" max="2806" width="42.42578125" style="54" customWidth="1"/>
    <col min="2807" max="2807" width="10.42578125" style="54" bestFit="1" customWidth="1"/>
    <col min="2808" max="2808" width="10.42578125" style="54" customWidth="1"/>
    <col min="2809" max="2809" width="9.5703125" style="54" customWidth="1"/>
    <col min="2810" max="2812" width="9.28515625" style="54" customWidth="1"/>
    <col min="2813" max="2813" width="11" style="54" customWidth="1"/>
    <col min="2814" max="3058" width="9.140625" style="54"/>
    <col min="3059" max="3059" width="1.140625" style="54" customWidth="1"/>
    <col min="3060" max="3060" width="1.85546875" style="54" customWidth="1"/>
    <col min="3061" max="3061" width="2.42578125" style="54" customWidth="1"/>
    <col min="3062" max="3062" width="42.42578125" style="54" customWidth="1"/>
    <col min="3063" max="3063" width="10.42578125" style="54" bestFit="1" customWidth="1"/>
    <col min="3064" max="3064" width="10.42578125" style="54" customWidth="1"/>
    <col min="3065" max="3065" width="9.5703125" style="54" customWidth="1"/>
    <col min="3066" max="3068" width="9.28515625" style="54" customWidth="1"/>
    <col min="3069" max="3069" width="11" style="54" customWidth="1"/>
    <col min="3070" max="3314" width="9.140625" style="54"/>
    <col min="3315" max="3315" width="1.140625" style="54" customWidth="1"/>
    <col min="3316" max="3316" width="1.85546875" style="54" customWidth="1"/>
    <col min="3317" max="3317" width="2.42578125" style="54" customWidth="1"/>
    <col min="3318" max="3318" width="42.42578125" style="54" customWidth="1"/>
    <col min="3319" max="3319" width="10.42578125" style="54" bestFit="1" customWidth="1"/>
    <col min="3320" max="3320" width="10.42578125" style="54" customWidth="1"/>
    <col min="3321" max="3321" width="9.5703125" style="54" customWidth="1"/>
    <col min="3322" max="3324" width="9.28515625" style="54" customWidth="1"/>
    <col min="3325" max="3325" width="11" style="54" customWidth="1"/>
    <col min="3326" max="3570" width="9.140625" style="54"/>
    <col min="3571" max="3571" width="1.140625" style="54" customWidth="1"/>
    <col min="3572" max="3572" width="1.85546875" style="54" customWidth="1"/>
    <col min="3573" max="3573" width="2.42578125" style="54" customWidth="1"/>
    <col min="3574" max="3574" width="42.42578125" style="54" customWidth="1"/>
    <col min="3575" max="3575" width="10.42578125" style="54" bestFit="1" customWidth="1"/>
    <col min="3576" max="3576" width="10.42578125" style="54" customWidth="1"/>
    <col min="3577" max="3577" width="9.5703125" style="54" customWidth="1"/>
    <col min="3578" max="3580" width="9.28515625" style="54" customWidth="1"/>
    <col min="3581" max="3581" width="11" style="54" customWidth="1"/>
    <col min="3582" max="3826" width="9.140625" style="54"/>
    <col min="3827" max="3827" width="1.140625" style="54" customWidth="1"/>
    <col min="3828" max="3828" width="1.85546875" style="54" customWidth="1"/>
    <col min="3829" max="3829" width="2.42578125" style="54" customWidth="1"/>
    <col min="3830" max="3830" width="42.42578125" style="54" customWidth="1"/>
    <col min="3831" max="3831" width="10.42578125" style="54" bestFit="1" customWidth="1"/>
    <col min="3832" max="3832" width="10.42578125" style="54" customWidth="1"/>
    <col min="3833" max="3833" width="9.5703125" style="54" customWidth="1"/>
    <col min="3834" max="3836" width="9.28515625" style="54" customWidth="1"/>
    <col min="3837" max="3837" width="11" style="54" customWidth="1"/>
    <col min="3838" max="4082" width="9.140625" style="54"/>
    <col min="4083" max="4083" width="1.140625" style="54" customWidth="1"/>
    <col min="4084" max="4084" width="1.85546875" style="54" customWidth="1"/>
    <col min="4085" max="4085" width="2.42578125" style="54" customWidth="1"/>
    <col min="4086" max="4086" width="42.42578125" style="54" customWidth="1"/>
    <col min="4087" max="4087" width="10.42578125" style="54" bestFit="1" customWidth="1"/>
    <col min="4088" max="4088" width="10.42578125" style="54" customWidth="1"/>
    <col min="4089" max="4089" width="9.5703125" style="54" customWidth="1"/>
    <col min="4090" max="4092" width="9.28515625" style="54" customWidth="1"/>
    <col min="4093" max="4093" width="11" style="54" customWidth="1"/>
    <col min="4094" max="4338" width="9.140625" style="54"/>
    <col min="4339" max="4339" width="1.140625" style="54" customWidth="1"/>
    <col min="4340" max="4340" width="1.85546875" style="54" customWidth="1"/>
    <col min="4341" max="4341" width="2.42578125" style="54" customWidth="1"/>
    <col min="4342" max="4342" width="42.42578125" style="54" customWidth="1"/>
    <col min="4343" max="4343" width="10.42578125" style="54" bestFit="1" customWidth="1"/>
    <col min="4344" max="4344" width="10.42578125" style="54" customWidth="1"/>
    <col min="4345" max="4345" width="9.5703125" style="54" customWidth="1"/>
    <col min="4346" max="4348" width="9.28515625" style="54" customWidth="1"/>
    <col min="4349" max="4349" width="11" style="54" customWidth="1"/>
    <col min="4350" max="4594" width="9.140625" style="54"/>
    <col min="4595" max="4595" width="1.140625" style="54" customWidth="1"/>
    <col min="4596" max="4596" width="1.85546875" style="54" customWidth="1"/>
    <col min="4597" max="4597" width="2.42578125" style="54" customWidth="1"/>
    <col min="4598" max="4598" width="42.42578125" style="54" customWidth="1"/>
    <col min="4599" max="4599" width="10.42578125" style="54" bestFit="1" customWidth="1"/>
    <col min="4600" max="4600" width="10.42578125" style="54" customWidth="1"/>
    <col min="4601" max="4601" width="9.5703125" style="54" customWidth="1"/>
    <col min="4602" max="4604" width="9.28515625" style="54" customWidth="1"/>
    <col min="4605" max="4605" width="11" style="54" customWidth="1"/>
    <col min="4606" max="4850" width="9.140625" style="54"/>
    <col min="4851" max="4851" width="1.140625" style="54" customWidth="1"/>
    <col min="4852" max="4852" width="1.85546875" style="54" customWidth="1"/>
    <col min="4853" max="4853" width="2.42578125" style="54" customWidth="1"/>
    <col min="4854" max="4854" width="42.42578125" style="54" customWidth="1"/>
    <col min="4855" max="4855" width="10.42578125" style="54" bestFit="1" customWidth="1"/>
    <col min="4856" max="4856" width="10.42578125" style="54" customWidth="1"/>
    <col min="4857" max="4857" width="9.5703125" style="54" customWidth="1"/>
    <col min="4858" max="4860" width="9.28515625" style="54" customWidth="1"/>
    <col min="4861" max="4861" width="11" style="54" customWidth="1"/>
    <col min="4862" max="5106" width="9.140625" style="54"/>
    <col min="5107" max="5107" width="1.140625" style="54" customWidth="1"/>
    <col min="5108" max="5108" width="1.85546875" style="54" customWidth="1"/>
    <col min="5109" max="5109" width="2.42578125" style="54" customWidth="1"/>
    <col min="5110" max="5110" width="42.42578125" style="54" customWidth="1"/>
    <col min="5111" max="5111" width="10.42578125" style="54" bestFit="1" customWidth="1"/>
    <col min="5112" max="5112" width="10.42578125" style="54" customWidth="1"/>
    <col min="5113" max="5113" width="9.5703125" style="54" customWidth="1"/>
    <col min="5114" max="5116" width="9.28515625" style="54" customWidth="1"/>
    <col min="5117" max="5117" width="11" style="54" customWidth="1"/>
    <col min="5118" max="5362" width="9.140625" style="54"/>
    <col min="5363" max="5363" width="1.140625" style="54" customWidth="1"/>
    <col min="5364" max="5364" width="1.85546875" style="54" customWidth="1"/>
    <col min="5365" max="5365" width="2.42578125" style="54" customWidth="1"/>
    <col min="5366" max="5366" width="42.42578125" style="54" customWidth="1"/>
    <col min="5367" max="5367" width="10.42578125" style="54" bestFit="1" customWidth="1"/>
    <col min="5368" max="5368" width="10.42578125" style="54" customWidth="1"/>
    <col min="5369" max="5369" width="9.5703125" style="54" customWidth="1"/>
    <col min="5370" max="5372" width="9.28515625" style="54" customWidth="1"/>
    <col min="5373" max="5373" width="11" style="54" customWidth="1"/>
    <col min="5374" max="5618" width="9.140625" style="54"/>
    <col min="5619" max="5619" width="1.140625" style="54" customWidth="1"/>
    <col min="5620" max="5620" width="1.85546875" style="54" customWidth="1"/>
    <col min="5621" max="5621" width="2.42578125" style="54" customWidth="1"/>
    <col min="5622" max="5622" width="42.42578125" style="54" customWidth="1"/>
    <col min="5623" max="5623" width="10.42578125" style="54" bestFit="1" customWidth="1"/>
    <col min="5624" max="5624" width="10.42578125" style="54" customWidth="1"/>
    <col min="5625" max="5625" width="9.5703125" style="54" customWidth="1"/>
    <col min="5626" max="5628" width="9.28515625" style="54" customWidth="1"/>
    <col min="5629" max="5629" width="11" style="54" customWidth="1"/>
    <col min="5630" max="5874" width="9.140625" style="54"/>
    <col min="5875" max="5875" width="1.140625" style="54" customWidth="1"/>
    <col min="5876" max="5876" width="1.85546875" style="54" customWidth="1"/>
    <col min="5877" max="5877" width="2.42578125" style="54" customWidth="1"/>
    <col min="5878" max="5878" width="42.42578125" style="54" customWidth="1"/>
    <col min="5879" max="5879" width="10.42578125" style="54" bestFit="1" customWidth="1"/>
    <col min="5880" max="5880" width="10.42578125" style="54" customWidth="1"/>
    <col min="5881" max="5881" width="9.5703125" style="54" customWidth="1"/>
    <col min="5882" max="5884" width="9.28515625" style="54" customWidth="1"/>
    <col min="5885" max="5885" width="11" style="54" customWidth="1"/>
    <col min="5886" max="6130" width="9.140625" style="54"/>
    <col min="6131" max="6131" width="1.140625" style="54" customWidth="1"/>
    <col min="6132" max="6132" width="1.85546875" style="54" customWidth="1"/>
    <col min="6133" max="6133" width="2.42578125" style="54" customWidth="1"/>
    <col min="6134" max="6134" width="42.42578125" style="54" customWidth="1"/>
    <col min="6135" max="6135" width="10.42578125" style="54" bestFit="1" customWidth="1"/>
    <col min="6136" max="6136" width="10.42578125" style="54" customWidth="1"/>
    <col min="6137" max="6137" width="9.5703125" style="54" customWidth="1"/>
    <col min="6138" max="6140" width="9.28515625" style="54" customWidth="1"/>
    <col min="6141" max="6141" width="11" style="54" customWidth="1"/>
    <col min="6142" max="6386" width="9.140625" style="54"/>
    <col min="6387" max="6387" width="1.140625" style="54" customWidth="1"/>
    <col min="6388" max="6388" width="1.85546875" style="54" customWidth="1"/>
    <col min="6389" max="6389" width="2.42578125" style="54" customWidth="1"/>
    <col min="6390" max="6390" width="42.42578125" style="54" customWidth="1"/>
    <col min="6391" max="6391" width="10.42578125" style="54" bestFit="1" customWidth="1"/>
    <col min="6392" max="6392" width="10.42578125" style="54" customWidth="1"/>
    <col min="6393" max="6393" width="9.5703125" style="54" customWidth="1"/>
    <col min="6394" max="6396" width="9.28515625" style="54" customWidth="1"/>
    <col min="6397" max="6397" width="11" style="54" customWidth="1"/>
    <col min="6398" max="6642" width="9.140625" style="54"/>
    <col min="6643" max="6643" width="1.140625" style="54" customWidth="1"/>
    <col min="6644" max="6644" width="1.85546875" style="54" customWidth="1"/>
    <col min="6645" max="6645" width="2.42578125" style="54" customWidth="1"/>
    <col min="6646" max="6646" width="42.42578125" style="54" customWidth="1"/>
    <col min="6647" max="6647" width="10.42578125" style="54" bestFit="1" customWidth="1"/>
    <col min="6648" max="6648" width="10.42578125" style="54" customWidth="1"/>
    <col min="6649" max="6649" width="9.5703125" style="54" customWidth="1"/>
    <col min="6650" max="6652" width="9.28515625" style="54" customWidth="1"/>
    <col min="6653" max="6653" width="11" style="54" customWidth="1"/>
    <col min="6654" max="6898" width="9.140625" style="54"/>
    <col min="6899" max="6899" width="1.140625" style="54" customWidth="1"/>
    <col min="6900" max="6900" width="1.85546875" style="54" customWidth="1"/>
    <col min="6901" max="6901" width="2.42578125" style="54" customWidth="1"/>
    <col min="6902" max="6902" width="42.42578125" style="54" customWidth="1"/>
    <col min="6903" max="6903" width="10.42578125" style="54" bestFit="1" customWidth="1"/>
    <col min="6904" max="6904" width="10.42578125" style="54" customWidth="1"/>
    <col min="6905" max="6905" width="9.5703125" style="54" customWidth="1"/>
    <col min="6906" max="6908" width="9.28515625" style="54" customWidth="1"/>
    <col min="6909" max="6909" width="11" style="54" customWidth="1"/>
    <col min="6910" max="7154" width="9.140625" style="54"/>
    <col min="7155" max="7155" width="1.140625" style="54" customWidth="1"/>
    <col min="7156" max="7156" width="1.85546875" style="54" customWidth="1"/>
    <col min="7157" max="7157" width="2.42578125" style="54" customWidth="1"/>
    <col min="7158" max="7158" width="42.42578125" style="54" customWidth="1"/>
    <col min="7159" max="7159" width="10.42578125" style="54" bestFit="1" customWidth="1"/>
    <col min="7160" max="7160" width="10.42578125" style="54" customWidth="1"/>
    <col min="7161" max="7161" width="9.5703125" style="54" customWidth="1"/>
    <col min="7162" max="7164" width="9.28515625" style="54" customWidth="1"/>
    <col min="7165" max="7165" width="11" style="54" customWidth="1"/>
    <col min="7166" max="7410" width="9.140625" style="54"/>
    <col min="7411" max="7411" width="1.140625" style="54" customWidth="1"/>
    <col min="7412" max="7412" width="1.85546875" style="54" customWidth="1"/>
    <col min="7413" max="7413" width="2.42578125" style="54" customWidth="1"/>
    <col min="7414" max="7414" width="42.42578125" style="54" customWidth="1"/>
    <col min="7415" max="7415" width="10.42578125" style="54" bestFit="1" customWidth="1"/>
    <col min="7416" max="7416" width="10.42578125" style="54" customWidth="1"/>
    <col min="7417" max="7417" width="9.5703125" style="54" customWidth="1"/>
    <col min="7418" max="7420" width="9.28515625" style="54" customWidth="1"/>
    <col min="7421" max="7421" width="11" style="54" customWidth="1"/>
    <col min="7422" max="7666" width="9.140625" style="54"/>
    <col min="7667" max="7667" width="1.140625" style="54" customWidth="1"/>
    <col min="7668" max="7668" width="1.85546875" style="54" customWidth="1"/>
    <col min="7669" max="7669" width="2.42578125" style="54" customWidth="1"/>
    <col min="7670" max="7670" width="42.42578125" style="54" customWidth="1"/>
    <col min="7671" max="7671" width="10.42578125" style="54" bestFit="1" customWidth="1"/>
    <col min="7672" max="7672" width="10.42578125" style="54" customWidth="1"/>
    <col min="7673" max="7673" width="9.5703125" style="54" customWidth="1"/>
    <col min="7674" max="7676" width="9.28515625" style="54" customWidth="1"/>
    <col min="7677" max="7677" width="11" style="54" customWidth="1"/>
    <col min="7678" max="7922" width="9.140625" style="54"/>
    <col min="7923" max="7923" width="1.140625" style="54" customWidth="1"/>
    <col min="7924" max="7924" width="1.85546875" style="54" customWidth="1"/>
    <col min="7925" max="7925" width="2.42578125" style="54" customWidth="1"/>
    <col min="7926" max="7926" width="42.42578125" style="54" customWidth="1"/>
    <col min="7927" max="7927" width="10.42578125" style="54" bestFit="1" customWidth="1"/>
    <col min="7928" max="7928" width="10.42578125" style="54" customWidth="1"/>
    <col min="7929" max="7929" width="9.5703125" style="54" customWidth="1"/>
    <col min="7930" max="7932" width="9.28515625" style="54" customWidth="1"/>
    <col min="7933" max="7933" width="11" style="54" customWidth="1"/>
    <col min="7934" max="8178" width="9.140625" style="54"/>
    <col min="8179" max="8179" width="1.140625" style="54" customWidth="1"/>
    <col min="8180" max="8180" width="1.85546875" style="54" customWidth="1"/>
    <col min="8181" max="8181" width="2.42578125" style="54" customWidth="1"/>
    <col min="8182" max="8182" width="42.42578125" style="54" customWidth="1"/>
    <col min="8183" max="8183" width="10.42578125" style="54" bestFit="1" customWidth="1"/>
    <col min="8184" max="8184" width="10.42578125" style="54" customWidth="1"/>
    <col min="8185" max="8185" width="9.5703125" style="54" customWidth="1"/>
    <col min="8186" max="8188" width="9.28515625" style="54" customWidth="1"/>
    <col min="8189" max="8189" width="11" style="54" customWidth="1"/>
    <col min="8190" max="8434" width="9.140625" style="54"/>
    <col min="8435" max="8435" width="1.140625" style="54" customWidth="1"/>
    <col min="8436" max="8436" width="1.85546875" style="54" customWidth="1"/>
    <col min="8437" max="8437" width="2.42578125" style="54" customWidth="1"/>
    <col min="8438" max="8438" width="42.42578125" style="54" customWidth="1"/>
    <col min="8439" max="8439" width="10.42578125" style="54" bestFit="1" customWidth="1"/>
    <col min="8440" max="8440" width="10.42578125" style="54" customWidth="1"/>
    <col min="8441" max="8441" width="9.5703125" style="54" customWidth="1"/>
    <col min="8442" max="8444" width="9.28515625" style="54" customWidth="1"/>
    <col min="8445" max="8445" width="11" style="54" customWidth="1"/>
    <col min="8446" max="8690" width="9.140625" style="54"/>
    <col min="8691" max="8691" width="1.140625" style="54" customWidth="1"/>
    <col min="8692" max="8692" width="1.85546875" style="54" customWidth="1"/>
    <col min="8693" max="8693" width="2.42578125" style="54" customWidth="1"/>
    <col min="8694" max="8694" width="42.42578125" style="54" customWidth="1"/>
    <col min="8695" max="8695" width="10.42578125" style="54" bestFit="1" customWidth="1"/>
    <col min="8696" max="8696" width="10.42578125" style="54" customWidth="1"/>
    <col min="8697" max="8697" width="9.5703125" style="54" customWidth="1"/>
    <col min="8698" max="8700" width="9.28515625" style="54" customWidth="1"/>
    <col min="8701" max="8701" width="11" style="54" customWidth="1"/>
    <col min="8702" max="8946" width="9.140625" style="54"/>
    <col min="8947" max="8947" width="1.140625" style="54" customWidth="1"/>
    <col min="8948" max="8948" width="1.85546875" style="54" customWidth="1"/>
    <col min="8949" max="8949" width="2.42578125" style="54" customWidth="1"/>
    <col min="8950" max="8950" width="42.42578125" style="54" customWidth="1"/>
    <col min="8951" max="8951" width="10.42578125" style="54" bestFit="1" customWidth="1"/>
    <col min="8952" max="8952" width="10.42578125" style="54" customWidth="1"/>
    <col min="8953" max="8953" width="9.5703125" style="54" customWidth="1"/>
    <col min="8954" max="8956" width="9.28515625" style="54" customWidth="1"/>
    <col min="8957" max="8957" width="11" style="54" customWidth="1"/>
    <col min="8958" max="9202" width="9.140625" style="54"/>
    <col min="9203" max="9203" width="1.140625" style="54" customWidth="1"/>
    <col min="9204" max="9204" width="1.85546875" style="54" customWidth="1"/>
    <col min="9205" max="9205" width="2.42578125" style="54" customWidth="1"/>
    <col min="9206" max="9206" width="42.42578125" style="54" customWidth="1"/>
    <col min="9207" max="9207" width="10.42578125" style="54" bestFit="1" customWidth="1"/>
    <col min="9208" max="9208" width="10.42578125" style="54" customWidth="1"/>
    <col min="9209" max="9209" width="9.5703125" style="54" customWidth="1"/>
    <col min="9210" max="9212" width="9.28515625" style="54" customWidth="1"/>
    <col min="9213" max="9213" width="11" style="54" customWidth="1"/>
    <col min="9214" max="9458" width="9.140625" style="54"/>
    <col min="9459" max="9459" width="1.140625" style="54" customWidth="1"/>
    <col min="9460" max="9460" width="1.85546875" style="54" customWidth="1"/>
    <col min="9461" max="9461" width="2.42578125" style="54" customWidth="1"/>
    <col min="9462" max="9462" width="42.42578125" style="54" customWidth="1"/>
    <col min="9463" max="9463" width="10.42578125" style="54" bestFit="1" customWidth="1"/>
    <col min="9464" max="9464" width="10.42578125" style="54" customWidth="1"/>
    <col min="9465" max="9465" width="9.5703125" style="54" customWidth="1"/>
    <col min="9466" max="9468" width="9.28515625" style="54" customWidth="1"/>
    <col min="9469" max="9469" width="11" style="54" customWidth="1"/>
    <col min="9470" max="9714" width="9.140625" style="54"/>
    <col min="9715" max="9715" width="1.140625" style="54" customWidth="1"/>
    <col min="9716" max="9716" width="1.85546875" style="54" customWidth="1"/>
    <col min="9717" max="9717" width="2.42578125" style="54" customWidth="1"/>
    <col min="9718" max="9718" width="42.42578125" style="54" customWidth="1"/>
    <col min="9719" max="9719" width="10.42578125" style="54" bestFit="1" customWidth="1"/>
    <col min="9720" max="9720" width="10.42578125" style="54" customWidth="1"/>
    <col min="9721" max="9721" width="9.5703125" style="54" customWidth="1"/>
    <col min="9722" max="9724" width="9.28515625" style="54" customWidth="1"/>
    <col min="9725" max="9725" width="11" style="54" customWidth="1"/>
    <col min="9726" max="9970" width="9.140625" style="54"/>
    <col min="9971" max="9971" width="1.140625" style="54" customWidth="1"/>
    <col min="9972" max="9972" width="1.85546875" style="54" customWidth="1"/>
    <col min="9973" max="9973" width="2.42578125" style="54" customWidth="1"/>
    <col min="9974" max="9974" width="42.42578125" style="54" customWidth="1"/>
    <col min="9975" max="9975" width="10.42578125" style="54" bestFit="1" customWidth="1"/>
    <col min="9976" max="9976" width="10.42578125" style="54" customWidth="1"/>
    <col min="9977" max="9977" width="9.5703125" style="54" customWidth="1"/>
    <col min="9978" max="9980" width="9.28515625" style="54" customWidth="1"/>
    <col min="9981" max="9981" width="11" style="54" customWidth="1"/>
    <col min="9982" max="10226" width="9.140625" style="54"/>
    <col min="10227" max="10227" width="1.140625" style="54" customWidth="1"/>
    <col min="10228" max="10228" width="1.85546875" style="54" customWidth="1"/>
    <col min="10229" max="10229" width="2.42578125" style="54" customWidth="1"/>
    <col min="10230" max="10230" width="42.42578125" style="54" customWidth="1"/>
    <col min="10231" max="10231" width="10.42578125" style="54" bestFit="1" customWidth="1"/>
    <col min="10232" max="10232" width="10.42578125" style="54" customWidth="1"/>
    <col min="10233" max="10233" width="9.5703125" style="54" customWidth="1"/>
    <col min="10234" max="10236" width="9.28515625" style="54" customWidth="1"/>
    <col min="10237" max="10237" width="11" style="54" customWidth="1"/>
    <col min="10238" max="10482" width="9.140625" style="54"/>
    <col min="10483" max="10483" width="1.140625" style="54" customWidth="1"/>
    <col min="10484" max="10484" width="1.85546875" style="54" customWidth="1"/>
    <col min="10485" max="10485" width="2.42578125" style="54" customWidth="1"/>
    <col min="10486" max="10486" width="42.42578125" style="54" customWidth="1"/>
    <col min="10487" max="10487" width="10.42578125" style="54" bestFit="1" customWidth="1"/>
    <col min="10488" max="10488" width="10.42578125" style="54" customWidth="1"/>
    <col min="10489" max="10489" width="9.5703125" style="54" customWidth="1"/>
    <col min="10490" max="10492" width="9.28515625" style="54" customWidth="1"/>
    <col min="10493" max="10493" width="11" style="54" customWidth="1"/>
    <col min="10494" max="10738" width="9.140625" style="54"/>
    <col min="10739" max="10739" width="1.140625" style="54" customWidth="1"/>
    <col min="10740" max="10740" width="1.85546875" style="54" customWidth="1"/>
    <col min="10741" max="10741" width="2.42578125" style="54" customWidth="1"/>
    <col min="10742" max="10742" width="42.42578125" style="54" customWidth="1"/>
    <col min="10743" max="10743" width="10.42578125" style="54" bestFit="1" customWidth="1"/>
    <col min="10744" max="10744" width="10.42578125" style="54" customWidth="1"/>
    <col min="10745" max="10745" width="9.5703125" style="54" customWidth="1"/>
    <col min="10746" max="10748" width="9.28515625" style="54" customWidth="1"/>
    <col min="10749" max="10749" width="11" style="54" customWidth="1"/>
    <col min="10750" max="10994" width="9.140625" style="54"/>
    <col min="10995" max="10995" width="1.140625" style="54" customWidth="1"/>
    <col min="10996" max="10996" width="1.85546875" style="54" customWidth="1"/>
    <col min="10997" max="10997" width="2.42578125" style="54" customWidth="1"/>
    <col min="10998" max="10998" width="42.42578125" style="54" customWidth="1"/>
    <col min="10999" max="10999" width="10.42578125" style="54" bestFit="1" customWidth="1"/>
    <col min="11000" max="11000" width="10.42578125" style="54" customWidth="1"/>
    <col min="11001" max="11001" width="9.5703125" style="54" customWidth="1"/>
    <col min="11002" max="11004" width="9.28515625" style="54" customWidth="1"/>
    <col min="11005" max="11005" width="11" style="54" customWidth="1"/>
    <col min="11006" max="11250" width="9.140625" style="54"/>
    <col min="11251" max="11251" width="1.140625" style="54" customWidth="1"/>
    <col min="11252" max="11252" width="1.85546875" style="54" customWidth="1"/>
    <col min="11253" max="11253" width="2.42578125" style="54" customWidth="1"/>
    <col min="11254" max="11254" width="42.42578125" style="54" customWidth="1"/>
    <col min="11255" max="11255" width="10.42578125" style="54" bestFit="1" customWidth="1"/>
    <col min="11256" max="11256" width="10.42578125" style="54" customWidth="1"/>
    <col min="11257" max="11257" width="9.5703125" style="54" customWidth="1"/>
    <col min="11258" max="11260" width="9.28515625" style="54" customWidth="1"/>
    <col min="11261" max="11261" width="11" style="54" customWidth="1"/>
    <col min="11262" max="11506" width="9.140625" style="54"/>
    <col min="11507" max="11507" width="1.140625" style="54" customWidth="1"/>
    <col min="11508" max="11508" width="1.85546875" style="54" customWidth="1"/>
    <col min="11509" max="11509" width="2.42578125" style="54" customWidth="1"/>
    <col min="11510" max="11510" width="42.42578125" style="54" customWidth="1"/>
    <col min="11511" max="11511" width="10.42578125" style="54" bestFit="1" customWidth="1"/>
    <col min="11512" max="11512" width="10.42578125" style="54" customWidth="1"/>
    <col min="11513" max="11513" width="9.5703125" style="54" customWidth="1"/>
    <col min="11514" max="11516" width="9.28515625" style="54" customWidth="1"/>
    <col min="11517" max="11517" width="11" style="54" customWidth="1"/>
    <col min="11518" max="11762" width="9.140625" style="54"/>
    <col min="11763" max="11763" width="1.140625" style="54" customWidth="1"/>
    <col min="11764" max="11764" width="1.85546875" style="54" customWidth="1"/>
    <col min="11765" max="11765" width="2.42578125" style="54" customWidth="1"/>
    <col min="11766" max="11766" width="42.42578125" style="54" customWidth="1"/>
    <col min="11767" max="11767" width="10.42578125" style="54" bestFit="1" customWidth="1"/>
    <col min="11768" max="11768" width="10.42578125" style="54" customWidth="1"/>
    <col min="11769" max="11769" width="9.5703125" style="54" customWidth="1"/>
    <col min="11770" max="11772" width="9.28515625" style="54" customWidth="1"/>
    <col min="11773" max="11773" width="11" style="54" customWidth="1"/>
    <col min="11774" max="12018" width="9.140625" style="54"/>
    <col min="12019" max="12019" width="1.140625" style="54" customWidth="1"/>
    <col min="12020" max="12020" width="1.85546875" style="54" customWidth="1"/>
    <col min="12021" max="12021" width="2.42578125" style="54" customWidth="1"/>
    <col min="12022" max="12022" width="42.42578125" style="54" customWidth="1"/>
    <col min="12023" max="12023" width="10.42578125" style="54" bestFit="1" customWidth="1"/>
    <col min="12024" max="12024" width="10.42578125" style="54" customWidth="1"/>
    <col min="12025" max="12025" width="9.5703125" style="54" customWidth="1"/>
    <col min="12026" max="12028" width="9.28515625" style="54" customWidth="1"/>
    <col min="12029" max="12029" width="11" style="54" customWidth="1"/>
    <col min="12030" max="12274" width="9.140625" style="54"/>
    <col min="12275" max="12275" width="1.140625" style="54" customWidth="1"/>
    <col min="12276" max="12276" width="1.85546875" style="54" customWidth="1"/>
    <col min="12277" max="12277" width="2.42578125" style="54" customWidth="1"/>
    <col min="12278" max="12278" width="42.42578125" style="54" customWidth="1"/>
    <col min="12279" max="12279" width="10.42578125" style="54" bestFit="1" customWidth="1"/>
    <col min="12280" max="12280" width="10.42578125" style="54" customWidth="1"/>
    <col min="12281" max="12281" width="9.5703125" style="54" customWidth="1"/>
    <col min="12282" max="12284" width="9.28515625" style="54" customWidth="1"/>
    <col min="12285" max="12285" width="11" style="54" customWidth="1"/>
    <col min="12286" max="12530" width="9.140625" style="54"/>
    <col min="12531" max="12531" width="1.140625" style="54" customWidth="1"/>
    <col min="12532" max="12532" width="1.85546875" style="54" customWidth="1"/>
    <col min="12533" max="12533" width="2.42578125" style="54" customWidth="1"/>
    <col min="12534" max="12534" width="42.42578125" style="54" customWidth="1"/>
    <col min="12535" max="12535" width="10.42578125" style="54" bestFit="1" customWidth="1"/>
    <col min="12536" max="12536" width="10.42578125" style="54" customWidth="1"/>
    <col min="12537" max="12537" width="9.5703125" style="54" customWidth="1"/>
    <col min="12538" max="12540" width="9.28515625" style="54" customWidth="1"/>
    <col min="12541" max="12541" width="11" style="54" customWidth="1"/>
    <col min="12542" max="12786" width="9.140625" style="54"/>
    <col min="12787" max="12787" width="1.140625" style="54" customWidth="1"/>
    <col min="12788" max="12788" width="1.85546875" style="54" customWidth="1"/>
    <col min="12789" max="12789" width="2.42578125" style="54" customWidth="1"/>
    <col min="12790" max="12790" width="42.42578125" style="54" customWidth="1"/>
    <col min="12791" max="12791" width="10.42578125" style="54" bestFit="1" customWidth="1"/>
    <col min="12792" max="12792" width="10.42578125" style="54" customWidth="1"/>
    <col min="12793" max="12793" width="9.5703125" style="54" customWidth="1"/>
    <col min="12794" max="12796" width="9.28515625" style="54" customWidth="1"/>
    <col min="12797" max="12797" width="11" style="54" customWidth="1"/>
    <col min="12798" max="13042" width="9.140625" style="54"/>
    <col min="13043" max="13043" width="1.140625" style="54" customWidth="1"/>
    <col min="13044" max="13044" width="1.85546875" style="54" customWidth="1"/>
    <col min="13045" max="13045" width="2.42578125" style="54" customWidth="1"/>
    <col min="13046" max="13046" width="42.42578125" style="54" customWidth="1"/>
    <col min="13047" max="13047" width="10.42578125" style="54" bestFit="1" customWidth="1"/>
    <col min="13048" max="13048" width="10.42578125" style="54" customWidth="1"/>
    <col min="13049" max="13049" width="9.5703125" style="54" customWidth="1"/>
    <col min="13050" max="13052" width="9.28515625" style="54" customWidth="1"/>
    <col min="13053" max="13053" width="11" style="54" customWidth="1"/>
    <col min="13054" max="13298" width="9.140625" style="54"/>
    <col min="13299" max="13299" width="1.140625" style="54" customWidth="1"/>
    <col min="13300" max="13300" width="1.85546875" style="54" customWidth="1"/>
    <col min="13301" max="13301" width="2.42578125" style="54" customWidth="1"/>
    <col min="13302" max="13302" width="42.42578125" style="54" customWidth="1"/>
    <col min="13303" max="13303" width="10.42578125" style="54" bestFit="1" customWidth="1"/>
    <col min="13304" max="13304" width="10.42578125" style="54" customWidth="1"/>
    <col min="13305" max="13305" width="9.5703125" style="54" customWidth="1"/>
    <col min="13306" max="13308" width="9.28515625" style="54" customWidth="1"/>
    <col min="13309" max="13309" width="11" style="54" customWidth="1"/>
    <col min="13310" max="13554" width="9.140625" style="54"/>
    <col min="13555" max="13555" width="1.140625" style="54" customWidth="1"/>
    <col min="13556" max="13556" width="1.85546875" style="54" customWidth="1"/>
    <col min="13557" max="13557" width="2.42578125" style="54" customWidth="1"/>
    <col min="13558" max="13558" width="42.42578125" style="54" customWidth="1"/>
    <col min="13559" max="13559" width="10.42578125" style="54" bestFit="1" customWidth="1"/>
    <col min="13560" max="13560" width="10.42578125" style="54" customWidth="1"/>
    <col min="13561" max="13561" width="9.5703125" style="54" customWidth="1"/>
    <col min="13562" max="13564" width="9.28515625" style="54" customWidth="1"/>
    <col min="13565" max="13565" width="11" style="54" customWidth="1"/>
    <col min="13566" max="13810" width="9.140625" style="54"/>
    <col min="13811" max="13811" width="1.140625" style="54" customWidth="1"/>
    <col min="13812" max="13812" width="1.85546875" style="54" customWidth="1"/>
    <col min="13813" max="13813" width="2.42578125" style="54" customWidth="1"/>
    <col min="13814" max="13814" width="42.42578125" style="54" customWidth="1"/>
    <col min="13815" max="13815" width="10.42578125" style="54" bestFit="1" customWidth="1"/>
    <col min="13816" max="13816" width="10.42578125" style="54" customWidth="1"/>
    <col min="13817" max="13817" width="9.5703125" style="54" customWidth="1"/>
    <col min="13818" max="13820" width="9.28515625" style="54" customWidth="1"/>
    <col min="13821" max="13821" width="11" style="54" customWidth="1"/>
    <col min="13822" max="14066" width="9.140625" style="54"/>
    <col min="14067" max="14067" width="1.140625" style="54" customWidth="1"/>
    <col min="14068" max="14068" width="1.85546875" style="54" customWidth="1"/>
    <col min="14069" max="14069" width="2.42578125" style="54" customWidth="1"/>
    <col min="14070" max="14070" width="42.42578125" style="54" customWidth="1"/>
    <col min="14071" max="14071" width="10.42578125" style="54" bestFit="1" customWidth="1"/>
    <col min="14072" max="14072" width="10.42578125" style="54" customWidth="1"/>
    <col min="14073" max="14073" width="9.5703125" style="54" customWidth="1"/>
    <col min="14074" max="14076" width="9.28515625" style="54" customWidth="1"/>
    <col min="14077" max="14077" width="11" style="54" customWidth="1"/>
    <col min="14078" max="14322" width="9.140625" style="54"/>
    <col min="14323" max="14323" width="1.140625" style="54" customWidth="1"/>
    <col min="14324" max="14324" width="1.85546875" style="54" customWidth="1"/>
    <col min="14325" max="14325" width="2.42578125" style="54" customWidth="1"/>
    <col min="14326" max="14326" width="42.42578125" style="54" customWidth="1"/>
    <col min="14327" max="14327" width="10.42578125" style="54" bestFit="1" customWidth="1"/>
    <col min="14328" max="14328" width="10.42578125" style="54" customWidth="1"/>
    <col min="14329" max="14329" width="9.5703125" style="54" customWidth="1"/>
    <col min="14330" max="14332" width="9.28515625" style="54" customWidth="1"/>
    <col min="14333" max="14333" width="11" style="54" customWidth="1"/>
    <col min="14334" max="14578" width="9.140625" style="54"/>
    <col min="14579" max="14579" width="1.140625" style="54" customWidth="1"/>
    <col min="14580" max="14580" width="1.85546875" style="54" customWidth="1"/>
    <col min="14581" max="14581" width="2.42578125" style="54" customWidth="1"/>
    <col min="14582" max="14582" width="42.42578125" style="54" customWidth="1"/>
    <col min="14583" max="14583" width="10.42578125" style="54" bestFit="1" customWidth="1"/>
    <col min="14584" max="14584" width="10.42578125" style="54" customWidth="1"/>
    <col min="14585" max="14585" width="9.5703125" style="54" customWidth="1"/>
    <col min="14586" max="14588" width="9.28515625" style="54" customWidth="1"/>
    <col min="14589" max="14589" width="11" style="54" customWidth="1"/>
    <col min="14590" max="14834" width="9.140625" style="54"/>
    <col min="14835" max="14835" width="1.140625" style="54" customWidth="1"/>
    <col min="14836" max="14836" width="1.85546875" style="54" customWidth="1"/>
    <col min="14837" max="14837" width="2.42578125" style="54" customWidth="1"/>
    <col min="14838" max="14838" width="42.42578125" style="54" customWidth="1"/>
    <col min="14839" max="14839" width="10.42578125" style="54" bestFit="1" customWidth="1"/>
    <col min="14840" max="14840" width="10.42578125" style="54" customWidth="1"/>
    <col min="14841" max="14841" width="9.5703125" style="54" customWidth="1"/>
    <col min="14842" max="14844" width="9.28515625" style="54" customWidth="1"/>
    <col min="14845" max="14845" width="11" style="54" customWidth="1"/>
    <col min="14846" max="15090" width="9.140625" style="54"/>
    <col min="15091" max="15091" width="1.140625" style="54" customWidth="1"/>
    <col min="15092" max="15092" width="1.85546875" style="54" customWidth="1"/>
    <col min="15093" max="15093" width="2.42578125" style="54" customWidth="1"/>
    <col min="15094" max="15094" width="42.42578125" style="54" customWidth="1"/>
    <col min="15095" max="15095" width="10.42578125" style="54" bestFit="1" customWidth="1"/>
    <col min="15096" max="15096" width="10.42578125" style="54" customWidth="1"/>
    <col min="15097" max="15097" width="9.5703125" style="54" customWidth="1"/>
    <col min="15098" max="15100" width="9.28515625" style="54" customWidth="1"/>
    <col min="15101" max="15101" width="11" style="54" customWidth="1"/>
    <col min="15102" max="15346" width="9.140625" style="54"/>
    <col min="15347" max="15347" width="1.140625" style="54" customWidth="1"/>
    <col min="15348" max="15348" width="1.85546875" style="54" customWidth="1"/>
    <col min="15349" max="15349" width="2.42578125" style="54" customWidth="1"/>
    <col min="15350" max="15350" width="42.42578125" style="54" customWidth="1"/>
    <col min="15351" max="15351" width="10.42578125" style="54" bestFit="1" customWidth="1"/>
    <col min="15352" max="15352" width="10.42578125" style="54" customWidth="1"/>
    <col min="15353" max="15353" width="9.5703125" style="54" customWidth="1"/>
    <col min="15354" max="15356" width="9.28515625" style="54" customWidth="1"/>
    <col min="15357" max="15357" width="11" style="54" customWidth="1"/>
    <col min="15358" max="15602" width="9.140625" style="54"/>
    <col min="15603" max="15603" width="1.140625" style="54" customWidth="1"/>
    <col min="15604" max="15604" width="1.85546875" style="54" customWidth="1"/>
    <col min="15605" max="15605" width="2.42578125" style="54" customWidth="1"/>
    <col min="15606" max="15606" width="42.42578125" style="54" customWidth="1"/>
    <col min="15607" max="15607" width="10.42578125" style="54" bestFit="1" customWidth="1"/>
    <col min="15608" max="15608" width="10.42578125" style="54" customWidth="1"/>
    <col min="15609" max="15609" width="9.5703125" style="54" customWidth="1"/>
    <col min="15610" max="15612" width="9.28515625" style="54" customWidth="1"/>
    <col min="15613" max="15613" width="11" style="54" customWidth="1"/>
    <col min="15614" max="15858" width="9.140625" style="54"/>
    <col min="15859" max="15859" width="1.140625" style="54" customWidth="1"/>
    <col min="15860" max="15860" width="1.85546875" style="54" customWidth="1"/>
    <col min="15861" max="15861" width="2.42578125" style="54" customWidth="1"/>
    <col min="15862" max="15862" width="42.42578125" style="54" customWidth="1"/>
    <col min="15863" max="15863" width="10.42578125" style="54" bestFit="1" customWidth="1"/>
    <col min="15864" max="15864" width="10.42578125" style="54" customWidth="1"/>
    <col min="15865" max="15865" width="9.5703125" style="54" customWidth="1"/>
    <col min="15866" max="15868" width="9.28515625" style="54" customWidth="1"/>
    <col min="15869" max="15869" width="11" style="54" customWidth="1"/>
    <col min="15870" max="16114" width="9.140625" style="54"/>
    <col min="16115" max="16115" width="1.140625" style="54" customWidth="1"/>
    <col min="16116" max="16116" width="1.85546875" style="54" customWidth="1"/>
    <col min="16117" max="16117" width="2.42578125" style="54" customWidth="1"/>
    <col min="16118" max="16118" width="42.42578125" style="54" customWidth="1"/>
    <col min="16119" max="16119" width="10.42578125" style="54" bestFit="1" customWidth="1"/>
    <col min="16120" max="16120" width="10.42578125" style="54" customWidth="1"/>
    <col min="16121" max="16121" width="9.5703125" style="54" customWidth="1"/>
    <col min="16122" max="16124" width="9.28515625" style="54" customWidth="1"/>
    <col min="16125" max="16125" width="11" style="54" customWidth="1"/>
    <col min="16126" max="16384" width="9.140625" style="54"/>
  </cols>
  <sheetData>
    <row r="1" spans="2:9" s="4" customFormat="1" ht="16.5" x14ac:dyDescent="0.3">
      <c r="B1" s="1" t="s">
        <v>116</v>
      </c>
      <c r="C1" s="2"/>
      <c r="D1" s="3"/>
      <c r="E1" s="3"/>
      <c r="F1" s="3"/>
      <c r="G1" s="3"/>
      <c r="H1" s="3"/>
      <c r="I1" s="34"/>
    </row>
    <row r="2" spans="2:9" s="4" customFormat="1" ht="16.5" x14ac:dyDescent="0.3">
      <c r="B2" s="5" t="s">
        <v>1</v>
      </c>
      <c r="C2" s="3"/>
      <c r="D2" s="3"/>
      <c r="E2" s="3"/>
      <c r="F2" s="3"/>
      <c r="G2" s="3"/>
      <c r="H2" s="3"/>
      <c r="I2" s="34"/>
    </row>
    <row r="3" spans="2:9" s="4" customFormat="1" ht="14.25" x14ac:dyDescent="0.2">
      <c r="B3" s="6"/>
      <c r="C3" s="7"/>
      <c r="D3" s="7"/>
      <c r="E3" s="7"/>
      <c r="F3" s="7"/>
      <c r="G3" s="7"/>
      <c r="H3" s="7"/>
    </row>
    <row r="5" spans="2:9" ht="15.75" customHeight="1" x14ac:dyDescent="0.2">
      <c r="B5" s="37" t="s">
        <v>25</v>
      </c>
      <c r="C5" s="37"/>
      <c r="D5" s="9" t="s">
        <v>3</v>
      </c>
      <c r="E5" s="9" t="s">
        <v>4</v>
      </c>
      <c r="F5" s="9" t="s">
        <v>5</v>
      </c>
      <c r="G5" s="9" t="s">
        <v>6</v>
      </c>
      <c r="H5" s="9" t="s">
        <v>7</v>
      </c>
      <c r="I5" s="9" t="s">
        <v>8</v>
      </c>
    </row>
    <row r="6" spans="2:9" ht="15.75" customHeight="1" x14ac:dyDescent="0.2">
      <c r="B6" s="55" t="s">
        <v>11</v>
      </c>
      <c r="C6" s="55"/>
      <c r="D6" s="41" t="s">
        <v>9</v>
      </c>
      <c r="E6" s="41" t="s">
        <v>10</v>
      </c>
      <c r="F6" s="41" t="s">
        <v>10</v>
      </c>
      <c r="G6" s="41" t="s">
        <v>10</v>
      </c>
      <c r="H6" s="41" t="s">
        <v>10</v>
      </c>
      <c r="I6" s="41" t="s">
        <v>10</v>
      </c>
    </row>
    <row r="7" spans="2:9" ht="6.75" customHeight="1" x14ac:dyDescent="0.2">
      <c r="B7" s="428"/>
      <c r="C7" s="428"/>
      <c r="D7" s="58"/>
      <c r="E7" s="58"/>
      <c r="F7" s="58"/>
      <c r="G7" s="58"/>
      <c r="H7" s="58"/>
      <c r="I7" s="58"/>
    </row>
    <row r="8" spans="2:9" ht="12.75" customHeight="1" x14ac:dyDescent="0.2">
      <c r="B8" s="424" t="s">
        <v>12</v>
      </c>
      <c r="C8" s="424"/>
      <c r="D8" s="60">
        <v>76.099999999999994</v>
      </c>
      <c r="E8" s="60">
        <v>80.8</v>
      </c>
      <c r="F8" s="60">
        <v>83.8</v>
      </c>
      <c r="G8" s="60">
        <v>87.5</v>
      </c>
      <c r="H8" s="60">
        <v>92.5</v>
      </c>
      <c r="I8" s="60">
        <v>96.8</v>
      </c>
    </row>
    <row r="9" spans="2:9" ht="12.75" customHeight="1" x14ac:dyDescent="0.2">
      <c r="B9" s="424" t="s">
        <v>13</v>
      </c>
      <c r="C9" s="424"/>
      <c r="D9" s="60">
        <v>-73.900000000000006</v>
      </c>
      <c r="E9" s="60">
        <v>-77.5</v>
      </c>
      <c r="F9" s="60">
        <v>-80.5</v>
      </c>
      <c r="G9" s="60">
        <v>-83.5</v>
      </c>
      <c r="H9" s="60">
        <v>-86.2</v>
      </c>
      <c r="I9" s="60">
        <v>-89.2</v>
      </c>
    </row>
    <row r="10" spans="2:9" ht="12.75" customHeight="1" x14ac:dyDescent="0.2">
      <c r="B10" s="427" t="s">
        <v>117</v>
      </c>
      <c r="C10" s="427"/>
      <c r="D10" s="63">
        <v>-0.39999999999998859</v>
      </c>
      <c r="E10" s="63">
        <v>-1.6999999999999971</v>
      </c>
      <c r="F10" s="63">
        <v>-0.39999999999999725</v>
      </c>
      <c r="G10" s="63">
        <v>9.9999999999999645E-2</v>
      </c>
      <c r="H10" s="63">
        <v>-0.19999999999999751</v>
      </c>
      <c r="I10" s="63">
        <v>-0.39999999999999414</v>
      </c>
    </row>
    <row r="11" spans="2:9" ht="15.75" customHeight="1" x14ac:dyDescent="0.2">
      <c r="B11" s="423" t="s">
        <v>118</v>
      </c>
      <c r="C11" s="423"/>
      <c r="D11" s="116">
        <v>1.8</v>
      </c>
      <c r="E11" s="116">
        <v>1.6</v>
      </c>
      <c r="F11" s="116">
        <v>2.9</v>
      </c>
      <c r="G11" s="116">
        <v>4.0999999999999996</v>
      </c>
      <c r="H11" s="116">
        <v>6.1</v>
      </c>
      <c r="I11" s="116">
        <v>7.2</v>
      </c>
    </row>
    <row r="12" spans="2:9" ht="6.75" customHeight="1" x14ac:dyDescent="0.2">
      <c r="B12" s="117"/>
      <c r="C12" s="117"/>
      <c r="D12" s="116"/>
      <c r="E12" s="116"/>
      <c r="F12" s="116"/>
      <c r="G12" s="116"/>
      <c r="H12" s="116"/>
      <c r="I12" s="116"/>
    </row>
    <row r="13" spans="2:9" ht="12.75" customHeight="1" x14ac:dyDescent="0.2">
      <c r="B13" s="424" t="s">
        <v>119</v>
      </c>
      <c r="C13" s="424"/>
      <c r="D13" s="60">
        <v>0.2999999999999996</v>
      </c>
      <c r="E13" s="60">
        <v>2.1999999999999997</v>
      </c>
      <c r="F13" s="60">
        <v>0.40000000000000036</v>
      </c>
      <c r="G13" s="60">
        <v>-9.9999999999999645E-2</v>
      </c>
      <c r="H13" s="60">
        <v>0.20000000000000018</v>
      </c>
      <c r="I13" s="60">
        <v>0.39999999999999947</v>
      </c>
    </row>
    <row r="14" spans="2:9" ht="12.75" customHeight="1" x14ac:dyDescent="0.2">
      <c r="B14" s="424" t="s">
        <v>120</v>
      </c>
      <c r="C14" s="424"/>
      <c r="D14" s="63">
        <v>1.2</v>
      </c>
      <c r="E14" s="63">
        <v>1.2</v>
      </c>
      <c r="F14" s="63">
        <v>0.9</v>
      </c>
      <c r="G14" s="63">
        <v>0.7</v>
      </c>
      <c r="H14" s="63">
        <v>1.2</v>
      </c>
      <c r="I14" s="63">
        <v>1.5</v>
      </c>
    </row>
    <row r="15" spans="2:9" ht="15.75" customHeight="1" x14ac:dyDescent="0.2">
      <c r="B15" s="423" t="s">
        <v>121</v>
      </c>
      <c r="C15" s="423"/>
      <c r="D15" s="116">
        <v>3.3</v>
      </c>
      <c r="E15" s="116">
        <v>5</v>
      </c>
      <c r="F15" s="116">
        <v>4.2</v>
      </c>
      <c r="G15" s="116">
        <v>4.7</v>
      </c>
      <c r="H15" s="116">
        <v>7.5</v>
      </c>
      <c r="I15" s="116">
        <v>9.1</v>
      </c>
    </row>
    <row r="16" spans="2:9" ht="6.75" customHeight="1" x14ac:dyDescent="0.2">
      <c r="B16" s="424"/>
      <c r="C16" s="424"/>
      <c r="D16" s="118"/>
      <c r="E16" s="58"/>
      <c r="F16" s="58"/>
      <c r="G16" s="58"/>
      <c r="H16" s="58"/>
      <c r="I16" s="58"/>
    </row>
    <row r="17" spans="2:9" ht="12.75" customHeight="1" x14ac:dyDescent="0.2">
      <c r="B17" s="424" t="s">
        <v>92</v>
      </c>
      <c r="C17" s="424"/>
      <c r="D17" s="60">
        <v>-2</v>
      </c>
      <c r="E17" s="60">
        <v>-2.7</v>
      </c>
      <c r="F17" s="60">
        <v>-3.2</v>
      </c>
      <c r="G17" s="60">
        <v>-2.4000000000000004</v>
      </c>
      <c r="H17" s="60">
        <v>-2</v>
      </c>
      <c r="I17" s="60">
        <v>-1.6</v>
      </c>
    </row>
    <row r="18" spans="2:9" ht="12.75" customHeight="1" x14ac:dyDescent="0.2">
      <c r="B18" s="424" t="s">
        <v>122</v>
      </c>
      <c r="C18" s="424"/>
      <c r="D18" s="60">
        <v>-2.6</v>
      </c>
      <c r="E18" s="60">
        <v>-2.1</v>
      </c>
      <c r="F18" s="60">
        <v>-3.2</v>
      </c>
      <c r="G18" s="60">
        <v>-2.8</v>
      </c>
      <c r="H18" s="60">
        <v>-2.4</v>
      </c>
      <c r="I18" s="60">
        <v>-1.9</v>
      </c>
    </row>
    <row r="19" spans="2:9" ht="12.75" customHeight="1" x14ac:dyDescent="0.2">
      <c r="B19" s="424" t="s">
        <v>104</v>
      </c>
      <c r="C19" s="424"/>
      <c r="D19" s="60">
        <v>0</v>
      </c>
      <c r="E19" s="60">
        <v>0</v>
      </c>
      <c r="F19" s="60">
        <v>0</v>
      </c>
      <c r="G19" s="60">
        <v>0</v>
      </c>
      <c r="H19" s="60">
        <v>0</v>
      </c>
      <c r="I19" s="60">
        <v>-2.2000000000000002</v>
      </c>
    </row>
    <row r="20" spans="2:9" ht="12.75" customHeight="1" x14ac:dyDescent="0.2">
      <c r="B20" s="424" t="s">
        <v>123</v>
      </c>
      <c r="C20" s="424"/>
      <c r="D20" s="60">
        <v>0</v>
      </c>
      <c r="E20" s="60">
        <v>-0.2</v>
      </c>
      <c r="F20" s="60">
        <v>-0.4</v>
      </c>
      <c r="G20" s="60">
        <v>-1.3</v>
      </c>
      <c r="H20" s="60">
        <v>-1.6</v>
      </c>
      <c r="I20" s="60">
        <v>-2</v>
      </c>
    </row>
    <row r="21" spans="2:9" ht="12.75" customHeight="1" x14ac:dyDescent="0.2">
      <c r="B21" s="424" t="s">
        <v>124</v>
      </c>
      <c r="C21" s="424"/>
      <c r="D21" s="63">
        <v>0</v>
      </c>
      <c r="E21" s="63">
        <v>0.1</v>
      </c>
      <c r="F21" s="63">
        <v>0.8</v>
      </c>
      <c r="G21" s="63">
        <v>0.2</v>
      </c>
      <c r="H21" s="63">
        <v>0.2</v>
      </c>
      <c r="I21" s="63">
        <v>0</v>
      </c>
    </row>
    <row r="22" spans="2:9" ht="12.75" customHeight="1" x14ac:dyDescent="0.2">
      <c r="B22" s="423" t="s">
        <v>125</v>
      </c>
      <c r="C22" s="423"/>
      <c r="D22" s="64">
        <v>-4.5999999999999996</v>
      </c>
      <c r="E22" s="64">
        <v>-4.9000000000000012</v>
      </c>
      <c r="F22" s="64">
        <v>-6.0000000000000009</v>
      </c>
      <c r="G22" s="64">
        <v>-6.3</v>
      </c>
      <c r="H22" s="64">
        <v>-5.8</v>
      </c>
      <c r="I22" s="64">
        <v>-7.7</v>
      </c>
    </row>
    <row r="23" spans="2:9" ht="15.75" customHeight="1" x14ac:dyDescent="0.2">
      <c r="B23" s="422" t="s">
        <v>126</v>
      </c>
      <c r="C23" s="422"/>
      <c r="D23" s="57">
        <v>-1.2999999999999998</v>
      </c>
      <c r="E23" s="57">
        <v>9.9999999999998757E-2</v>
      </c>
      <c r="F23" s="57">
        <v>-1.8000000000000007</v>
      </c>
      <c r="G23" s="57">
        <v>-1.5999999999999996</v>
      </c>
      <c r="H23" s="57">
        <v>1.7000000000000002</v>
      </c>
      <c r="I23" s="57">
        <v>1.3999999999999995</v>
      </c>
    </row>
    <row r="24" spans="2:9" ht="6.75" customHeight="1" x14ac:dyDescent="0.2">
      <c r="B24" s="65"/>
      <c r="C24" s="65"/>
      <c r="D24" s="57"/>
      <c r="E24" s="57"/>
      <c r="F24" s="57"/>
      <c r="G24" s="57"/>
      <c r="H24" s="57"/>
      <c r="I24" s="57"/>
    </row>
    <row r="25" spans="2:9" ht="6.75" customHeight="1" x14ac:dyDescent="0.2">
      <c r="B25" s="65"/>
      <c r="C25" s="65"/>
      <c r="D25" s="57"/>
      <c r="E25" s="57"/>
      <c r="F25" s="57"/>
      <c r="G25" s="57"/>
      <c r="H25" s="57"/>
      <c r="I25" s="57"/>
    </row>
    <row r="26" spans="2:9" ht="12.75" customHeight="1" x14ac:dyDescent="0.2">
      <c r="B26" s="424" t="s">
        <v>127</v>
      </c>
      <c r="C26" s="424"/>
      <c r="D26" s="119">
        <v>60.6</v>
      </c>
      <c r="E26" s="60">
        <v>61.9</v>
      </c>
      <c r="F26" s="60">
        <v>62.3</v>
      </c>
      <c r="G26" s="60">
        <v>64.099999999999994</v>
      </c>
      <c r="H26" s="60">
        <v>65.699999999999989</v>
      </c>
      <c r="I26" s="60">
        <v>64.199999999999989</v>
      </c>
    </row>
    <row r="27" spans="2:9" ht="12.75" customHeight="1" x14ac:dyDescent="0.2">
      <c r="B27" s="424" t="s">
        <v>128</v>
      </c>
      <c r="C27" s="424"/>
      <c r="D27" s="60">
        <v>1.3</v>
      </c>
      <c r="E27" s="60">
        <v>-0.1</v>
      </c>
      <c r="F27" s="60">
        <v>1.8</v>
      </c>
      <c r="G27" s="60">
        <v>1.6</v>
      </c>
      <c r="H27" s="60">
        <v>-1.7</v>
      </c>
      <c r="I27" s="60">
        <v>-1.4</v>
      </c>
    </row>
    <row r="28" spans="2:9" ht="12.75" customHeight="1" x14ac:dyDescent="0.2">
      <c r="B28" s="427" t="s">
        <v>129</v>
      </c>
      <c r="C28" s="427"/>
      <c r="D28" s="63">
        <v>0</v>
      </c>
      <c r="E28" s="63">
        <v>0.5</v>
      </c>
      <c r="F28" s="63">
        <v>0</v>
      </c>
      <c r="G28" s="63">
        <v>0</v>
      </c>
      <c r="H28" s="63">
        <v>0.2</v>
      </c>
      <c r="I28" s="63">
        <v>0</v>
      </c>
    </row>
    <row r="29" spans="2:9" ht="15.75" customHeight="1" x14ac:dyDescent="0.2">
      <c r="B29" s="422" t="s">
        <v>130</v>
      </c>
      <c r="C29" s="422"/>
      <c r="D29" s="57">
        <v>61.9</v>
      </c>
      <c r="E29" s="57">
        <v>62.3</v>
      </c>
      <c r="F29" s="57">
        <v>64.099999999999994</v>
      </c>
      <c r="G29" s="57">
        <v>65.699999999999989</v>
      </c>
      <c r="H29" s="57">
        <v>64.199999999999989</v>
      </c>
      <c r="I29" s="57">
        <v>62.79999999999999</v>
      </c>
    </row>
    <row r="30" spans="2:9" ht="15.75" customHeight="1" x14ac:dyDescent="0.2">
      <c r="B30" s="65" t="s">
        <v>131</v>
      </c>
      <c r="C30" s="65"/>
      <c r="D30" s="67">
        <v>0.24449897071781074</v>
      </c>
      <c r="E30" s="67">
        <v>0.2316189186877271</v>
      </c>
      <c r="F30" s="67">
        <v>0.22750451559788643</v>
      </c>
      <c r="G30" s="67">
        <v>0.22132897031396234</v>
      </c>
      <c r="H30" s="67">
        <v>0.20571278321821831</v>
      </c>
      <c r="I30" s="67">
        <v>0.19336530234104246</v>
      </c>
    </row>
  </sheetData>
  <mergeCells count="20">
    <mergeCell ref="B19:C19"/>
    <mergeCell ref="B7:C7"/>
    <mergeCell ref="B8:C8"/>
    <mergeCell ref="B9:C9"/>
    <mergeCell ref="B10:C10"/>
    <mergeCell ref="B11:C11"/>
    <mergeCell ref="B13:C13"/>
    <mergeCell ref="B14:C14"/>
    <mergeCell ref="B15:C15"/>
    <mergeCell ref="B16:C16"/>
    <mergeCell ref="B17:C17"/>
    <mergeCell ref="B18:C18"/>
    <mergeCell ref="B28:C28"/>
    <mergeCell ref="B29:C29"/>
    <mergeCell ref="B20:C20"/>
    <mergeCell ref="B21:C21"/>
    <mergeCell ref="B22:C22"/>
    <mergeCell ref="B23:C23"/>
    <mergeCell ref="B26:C26"/>
    <mergeCell ref="B27:C27"/>
  </mergeCells>
  <pageMargins left="0.70866141732283472" right="0.70866141732283472" top="0.74803149606299213" bottom="0.74803149606299213" header="0.31496062992125984" footer="0.31496062992125984"/>
  <pageSetup paperSize="9" scale="57"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zoomScaleNormal="100" workbookViewId="0">
      <selection activeCell="D31" sqref="D30:D31"/>
    </sheetView>
  </sheetViews>
  <sheetFormatPr defaultRowHeight="15" x14ac:dyDescent="0.25"/>
  <cols>
    <col min="1" max="1" width="2.28515625" customWidth="1"/>
    <col min="2" max="2" width="19" customWidth="1"/>
    <col min="3" max="3" width="11.85546875" customWidth="1"/>
    <col min="4" max="4" width="12.7109375" customWidth="1"/>
    <col min="5" max="5" width="12.140625" customWidth="1"/>
  </cols>
  <sheetData>
    <row r="1" spans="2:5" ht="15.75" x14ac:dyDescent="0.25">
      <c r="B1" s="156" t="s">
        <v>259</v>
      </c>
      <c r="C1" s="156"/>
      <c r="D1" s="157"/>
      <c r="E1" s="157"/>
    </row>
    <row r="2" spans="2:5" ht="15.75" x14ac:dyDescent="0.25">
      <c r="B2" s="156"/>
      <c r="C2" s="156"/>
      <c r="D2" s="157"/>
      <c r="E2" s="157"/>
    </row>
    <row r="3" spans="2:5" x14ac:dyDescent="0.25">
      <c r="B3" s="159" t="s">
        <v>228</v>
      </c>
      <c r="C3" s="159"/>
      <c r="D3" s="157"/>
      <c r="E3" s="157"/>
    </row>
    <row r="5" spans="2:5" x14ac:dyDescent="0.25">
      <c r="B5" s="160" t="s">
        <v>25</v>
      </c>
      <c r="C5" s="161" t="s">
        <v>57</v>
      </c>
      <c r="D5" s="161" t="s">
        <v>260</v>
      </c>
      <c r="E5" s="225"/>
    </row>
    <row r="6" spans="2:5" ht="16.5" x14ac:dyDescent="0.3">
      <c r="B6" s="163">
        <v>2007</v>
      </c>
      <c r="C6" s="164">
        <v>96531</v>
      </c>
      <c r="D6" s="226">
        <v>55.017212292540584</v>
      </c>
      <c r="E6" s="165"/>
    </row>
    <row r="7" spans="2:5" ht="16.5" x14ac:dyDescent="0.3">
      <c r="B7" s="163">
        <v>2008</v>
      </c>
      <c r="C7" s="164">
        <v>105132</v>
      </c>
      <c r="D7" s="226">
        <v>55.625102512685118</v>
      </c>
      <c r="E7" s="165"/>
    </row>
    <row r="8" spans="2:5" ht="16.5" x14ac:dyDescent="0.3">
      <c r="B8" s="163">
        <v>2009</v>
      </c>
      <c r="C8" s="164">
        <v>99068</v>
      </c>
      <c r="D8" s="226">
        <v>52.27862796833773</v>
      </c>
      <c r="E8" s="165"/>
    </row>
    <row r="9" spans="2:5" ht="16.5" x14ac:dyDescent="0.3">
      <c r="B9" s="163">
        <v>2010</v>
      </c>
      <c r="C9" s="164">
        <v>94586</v>
      </c>
      <c r="D9" s="226">
        <v>48.077626870526998</v>
      </c>
      <c r="E9" s="165"/>
    </row>
    <row r="10" spans="2:5" ht="16.5" x14ac:dyDescent="0.3">
      <c r="B10" s="163">
        <v>2011</v>
      </c>
      <c r="C10" s="164">
        <v>80579</v>
      </c>
      <c r="D10" s="226">
        <v>39.150799010771706</v>
      </c>
    </row>
    <row r="11" spans="2:5" ht="16.5" x14ac:dyDescent="0.3">
      <c r="B11" s="163">
        <v>2012</v>
      </c>
      <c r="C11" s="164">
        <v>59348</v>
      </c>
      <c r="D11" s="226">
        <v>27.589733576930765</v>
      </c>
    </row>
    <row r="12" spans="2:5" ht="16.5" x14ac:dyDescent="0.3">
      <c r="B12" s="163">
        <v>2013</v>
      </c>
      <c r="C12" s="164">
        <v>68071</v>
      </c>
      <c r="D12" s="226">
        <v>31.123151132752668</v>
      </c>
    </row>
    <row r="13" spans="2:5" ht="16.5" x14ac:dyDescent="0.3">
      <c r="B13" s="163">
        <v>2014</v>
      </c>
      <c r="C13" s="164">
        <v>75486</v>
      </c>
      <c r="D13" s="226">
        <v>31.961622003836105</v>
      </c>
    </row>
    <row r="14" spans="2:5" ht="16.5" x14ac:dyDescent="0.3">
      <c r="B14" s="163">
        <v>2015</v>
      </c>
      <c r="C14" s="164">
        <v>86454</v>
      </c>
      <c r="D14" s="226">
        <v>35.580706230965511</v>
      </c>
    </row>
    <row r="15" spans="2:5" ht="16.5" x14ac:dyDescent="0.3">
      <c r="B15" s="166">
        <v>2016</v>
      </c>
      <c r="C15" s="164">
        <v>89366</v>
      </c>
      <c r="D15" s="226">
        <v>35.31010830182268</v>
      </c>
    </row>
    <row r="16" spans="2:5" ht="16.5" x14ac:dyDescent="0.3">
      <c r="B16" s="166">
        <v>2017</v>
      </c>
      <c r="C16" s="164">
        <v>100044</v>
      </c>
      <c r="D16" s="226">
        <v>37.208122918990796</v>
      </c>
    </row>
    <row r="17" spans="2:4" ht="16.5" x14ac:dyDescent="0.3">
      <c r="B17" s="166">
        <v>2018</v>
      </c>
      <c r="C17" s="164">
        <v>105566</v>
      </c>
      <c r="D17" s="226">
        <v>37.461236953661668</v>
      </c>
    </row>
    <row r="18" spans="2:4" ht="16.5" x14ac:dyDescent="0.3">
      <c r="B18" s="166">
        <v>2019</v>
      </c>
      <c r="C18" s="164">
        <v>112602</v>
      </c>
      <c r="D18" s="226">
        <v>37.90771662089562</v>
      </c>
    </row>
    <row r="19" spans="2:4" ht="16.5" x14ac:dyDescent="0.3">
      <c r="B19" s="166">
        <v>2020</v>
      </c>
      <c r="C19" s="164">
        <v>122102</v>
      </c>
      <c r="D19" s="226">
        <v>39.15260344287001</v>
      </c>
    </row>
    <row r="20" spans="2:4" ht="16.5" x14ac:dyDescent="0.3">
      <c r="B20" s="166">
        <v>2021</v>
      </c>
      <c r="C20" s="164">
        <v>132982</v>
      </c>
      <c r="D20" s="226">
        <v>40.93035801429334</v>
      </c>
    </row>
  </sheetData>
  <pageMargins left="0.70866141732283472" right="0.70866141732283472" top="0.74803149606299213" bottom="0.74803149606299213"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1"/>
  <sheetViews>
    <sheetView zoomScaleNormal="100" workbookViewId="0">
      <selection activeCell="D31" sqref="D30:D31"/>
    </sheetView>
  </sheetViews>
  <sheetFormatPr defaultRowHeight="15" x14ac:dyDescent="0.25"/>
  <cols>
    <col min="1" max="1" width="2.28515625" customWidth="1"/>
    <col min="2" max="2" width="19" customWidth="1"/>
    <col min="3" max="3" width="11.85546875" customWidth="1"/>
    <col min="4" max="4" width="12.7109375" customWidth="1"/>
    <col min="5" max="5" width="12.140625" customWidth="1"/>
  </cols>
  <sheetData>
    <row r="1" spans="2:5" ht="15.75" x14ac:dyDescent="0.25">
      <c r="B1" s="156" t="s">
        <v>261</v>
      </c>
      <c r="C1" s="156"/>
      <c r="D1" s="157"/>
      <c r="E1" s="157"/>
    </row>
    <row r="2" spans="2:5" ht="15.75" x14ac:dyDescent="0.25">
      <c r="B2" s="156"/>
      <c r="C2" s="156"/>
      <c r="D2" s="157"/>
      <c r="E2" s="157"/>
    </row>
    <row r="3" spans="2:5" x14ac:dyDescent="0.25">
      <c r="B3" s="159" t="s">
        <v>228</v>
      </c>
      <c r="C3" s="159"/>
      <c r="D3" s="157"/>
      <c r="E3" s="157"/>
    </row>
    <row r="4" spans="2:5" ht="16.5" x14ac:dyDescent="0.3">
      <c r="C4" s="426" t="s">
        <v>11</v>
      </c>
      <c r="D4" s="426"/>
      <c r="E4" s="426"/>
    </row>
    <row r="5" spans="2:5" ht="16.5" x14ac:dyDescent="0.3">
      <c r="B5" s="178" t="s">
        <v>25</v>
      </c>
      <c r="C5" s="196" t="s">
        <v>262</v>
      </c>
      <c r="D5" s="196" t="s">
        <v>263</v>
      </c>
      <c r="E5" s="196" t="s">
        <v>264</v>
      </c>
    </row>
    <row r="6" spans="2:5" ht="16.5" x14ac:dyDescent="0.3">
      <c r="B6" s="163">
        <v>2016</v>
      </c>
      <c r="C6" s="165">
        <v>149.4</v>
      </c>
      <c r="D6" s="165">
        <v>55.3</v>
      </c>
      <c r="E6" s="165">
        <v>87.9</v>
      </c>
    </row>
    <row r="7" spans="2:5" ht="16.5" x14ac:dyDescent="0.3">
      <c r="B7" s="163">
        <v>2017</v>
      </c>
      <c r="C7" s="165">
        <v>153.69999999999999</v>
      </c>
      <c r="D7" s="165">
        <v>55.3</v>
      </c>
      <c r="E7" s="165">
        <v>92.2</v>
      </c>
    </row>
    <row r="8" spans="2:5" ht="16.5" x14ac:dyDescent="0.3">
      <c r="B8" s="163">
        <v>2018</v>
      </c>
      <c r="C8" s="165">
        <v>159.1</v>
      </c>
      <c r="D8" s="165">
        <v>56.6</v>
      </c>
      <c r="E8" s="165">
        <v>87.1</v>
      </c>
    </row>
    <row r="9" spans="2:5" ht="16.5" x14ac:dyDescent="0.3">
      <c r="B9" s="166">
        <v>2019</v>
      </c>
      <c r="C9" s="165">
        <v>165.3</v>
      </c>
      <c r="D9" s="165">
        <v>58.1</v>
      </c>
      <c r="E9" s="165">
        <v>89.1</v>
      </c>
    </row>
    <row r="10" spans="2:5" ht="16.5" x14ac:dyDescent="0.3">
      <c r="B10" s="166">
        <v>2020</v>
      </c>
      <c r="C10" s="165">
        <v>169.6</v>
      </c>
      <c r="D10" s="165">
        <v>59.2</v>
      </c>
      <c r="E10" s="165">
        <v>94.5</v>
      </c>
    </row>
    <row r="11" spans="2:5" ht="16.5" x14ac:dyDescent="0.3">
      <c r="B11" s="166">
        <v>2021</v>
      </c>
      <c r="C11" s="165">
        <v>174.8</v>
      </c>
      <c r="D11" s="165">
        <v>60.2</v>
      </c>
      <c r="E11" s="165">
        <v>96.3</v>
      </c>
    </row>
  </sheetData>
  <mergeCells count="1">
    <mergeCell ref="C4:E4"/>
  </mergeCells>
  <pageMargins left="0.70866141732283472" right="0.70866141732283472" top="0.74803149606299213" bottom="0.74803149606299213"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4"/>
  <sheetViews>
    <sheetView zoomScaleNormal="100" workbookViewId="0">
      <selection activeCell="D31" sqref="D30:D31"/>
    </sheetView>
  </sheetViews>
  <sheetFormatPr defaultColWidth="8.85546875" defaultRowHeight="15" x14ac:dyDescent="0.25"/>
  <cols>
    <col min="1" max="1" width="2.28515625" customWidth="1"/>
    <col min="2" max="2" width="19" customWidth="1"/>
    <col min="3" max="3" width="13.42578125" bestFit="1" customWidth="1"/>
    <col min="4" max="4" width="12.7109375" customWidth="1"/>
    <col min="5" max="5" width="13.7109375" bestFit="1" customWidth="1"/>
    <col min="6" max="6" width="10.140625" bestFit="1" customWidth="1"/>
    <col min="7" max="7" width="16.28515625" bestFit="1" customWidth="1"/>
    <col min="8" max="8" width="10.140625" bestFit="1" customWidth="1"/>
    <col min="9" max="9" width="17" bestFit="1" customWidth="1"/>
    <col min="11" max="11" width="26" bestFit="1" customWidth="1"/>
  </cols>
  <sheetData>
    <row r="1" spans="2:10" ht="15.75" x14ac:dyDescent="0.25">
      <c r="B1" s="156" t="s">
        <v>265</v>
      </c>
      <c r="C1" s="156"/>
      <c r="D1" s="157"/>
      <c r="E1" s="157"/>
      <c r="F1" s="157"/>
      <c r="J1" s="158"/>
    </row>
    <row r="2" spans="2:10" ht="15.75" x14ac:dyDescent="0.25">
      <c r="B2" s="156"/>
      <c r="C2" s="156"/>
      <c r="D2" s="157"/>
      <c r="E2" s="157"/>
      <c r="F2" s="157"/>
      <c r="J2" s="158"/>
    </row>
    <row r="3" spans="2:10" x14ac:dyDescent="0.25">
      <c r="B3" s="159" t="s">
        <v>228</v>
      </c>
      <c r="C3" s="159"/>
      <c r="D3" s="157"/>
      <c r="E3" s="157"/>
      <c r="F3" s="157"/>
      <c r="J3" s="158"/>
    </row>
    <row r="4" spans="2:10" x14ac:dyDescent="0.25">
      <c r="C4" s="429" t="s">
        <v>11</v>
      </c>
      <c r="D4" s="429"/>
      <c r="E4" s="429"/>
    </row>
    <row r="5" spans="2:10" x14ac:dyDescent="0.25">
      <c r="B5" s="160" t="s">
        <v>25</v>
      </c>
      <c r="C5" s="225" t="s">
        <v>266</v>
      </c>
      <c r="D5" s="225" t="s">
        <v>267</v>
      </c>
      <c r="E5" s="225" t="s">
        <v>268</v>
      </c>
      <c r="F5" s="225"/>
    </row>
    <row r="6" spans="2:10" ht="16.5" x14ac:dyDescent="0.3">
      <c r="B6" s="163">
        <v>2016</v>
      </c>
      <c r="C6" s="165">
        <v>-19.2</v>
      </c>
      <c r="D6" s="165">
        <v>149.4</v>
      </c>
      <c r="E6" s="165">
        <f t="shared" ref="E6:E11" si="0">D6+C6</f>
        <v>130.20000000000002</v>
      </c>
      <c r="F6" s="165"/>
    </row>
    <row r="7" spans="2:10" ht="16.5" x14ac:dyDescent="0.3">
      <c r="B7" s="163">
        <v>2017</v>
      </c>
      <c r="C7" s="165">
        <v>-19.7</v>
      </c>
      <c r="D7" s="165">
        <v>153.69999999999999</v>
      </c>
      <c r="E7" s="165">
        <f t="shared" si="0"/>
        <v>134</v>
      </c>
      <c r="F7" s="165"/>
    </row>
    <row r="8" spans="2:10" ht="16.5" x14ac:dyDescent="0.3">
      <c r="B8" s="163">
        <v>2018</v>
      </c>
      <c r="C8" s="165">
        <v>-19.8</v>
      </c>
      <c r="D8" s="165">
        <v>159.1</v>
      </c>
      <c r="E8" s="165">
        <f t="shared" si="0"/>
        <v>139.29999999999998</v>
      </c>
      <c r="F8" s="165"/>
    </row>
    <row r="9" spans="2:10" ht="16.5" x14ac:dyDescent="0.3">
      <c r="B9" s="163">
        <v>2019</v>
      </c>
      <c r="C9" s="165">
        <v>-20.6</v>
      </c>
      <c r="D9" s="165">
        <v>165.3</v>
      </c>
      <c r="E9" s="165">
        <f t="shared" si="0"/>
        <v>144.70000000000002</v>
      </c>
      <c r="F9" s="165"/>
    </row>
    <row r="10" spans="2:10" ht="16.5" x14ac:dyDescent="0.3">
      <c r="B10" s="163">
        <v>2020</v>
      </c>
      <c r="C10" s="165">
        <v>-20.7</v>
      </c>
      <c r="D10" s="165">
        <v>169.6</v>
      </c>
      <c r="E10" s="165">
        <f t="shared" si="0"/>
        <v>148.9</v>
      </c>
      <c r="F10" s="165"/>
    </row>
    <row r="11" spans="2:10" ht="16.5" x14ac:dyDescent="0.3">
      <c r="B11" s="163">
        <v>2021</v>
      </c>
      <c r="C11" s="165">
        <v>-20.8</v>
      </c>
      <c r="D11" s="165">
        <v>174.8</v>
      </c>
      <c r="E11" s="165">
        <f t="shared" si="0"/>
        <v>154</v>
      </c>
      <c r="F11" s="165"/>
    </row>
    <row r="12" spans="2:10" ht="16.5" x14ac:dyDescent="0.3">
      <c r="B12" s="163"/>
      <c r="C12" s="165"/>
      <c r="D12" s="165"/>
      <c r="E12" s="165"/>
      <c r="F12" s="165"/>
      <c r="G12" s="165"/>
      <c r="H12" s="165"/>
    </row>
    <row r="13" spans="2:10" ht="16.5" x14ac:dyDescent="0.3">
      <c r="C13" s="165"/>
      <c r="D13" s="165"/>
      <c r="E13" s="165"/>
    </row>
    <row r="14" spans="2:10" x14ac:dyDescent="0.25">
      <c r="C14" s="227"/>
      <c r="D14" s="227"/>
      <c r="E14" s="227"/>
    </row>
  </sheetData>
  <mergeCells count="1">
    <mergeCell ref="C4:E4"/>
  </mergeCells>
  <pageMargins left="0.70866141732283472" right="0.70866141732283472" top="0.74803149606299213" bottom="0.74803149606299213" header="0.31496062992125984" footer="0.31496062992125984"/>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
  <sheetViews>
    <sheetView zoomScaleNormal="100" workbookViewId="0">
      <selection activeCell="D31" sqref="D30:D31"/>
    </sheetView>
  </sheetViews>
  <sheetFormatPr defaultColWidth="8.85546875" defaultRowHeight="15" x14ac:dyDescent="0.25"/>
  <cols>
    <col min="1" max="1" width="2.28515625" customWidth="1"/>
    <col min="2" max="2" width="19" customWidth="1"/>
    <col min="3" max="3" width="17.85546875" bestFit="1" customWidth="1"/>
    <col min="4" max="4" width="15.7109375" bestFit="1" customWidth="1"/>
    <col min="5" max="5" width="18.140625" bestFit="1" customWidth="1"/>
    <col min="6" max="6" width="10.140625" bestFit="1" customWidth="1"/>
    <col min="7" max="7" width="16.28515625" bestFit="1" customWidth="1"/>
    <col min="8" max="8" width="10.140625" bestFit="1" customWidth="1"/>
    <col min="9" max="9" width="17" bestFit="1" customWidth="1"/>
    <col min="11" max="11" width="26" bestFit="1" customWidth="1"/>
  </cols>
  <sheetData>
    <row r="1" spans="2:10" ht="15.75" x14ac:dyDescent="0.25">
      <c r="B1" s="156" t="s">
        <v>269</v>
      </c>
      <c r="C1" s="156"/>
      <c r="D1" s="157"/>
      <c r="E1" s="157"/>
      <c r="F1" s="157"/>
      <c r="J1" s="158"/>
    </row>
    <row r="2" spans="2:10" ht="15.75" x14ac:dyDescent="0.25">
      <c r="B2" s="156"/>
      <c r="C2" s="156"/>
      <c r="D2" s="157"/>
      <c r="E2" s="157"/>
      <c r="F2" s="157"/>
      <c r="J2" s="158"/>
    </row>
    <row r="3" spans="2:10" x14ac:dyDescent="0.25">
      <c r="B3" s="159" t="s">
        <v>228</v>
      </c>
      <c r="C3" s="159"/>
      <c r="D3" s="157"/>
      <c r="E3" s="157"/>
      <c r="F3" s="157"/>
      <c r="J3" s="158"/>
    </row>
    <row r="4" spans="2:10" x14ac:dyDescent="0.25">
      <c r="C4" s="429" t="s">
        <v>11</v>
      </c>
      <c r="D4" s="429"/>
      <c r="E4" s="429"/>
    </row>
    <row r="5" spans="2:10" x14ac:dyDescent="0.25">
      <c r="B5" s="160" t="s">
        <v>25</v>
      </c>
      <c r="C5" s="225" t="s">
        <v>270</v>
      </c>
      <c r="D5" s="225" t="s">
        <v>271</v>
      </c>
      <c r="E5" s="225" t="s">
        <v>272</v>
      </c>
      <c r="F5" s="225"/>
    </row>
    <row r="6" spans="2:10" ht="16.5" x14ac:dyDescent="0.3">
      <c r="B6" s="163">
        <v>2016</v>
      </c>
      <c r="C6" s="165">
        <v>-144.4</v>
      </c>
      <c r="D6" s="165">
        <v>87.9</v>
      </c>
      <c r="E6" s="165">
        <f>C6+D6</f>
        <v>-56.5</v>
      </c>
      <c r="F6" s="165"/>
    </row>
    <row r="7" spans="2:10" ht="16.5" x14ac:dyDescent="0.3">
      <c r="B7" s="163">
        <v>2017</v>
      </c>
      <c r="C7" s="165">
        <v>-141.80000000000001</v>
      </c>
      <c r="D7" s="165">
        <v>92.2</v>
      </c>
      <c r="E7" s="165">
        <f t="shared" ref="E7:E11" si="0">C7+D7</f>
        <v>-49.600000000000009</v>
      </c>
      <c r="F7" s="165"/>
    </row>
    <row r="8" spans="2:10" ht="16.5" x14ac:dyDescent="0.3">
      <c r="B8" s="163">
        <v>2018</v>
      </c>
      <c r="C8" s="165">
        <v>-136.19999999999999</v>
      </c>
      <c r="D8" s="165">
        <v>87.1</v>
      </c>
      <c r="E8" s="165">
        <f t="shared" si="0"/>
        <v>-49.099999999999994</v>
      </c>
      <c r="F8" s="165"/>
      <c r="G8" s="165"/>
    </row>
    <row r="9" spans="2:10" ht="16.5" x14ac:dyDescent="0.3">
      <c r="B9" s="163">
        <v>2019</v>
      </c>
      <c r="C9" s="165">
        <v>-136.69999999999999</v>
      </c>
      <c r="D9" s="165">
        <v>89.1</v>
      </c>
      <c r="E9" s="165">
        <f t="shared" si="0"/>
        <v>-47.599999999999994</v>
      </c>
      <c r="F9" s="165"/>
      <c r="G9" s="165"/>
    </row>
    <row r="10" spans="2:10" ht="16.5" x14ac:dyDescent="0.3">
      <c r="B10" s="163">
        <v>2020</v>
      </c>
      <c r="C10" s="165">
        <v>-136.9</v>
      </c>
      <c r="D10" s="165">
        <v>94.5</v>
      </c>
      <c r="E10" s="165">
        <f t="shared" si="0"/>
        <v>-42.400000000000006</v>
      </c>
      <c r="F10" s="165"/>
      <c r="G10" s="165"/>
    </row>
    <row r="11" spans="2:10" ht="16.5" x14ac:dyDescent="0.3">
      <c r="B11" s="163">
        <v>2021</v>
      </c>
      <c r="C11" s="165">
        <v>-132.9</v>
      </c>
      <c r="D11" s="165">
        <v>96.3</v>
      </c>
      <c r="E11" s="165">
        <f t="shared" si="0"/>
        <v>-36.600000000000009</v>
      </c>
      <c r="F11" s="165"/>
      <c r="G11" s="165"/>
    </row>
    <row r="12" spans="2:10" ht="16.5" x14ac:dyDescent="0.3">
      <c r="B12" s="163"/>
      <c r="C12" s="165"/>
      <c r="D12" s="165"/>
      <c r="E12" s="165"/>
      <c r="F12" s="165"/>
      <c r="G12" s="165"/>
      <c r="H12" s="165"/>
    </row>
  </sheetData>
  <mergeCells count="1">
    <mergeCell ref="C4:E4"/>
  </mergeCells>
  <pageMargins left="0.70866141732283472" right="0.70866141732283472" top="0.74803149606299213" bottom="0.74803149606299213" header="0.31496062992125984" footer="0.31496062992125984"/>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zoomScaleNormal="100" workbookViewId="0">
      <selection activeCell="D31" sqref="D30:D31"/>
    </sheetView>
  </sheetViews>
  <sheetFormatPr defaultColWidth="8.85546875" defaultRowHeight="15" x14ac:dyDescent="0.25"/>
  <cols>
    <col min="1" max="1" width="2.28515625" customWidth="1"/>
    <col min="2" max="2" width="19" customWidth="1"/>
    <col min="3" max="3" width="17.85546875" bestFit="1" customWidth="1"/>
    <col min="4" max="4" width="15.7109375" bestFit="1" customWidth="1"/>
    <col min="5" max="5" width="18.140625" bestFit="1" customWidth="1"/>
    <col min="6" max="6" width="10.140625" bestFit="1" customWidth="1"/>
  </cols>
  <sheetData>
    <row r="1" spans="2:6" ht="15.75" x14ac:dyDescent="0.25">
      <c r="B1" s="156" t="s">
        <v>273</v>
      </c>
      <c r="C1" s="156"/>
      <c r="D1" s="157"/>
      <c r="E1" s="157"/>
      <c r="F1" s="157"/>
    </row>
    <row r="2" spans="2:6" ht="15.75" x14ac:dyDescent="0.25">
      <c r="B2" s="156"/>
      <c r="C2" s="156"/>
      <c r="D2" s="157"/>
      <c r="E2" s="157"/>
      <c r="F2" s="157"/>
    </row>
    <row r="3" spans="2:6" x14ac:dyDescent="0.25">
      <c r="B3" s="159" t="s">
        <v>228</v>
      </c>
      <c r="C3" s="159"/>
      <c r="D3" s="157"/>
      <c r="E3" s="157"/>
      <c r="F3" s="157"/>
    </row>
    <row r="4" spans="2:6" x14ac:dyDescent="0.25">
      <c r="C4" s="429" t="s">
        <v>11</v>
      </c>
      <c r="D4" s="429"/>
      <c r="E4" s="429"/>
    </row>
    <row r="5" spans="2:6" x14ac:dyDescent="0.25">
      <c r="B5" s="160" t="s">
        <v>25</v>
      </c>
      <c r="C5" s="225" t="s">
        <v>274</v>
      </c>
      <c r="D5" s="225" t="s">
        <v>275</v>
      </c>
      <c r="E5" s="225" t="s">
        <v>276</v>
      </c>
      <c r="F5" s="225"/>
    </row>
    <row r="6" spans="2:6" ht="16.5" x14ac:dyDescent="0.3">
      <c r="B6" s="163">
        <v>2016</v>
      </c>
      <c r="C6" s="165">
        <v>-33.6</v>
      </c>
      <c r="D6" s="165">
        <v>55.3</v>
      </c>
      <c r="E6" s="165">
        <f>C6+D6</f>
        <v>21.699999999999996</v>
      </c>
      <c r="F6" s="165"/>
    </row>
    <row r="7" spans="2:6" ht="16.5" x14ac:dyDescent="0.3">
      <c r="B7" s="163">
        <v>2017</v>
      </c>
      <c r="C7" s="165">
        <v>-33.9</v>
      </c>
      <c r="D7" s="165">
        <v>55.3</v>
      </c>
      <c r="E7" s="165">
        <f t="shared" ref="E7:E11" si="0">C7+D7</f>
        <v>21.4</v>
      </c>
      <c r="F7" s="165"/>
    </row>
    <row r="8" spans="2:6" ht="16.5" x14ac:dyDescent="0.3">
      <c r="B8" s="163">
        <v>2018</v>
      </c>
      <c r="C8" s="165">
        <v>-35.4</v>
      </c>
      <c r="D8" s="165">
        <v>56.6</v>
      </c>
      <c r="E8" s="165">
        <f t="shared" si="0"/>
        <v>21.200000000000003</v>
      </c>
      <c r="F8" s="165"/>
    </row>
    <row r="9" spans="2:6" ht="16.5" x14ac:dyDescent="0.3">
      <c r="B9" s="163">
        <v>2019</v>
      </c>
      <c r="C9" s="165">
        <v>-36.700000000000003</v>
      </c>
      <c r="D9" s="165">
        <v>58.1</v>
      </c>
      <c r="E9" s="165">
        <f t="shared" si="0"/>
        <v>21.4</v>
      </c>
      <c r="F9" s="165"/>
    </row>
    <row r="10" spans="2:6" ht="16.5" x14ac:dyDescent="0.3">
      <c r="B10" s="163">
        <v>2020</v>
      </c>
      <c r="C10" s="165">
        <v>-37.799999999999997</v>
      </c>
      <c r="D10" s="165">
        <v>59.2</v>
      </c>
      <c r="E10" s="165">
        <f t="shared" si="0"/>
        <v>21.400000000000006</v>
      </c>
      <c r="F10" s="165"/>
    </row>
    <row r="11" spans="2:6" ht="16.5" x14ac:dyDescent="0.3">
      <c r="B11" s="163">
        <v>2021</v>
      </c>
      <c r="C11" s="165">
        <v>-38.9</v>
      </c>
      <c r="D11" s="165">
        <v>60.2</v>
      </c>
      <c r="E11" s="165">
        <f t="shared" si="0"/>
        <v>21.300000000000004</v>
      </c>
      <c r="F11" s="165"/>
    </row>
    <row r="12" spans="2:6" ht="16.5" x14ac:dyDescent="0.3">
      <c r="B12" s="163"/>
      <c r="C12" s="165"/>
      <c r="D12" s="165"/>
      <c r="E12" s="165"/>
      <c r="F12" s="165"/>
    </row>
  </sheetData>
  <mergeCells count="1">
    <mergeCell ref="C4:E4"/>
  </mergeCells>
  <pageMargins left="0.70866141732283472" right="0.70866141732283472" top="0.74803149606299213" bottom="0.74803149606299213" header="0.31496062992125984" footer="0.31496062992125984"/>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31"/>
  <sheetViews>
    <sheetView zoomScaleNormal="100" workbookViewId="0">
      <selection activeCell="D31" sqref="D30:D31"/>
    </sheetView>
  </sheetViews>
  <sheetFormatPr defaultRowHeight="15" x14ac:dyDescent="0.25"/>
  <cols>
    <col min="2" max="2" width="3.5703125" customWidth="1"/>
    <col min="3" max="3" width="43.5703125" customWidth="1"/>
    <col min="4" max="4" width="8.42578125" customWidth="1"/>
    <col min="5" max="5" width="8.28515625" customWidth="1"/>
    <col min="6" max="6" width="8.140625" customWidth="1"/>
    <col min="7" max="7" width="8.42578125" customWidth="1"/>
  </cols>
  <sheetData>
    <row r="1" spans="2:8" ht="16.5" x14ac:dyDescent="0.3">
      <c r="B1" s="1" t="s">
        <v>132</v>
      </c>
      <c r="C1" s="2"/>
      <c r="D1" s="3"/>
      <c r="E1" s="3"/>
      <c r="F1" s="3"/>
      <c r="G1" s="3"/>
    </row>
    <row r="2" spans="2:8" ht="16.5" x14ac:dyDescent="0.3">
      <c r="B2" s="5" t="s">
        <v>1</v>
      </c>
      <c r="C2" s="3"/>
      <c r="D2" s="3"/>
      <c r="E2" s="3"/>
      <c r="F2" s="3"/>
      <c r="G2" s="3"/>
    </row>
    <row r="5" spans="2:8" ht="15" customHeight="1" x14ac:dyDescent="0.25">
      <c r="B5" s="120" t="s">
        <v>2</v>
      </c>
      <c r="C5" s="37"/>
      <c r="D5" s="430"/>
      <c r="E5" s="430"/>
      <c r="F5" s="430"/>
      <c r="G5" s="430"/>
      <c r="H5" s="430"/>
    </row>
    <row r="6" spans="2:8" x14ac:dyDescent="0.25">
      <c r="B6" s="121" t="s">
        <v>133</v>
      </c>
      <c r="C6" s="121"/>
      <c r="D6" s="122" t="s">
        <v>4</v>
      </c>
      <c r="E6" s="122" t="s">
        <v>5</v>
      </c>
      <c r="F6" s="122" t="s">
        <v>6</v>
      </c>
      <c r="G6" s="122" t="s">
        <v>7</v>
      </c>
      <c r="H6" s="122" t="s">
        <v>8</v>
      </c>
    </row>
    <row r="7" spans="2:8" x14ac:dyDescent="0.25">
      <c r="B7" s="108" t="s">
        <v>48</v>
      </c>
      <c r="C7" s="42"/>
      <c r="D7" s="42"/>
      <c r="E7" s="42"/>
      <c r="F7" s="42"/>
      <c r="G7" s="108"/>
      <c r="H7" s="108"/>
    </row>
    <row r="8" spans="2:8" x14ac:dyDescent="0.25">
      <c r="B8" s="123"/>
      <c r="C8" s="42" t="s">
        <v>134</v>
      </c>
      <c r="D8" s="44">
        <v>74.599999999999994</v>
      </c>
      <c r="E8" s="44">
        <v>77.5</v>
      </c>
      <c r="F8" s="44">
        <v>81</v>
      </c>
      <c r="G8" s="44">
        <v>85.9</v>
      </c>
      <c r="H8" s="44">
        <v>89.9</v>
      </c>
    </row>
    <row r="9" spans="2:8" x14ac:dyDescent="0.25">
      <c r="B9" s="123"/>
      <c r="C9" s="42" t="s">
        <v>135</v>
      </c>
      <c r="D9" s="124">
        <v>74.2</v>
      </c>
      <c r="E9" s="124">
        <v>78</v>
      </c>
      <c r="F9" s="124">
        <v>82</v>
      </c>
      <c r="G9" s="124">
        <v>85.8</v>
      </c>
      <c r="H9" s="124">
        <v>89.9</v>
      </c>
    </row>
    <row r="10" spans="2:8" x14ac:dyDescent="0.25">
      <c r="B10" s="108"/>
      <c r="C10" s="108" t="s">
        <v>136</v>
      </c>
      <c r="D10" s="125">
        <v>0.39999999999999147</v>
      </c>
      <c r="E10" s="125">
        <v>-0.5</v>
      </c>
      <c r="F10" s="125">
        <v>-1</v>
      </c>
      <c r="G10" s="125">
        <v>0.10000000000000853</v>
      </c>
      <c r="H10" s="125">
        <v>0</v>
      </c>
    </row>
    <row r="11" spans="2:8" x14ac:dyDescent="0.25">
      <c r="B11" s="108" t="s">
        <v>13</v>
      </c>
      <c r="C11" s="126"/>
      <c r="D11" s="44"/>
      <c r="E11" s="44"/>
      <c r="F11" s="44"/>
      <c r="G11" s="44"/>
      <c r="H11" s="44"/>
    </row>
    <row r="12" spans="2:8" x14ac:dyDescent="0.25">
      <c r="B12" s="42"/>
      <c r="C12" s="42" t="s">
        <v>134</v>
      </c>
      <c r="D12" s="44">
        <v>77.5</v>
      </c>
      <c r="E12" s="44">
        <v>80.5</v>
      </c>
      <c r="F12" s="44">
        <v>83.5</v>
      </c>
      <c r="G12" s="44">
        <v>86.2</v>
      </c>
      <c r="H12" s="44">
        <v>89.2</v>
      </c>
    </row>
    <row r="13" spans="2:8" x14ac:dyDescent="0.25">
      <c r="B13" s="42"/>
      <c r="C13" s="42" t="s">
        <v>135</v>
      </c>
      <c r="D13" s="124">
        <v>78.3</v>
      </c>
      <c r="E13" s="124">
        <v>80.099999999999994</v>
      </c>
      <c r="F13" s="124">
        <v>82.4</v>
      </c>
      <c r="G13" s="124">
        <v>85.2</v>
      </c>
      <c r="H13" s="124">
        <v>87.8</v>
      </c>
    </row>
    <row r="14" spans="2:8" x14ac:dyDescent="0.25">
      <c r="B14" s="108"/>
      <c r="C14" s="108" t="s">
        <v>136</v>
      </c>
      <c r="D14" s="125">
        <v>-0.79999999999999716</v>
      </c>
      <c r="E14" s="125">
        <v>0.40000000000000568</v>
      </c>
      <c r="F14" s="125">
        <v>1.0999999999999943</v>
      </c>
      <c r="G14" s="125">
        <v>1</v>
      </c>
      <c r="H14" s="125">
        <v>1.4000000000000057</v>
      </c>
    </row>
    <row r="15" spans="2:8" x14ac:dyDescent="0.25">
      <c r="B15" s="108" t="s">
        <v>137</v>
      </c>
      <c r="C15" s="126"/>
      <c r="D15" s="44"/>
      <c r="E15" s="44"/>
      <c r="F15" s="44"/>
      <c r="G15" s="44"/>
      <c r="H15" s="44"/>
    </row>
    <row r="16" spans="2:8" x14ac:dyDescent="0.25">
      <c r="B16" s="42"/>
      <c r="C16" s="42" t="s">
        <v>134</v>
      </c>
      <c r="D16" s="44">
        <v>1.621</v>
      </c>
      <c r="E16" s="44">
        <v>2.8580000000000001</v>
      </c>
      <c r="F16" s="44">
        <v>4.0510000000000002</v>
      </c>
      <c r="G16" s="44">
        <v>6.085</v>
      </c>
      <c r="H16" s="44">
        <v>7.1680000000000001</v>
      </c>
    </row>
    <row r="17" spans="2:8" x14ac:dyDescent="0.25">
      <c r="B17" s="42"/>
      <c r="C17" s="42" t="s">
        <v>135</v>
      </c>
      <c r="D17" s="124">
        <v>0.5</v>
      </c>
      <c r="E17" s="124">
        <v>3.3</v>
      </c>
      <c r="F17" s="124">
        <v>5.4</v>
      </c>
      <c r="G17" s="124">
        <v>6.8</v>
      </c>
      <c r="H17" s="124">
        <v>8.5</v>
      </c>
    </row>
    <row r="18" spans="2:8" x14ac:dyDescent="0.25">
      <c r="B18" s="108"/>
      <c r="C18" s="108" t="s">
        <v>136</v>
      </c>
      <c r="D18" s="125">
        <v>1.121</v>
      </c>
      <c r="E18" s="125">
        <v>-0.44199999999999973</v>
      </c>
      <c r="F18" s="125">
        <v>-1.3490000000000002</v>
      </c>
      <c r="G18" s="125">
        <v>-0.71499999999999986</v>
      </c>
      <c r="H18" s="125">
        <v>-1.3319999999999999</v>
      </c>
    </row>
    <row r="19" spans="2:8" x14ac:dyDescent="0.25">
      <c r="B19" s="108" t="s">
        <v>15</v>
      </c>
      <c r="C19" s="126"/>
      <c r="D19" s="127"/>
      <c r="E19" s="127"/>
      <c r="F19" s="127"/>
      <c r="G19" s="127"/>
      <c r="H19" s="127"/>
    </row>
    <row r="20" spans="2:8" x14ac:dyDescent="0.25">
      <c r="B20" s="42"/>
      <c r="C20" s="42" t="s">
        <v>134</v>
      </c>
      <c r="D20" s="44">
        <v>7.0999999999999994E-2</v>
      </c>
      <c r="E20" s="44">
        <v>-1.7889999999999999</v>
      </c>
      <c r="F20" s="44">
        <v>-1.55</v>
      </c>
      <c r="G20" s="44">
        <v>1.7030000000000001</v>
      </c>
      <c r="H20" s="44">
        <v>1.4490000000000001</v>
      </c>
    </row>
    <row r="21" spans="2:8" x14ac:dyDescent="0.25">
      <c r="B21" s="42"/>
      <c r="C21" s="42" t="s">
        <v>135</v>
      </c>
      <c r="D21" s="124">
        <v>-2.2000000000000002</v>
      </c>
      <c r="E21" s="124">
        <v>-2.1</v>
      </c>
      <c r="F21" s="124">
        <v>1.4</v>
      </c>
      <c r="G21" s="124">
        <v>3</v>
      </c>
      <c r="H21" s="124">
        <v>2.6</v>
      </c>
    </row>
    <row r="22" spans="2:8" x14ac:dyDescent="0.25">
      <c r="B22" s="108"/>
      <c r="C22" s="108" t="s">
        <v>136</v>
      </c>
      <c r="D22" s="125">
        <v>2.2710000000000004</v>
      </c>
      <c r="E22" s="125">
        <v>0.31100000000000017</v>
      </c>
      <c r="F22" s="125">
        <v>-2.95</v>
      </c>
      <c r="G22" s="125">
        <v>-1.2969999999999999</v>
      </c>
      <c r="H22" s="125">
        <v>-1.151</v>
      </c>
    </row>
    <row r="23" spans="2:8" x14ac:dyDescent="0.25">
      <c r="B23" s="35" t="s">
        <v>138</v>
      </c>
      <c r="C23" s="126"/>
      <c r="D23" s="127"/>
      <c r="E23" s="127"/>
      <c r="F23" s="127"/>
      <c r="G23" s="127"/>
      <c r="H23" s="127"/>
    </row>
    <row r="24" spans="2:8" x14ac:dyDescent="0.25">
      <c r="B24" s="36"/>
      <c r="C24" s="42" t="s">
        <v>134</v>
      </c>
      <c r="D24" s="44">
        <v>62.277000000000001</v>
      </c>
      <c r="E24" s="44">
        <v>64.111000000000004</v>
      </c>
      <c r="F24" s="44">
        <v>65.744</v>
      </c>
      <c r="G24" s="44">
        <v>64.153999999999996</v>
      </c>
      <c r="H24" s="44">
        <v>62.823999999999998</v>
      </c>
    </row>
    <row r="25" spans="2:8" x14ac:dyDescent="0.25">
      <c r="B25" s="36"/>
      <c r="C25" s="42" t="s">
        <v>135</v>
      </c>
      <c r="D25" s="124">
        <v>64.400000000000006</v>
      </c>
      <c r="E25" s="124">
        <v>66.400000000000006</v>
      </c>
      <c r="F25" s="124">
        <v>65</v>
      </c>
      <c r="G25" s="124">
        <v>62.1</v>
      </c>
      <c r="H25" s="124">
        <v>59.6</v>
      </c>
    </row>
    <row r="26" spans="2:8" x14ac:dyDescent="0.25">
      <c r="B26" s="123"/>
      <c r="C26" s="108" t="s">
        <v>136</v>
      </c>
      <c r="D26" s="125">
        <v>-2.1230000000000047</v>
      </c>
      <c r="E26" s="125">
        <v>-2.2890000000000015</v>
      </c>
      <c r="F26" s="125">
        <v>0.74399999999999977</v>
      </c>
      <c r="G26" s="125">
        <v>2.0539999999999949</v>
      </c>
      <c r="H26" s="125">
        <v>3.2239999999999966</v>
      </c>
    </row>
    <row r="27" spans="2:8" x14ac:dyDescent="0.25">
      <c r="B27" s="35" t="s">
        <v>17</v>
      </c>
      <c r="C27" s="126"/>
      <c r="D27" s="127"/>
      <c r="E27" s="127"/>
      <c r="F27" s="127"/>
      <c r="G27" s="127"/>
      <c r="H27" s="127"/>
    </row>
    <row r="28" spans="2:8" x14ac:dyDescent="0.25">
      <c r="B28" s="36"/>
      <c r="C28" s="42" t="s">
        <v>134</v>
      </c>
      <c r="D28" s="44">
        <v>100.044</v>
      </c>
      <c r="E28" s="44">
        <v>105.566</v>
      </c>
      <c r="F28" s="44">
        <v>112.602</v>
      </c>
      <c r="G28" s="44">
        <v>122.102</v>
      </c>
      <c r="H28" s="44">
        <v>132.982</v>
      </c>
    </row>
    <row r="29" spans="2:8" x14ac:dyDescent="0.25">
      <c r="B29" s="36"/>
      <c r="C29" s="42" t="s">
        <v>135</v>
      </c>
      <c r="D29" s="124">
        <v>93</v>
      </c>
      <c r="E29" s="124">
        <v>99.1</v>
      </c>
      <c r="F29" s="124">
        <v>107.4</v>
      </c>
      <c r="G29" s="124">
        <v>117.3</v>
      </c>
      <c r="H29" s="124">
        <v>129.30000000000001</v>
      </c>
    </row>
    <row r="30" spans="2:8" x14ac:dyDescent="0.25">
      <c r="B30" s="123"/>
      <c r="C30" s="108" t="s">
        <v>136</v>
      </c>
      <c r="D30" s="125">
        <v>7.0439999999999969</v>
      </c>
      <c r="E30" s="125">
        <v>6.4660000000000082</v>
      </c>
      <c r="F30" s="125">
        <v>5.2019999999999982</v>
      </c>
      <c r="G30" s="125">
        <v>4.8020000000000067</v>
      </c>
      <c r="H30" s="125">
        <v>3.6819999999999879</v>
      </c>
    </row>
    <row r="31" spans="2:8" x14ac:dyDescent="0.25">
      <c r="B31" s="128"/>
      <c r="C31" s="129"/>
      <c r="D31" s="130"/>
      <c r="E31" s="130"/>
      <c r="F31" s="130"/>
      <c r="G31" s="131"/>
    </row>
  </sheetData>
  <mergeCells count="1">
    <mergeCell ref="D5:H5"/>
  </mergeCells>
  <pageMargins left="0.70866141732283472" right="0.70866141732283472" top="0.74803149606299213" bottom="0.74803149606299213" header="0.31496062992125984" footer="0.31496062992125984"/>
  <pageSetup paperSize="9" scale="8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showGridLines="0" zoomScaleNormal="100" workbookViewId="0">
      <selection activeCell="D31" sqref="D30:D31"/>
    </sheetView>
  </sheetViews>
  <sheetFormatPr defaultColWidth="9.140625" defaultRowHeight="12.75" x14ac:dyDescent="0.2"/>
  <cols>
    <col min="1" max="1" width="2.85546875" style="233" customWidth="1"/>
    <col min="2" max="2" width="3.7109375" style="233" customWidth="1"/>
    <col min="3" max="3" width="27.7109375" style="233" customWidth="1"/>
    <col min="4" max="7" width="10.7109375" style="229" customWidth="1"/>
    <col min="8" max="8" width="10.7109375" style="228" customWidth="1"/>
    <col min="9" max="9" width="12.28515625" style="229" bestFit="1" customWidth="1"/>
    <col min="10" max="16384" width="9.140625" style="233"/>
  </cols>
  <sheetData>
    <row r="1" spans="2:8" ht="15.75" x14ac:dyDescent="0.25">
      <c r="B1" s="156" t="s">
        <v>277</v>
      </c>
      <c r="C1" s="156"/>
      <c r="D1" s="157"/>
      <c r="E1" s="157"/>
      <c r="F1" s="157"/>
      <c r="G1" s="157"/>
    </row>
    <row r="2" spans="2:8" ht="15.75" x14ac:dyDescent="0.25">
      <c r="B2" s="156"/>
      <c r="C2" s="156"/>
      <c r="D2" s="157"/>
      <c r="E2" s="157"/>
      <c r="F2" s="157"/>
      <c r="G2" s="157"/>
    </row>
    <row r="3" spans="2:8" x14ac:dyDescent="0.2">
      <c r="B3" s="159" t="s">
        <v>228</v>
      </c>
      <c r="C3" s="159"/>
      <c r="D3" s="157"/>
      <c r="E3" s="157"/>
      <c r="F3" s="157"/>
      <c r="G3" s="157"/>
    </row>
    <row r="5" spans="2:8" ht="16.5" x14ac:dyDescent="0.3">
      <c r="B5" s="160" t="s">
        <v>25</v>
      </c>
      <c r="C5" s="230"/>
      <c r="D5" s="231">
        <v>2017</v>
      </c>
      <c r="E5" s="231">
        <v>2018</v>
      </c>
      <c r="F5" s="231">
        <v>2019</v>
      </c>
      <c r="G5" s="231">
        <v>2020</v>
      </c>
      <c r="H5" s="231">
        <v>2021</v>
      </c>
    </row>
    <row r="6" spans="2:8" ht="16.5" x14ac:dyDescent="0.2">
      <c r="B6" s="232" t="s">
        <v>278</v>
      </c>
      <c r="D6" s="233"/>
      <c r="E6" s="233"/>
      <c r="F6" s="233"/>
      <c r="G6" s="233"/>
      <c r="H6" s="233"/>
    </row>
    <row r="7" spans="2:8" ht="16.5" x14ac:dyDescent="0.3">
      <c r="B7" s="234"/>
      <c r="C7" s="234" t="s">
        <v>279</v>
      </c>
      <c r="D7" s="165">
        <v>3.6608001810545514E-2</v>
      </c>
      <c r="E7" s="165">
        <v>-0.19487692795528444</v>
      </c>
      <c r="F7" s="165">
        <v>-1.9907379884215857E-3</v>
      </c>
      <c r="G7" s="165">
        <v>0.75420328350544275</v>
      </c>
      <c r="H7" s="165">
        <v>1.0674735428062914</v>
      </c>
    </row>
    <row r="8" spans="2:8" ht="16.5" x14ac:dyDescent="0.3">
      <c r="B8" s="234"/>
      <c r="C8" s="234" t="s">
        <v>43</v>
      </c>
      <c r="D8" s="165">
        <v>0.1027101419350489</v>
      </c>
      <c r="E8" s="165">
        <v>0.151460697248891</v>
      </c>
      <c r="F8" s="165">
        <v>0.1835750910544767</v>
      </c>
      <c r="G8" s="165">
        <v>0.30416709926977992</v>
      </c>
      <c r="H8" s="165">
        <v>0.15594811990529606</v>
      </c>
    </row>
    <row r="9" spans="2:8" ht="16.5" x14ac:dyDescent="0.3">
      <c r="B9" s="234"/>
      <c r="C9" s="234" t="s">
        <v>150</v>
      </c>
      <c r="D9" s="165">
        <v>0</v>
      </c>
      <c r="E9" s="165">
        <v>-0.44772485323691635</v>
      </c>
      <c r="F9" s="165">
        <v>-1.4742494600159317</v>
      </c>
      <c r="G9" s="165">
        <v>-1.3119425738617601</v>
      </c>
      <c r="H9" s="165">
        <v>-1.4902506307069001</v>
      </c>
    </row>
    <row r="10" spans="2:8" ht="16.5" x14ac:dyDescent="0.3">
      <c r="B10" s="234"/>
      <c r="C10" s="234" t="s">
        <v>79</v>
      </c>
      <c r="D10" s="165">
        <v>0.23468185625440599</v>
      </c>
      <c r="E10" s="165">
        <v>-8.5891605669019099E-4</v>
      </c>
      <c r="F10" s="165">
        <v>0.36866510694987642</v>
      </c>
      <c r="G10" s="165">
        <v>0.30857219108653772</v>
      </c>
      <c r="H10" s="165">
        <v>0.29582896799531294</v>
      </c>
    </row>
    <row r="11" spans="2:8" ht="17.25" thickBot="1" x14ac:dyDescent="0.35">
      <c r="B11" s="235" t="s">
        <v>33</v>
      </c>
      <c r="D11" s="236">
        <v>0.37400000000000044</v>
      </c>
      <c r="E11" s="236">
        <v>-0.49199999999999999</v>
      </c>
      <c r="F11" s="236">
        <v>-0.92400000000000004</v>
      </c>
      <c r="G11" s="236">
        <v>5.5000000000000229E-2</v>
      </c>
      <c r="H11" s="236">
        <v>2.9000000000000227E-2</v>
      </c>
    </row>
    <row r="12" spans="2:8" ht="13.5" thickTop="1" x14ac:dyDescent="0.2"/>
  </sheetData>
  <pageMargins left="0.7" right="0.7" top="0.75" bottom="0.75"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416"/>
  <sheetViews>
    <sheetView zoomScaleNormal="100" workbookViewId="0">
      <selection activeCell="J31" sqref="J31"/>
    </sheetView>
  </sheetViews>
  <sheetFormatPr defaultColWidth="9.140625" defaultRowHeight="16.5" x14ac:dyDescent="0.3"/>
  <cols>
    <col min="1" max="1" width="9.140625" style="184"/>
    <col min="2" max="2" width="24.42578125" style="184" bestFit="1" customWidth="1"/>
    <col min="3" max="3" width="28.28515625" style="184" bestFit="1" customWidth="1"/>
    <col min="4" max="4" width="9.140625" style="184"/>
    <col min="5" max="5" width="9.5703125" style="184" bestFit="1" customWidth="1"/>
    <col min="6" max="7" width="9.140625" style="184"/>
    <col min="8" max="8" width="11.85546875" style="184" bestFit="1" customWidth="1"/>
    <col min="9" max="9" width="12" style="184" bestFit="1" customWidth="1"/>
    <col min="10" max="10" width="12" style="184" customWidth="1"/>
    <col min="11" max="12" width="9.140625" style="184"/>
    <col min="13" max="13" width="10.28515625" style="184" customWidth="1"/>
    <col min="14" max="17" width="9.140625" style="184"/>
    <col min="18" max="18" width="11" style="184" bestFit="1" customWidth="1"/>
    <col min="19" max="16384" width="9.140625" style="184"/>
  </cols>
  <sheetData>
    <row r="1" spans="1:20" x14ac:dyDescent="0.3">
      <c r="A1" s="244" t="s">
        <v>352</v>
      </c>
      <c r="B1" s="245"/>
      <c r="C1" s="245"/>
      <c r="D1" s="290"/>
      <c r="E1" s="290"/>
    </row>
    <row r="2" spans="1:20" x14ac:dyDescent="0.3">
      <c r="A2" s="247" t="s">
        <v>349</v>
      </c>
      <c r="B2" s="245"/>
      <c r="C2" s="245"/>
      <c r="D2" s="290"/>
      <c r="E2" s="290"/>
    </row>
    <row r="3" spans="1:20" x14ac:dyDescent="0.3">
      <c r="A3" s="248"/>
      <c r="B3" s="249"/>
      <c r="C3" s="249"/>
    </row>
    <row r="5" spans="1:20" x14ac:dyDescent="0.3">
      <c r="B5" s="184" t="s">
        <v>135</v>
      </c>
      <c r="C5" s="184" t="s">
        <v>134</v>
      </c>
    </row>
    <row r="6" spans="1:20" x14ac:dyDescent="0.3">
      <c r="A6" s="282">
        <v>36678</v>
      </c>
      <c r="B6" s="184">
        <v>-9780</v>
      </c>
      <c r="C6" s="184">
        <v>-9780</v>
      </c>
      <c r="I6" s="281"/>
      <c r="P6" s="283"/>
      <c r="Q6" s="283"/>
      <c r="T6" s="283"/>
    </row>
    <row r="7" spans="1:20" x14ac:dyDescent="0.3">
      <c r="A7" s="282">
        <v>36770</v>
      </c>
      <c r="B7" s="184">
        <v>-9780</v>
      </c>
      <c r="C7" s="184">
        <v>-9780</v>
      </c>
      <c r="P7" s="283"/>
      <c r="Q7" s="283"/>
      <c r="T7" s="283"/>
    </row>
    <row r="8" spans="1:20" x14ac:dyDescent="0.3">
      <c r="A8" s="282">
        <v>36861</v>
      </c>
      <c r="B8" s="184">
        <v>-11580</v>
      </c>
      <c r="C8" s="184">
        <v>-11580</v>
      </c>
      <c r="P8" s="283"/>
      <c r="Q8" s="283"/>
      <c r="T8" s="283"/>
    </row>
    <row r="9" spans="1:20" x14ac:dyDescent="0.3">
      <c r="A9" s="282">
        <v>36951</v>
      </c>
      <c r="B9" s="184">
        <v>-12630</v>
      </c>
      <c r="C9" s="184">
        <v>-12630</v>
      </c>
      <c r="P9" s="283"/>
      <c r="Q9" s="283"/>
      <c r="T9" s="283"/>
    </row>
    <row r="10" spans="1:20" x14ac:dyDescent="0.3">
      <c r="A10" s="282">
        <v>37043</v>
      </c>
      <c r="B10" s="184">
        <v>-8620</v>
      </c>
      <c r="C10" s="184">
        <v>-8620</v>
      </c>
      <c r="P10" s="283"/>
      <c r="Q10" s="283"/>
      <c r="T10" s="283"/>
    </row>
    <row r="11" spans="1:20" x14ac:dyDescent="0.3">
      <c r="A11" s="282">
        <v>37135</v>
      </c>
      <c r="B11" s="184">
        <v>-770</v>
      </c>
      <c r="C11" s="184">
        <v>-770</v>
      </c>
      <c r="P11" s="283"/>
      <c r="Q11" s="283"/>
      <c r="T11" s="283"/>
    </row>
    <row r="12" spans="1:20" x14ac:dyDescent="0.3">
      <c r="A12" s="282">
        <v>37226</v>
      </c>
      <c r="B12" s="184">
        <v>11190</v>
      </c>
      <c r="C12" s="184">
        <v>11190</v>
      </c>
      <c r="P12" s="283"/>
      <c r="Q12" s="283"/>
      <c r="T12" s="283"/>
    </row>
    <row r="13" spans="1:20" x14ac:dyDescent="0.3">
      <c r="A13" s="282">
        <v>37316</v>
      </c>
      <c r="B13" s="184">
        <v>24560</v>
      </c>
      <c r="C13" s="184">
        <v>24560</v>
      </c>
      <c r="P13" s="283"/>
      <c r="Q13" s="283"/>
      <c r="T13" s="283"/>
    </row>
    <row r="14" spans="1:20" x14ac:dyDescent="0.3">
      <c r="A14" s="282">
        <v>37408</v>
      </c>
      <c r="B14" s="184">
        <v>32810</v>
      </c>
      <c r="C14" s="184">
        <v>32810</v>
      </c>
      <c r="J14" s="294"/>
      <c r="P14" s="283"/>
      <c r="Q14" s="283"/>
      <c r="T14" s="283"/>
    </row>
    <row r="15" spans="1:20" x14ac:dyDescent="0.3">
      <c r="A15" s="282">
        <v>37500</v>
      </c>
      <c r="B15" s="184">
        <v>37250</v>
      </c>
      <c r="C15" s="184">
        <v>37250</v>
      </c>
      <c r="J15" s="294"/>
      <c r="P15" s="283"/>
      <c r="Q15" s="283"/>
      <c r="T15" s="283"/>
    </row>
    <row r="16" spans="1:20" x14ac:dyDescent="0.3">
      <c r="A16" s="282">
        <v>37591</v>
      </c>
      <c r="B16" s="184">
        <v>38740</v>
      </c>
      <c r="C16" s="184">
        <v>38740</v>
      </c>
      <c r="J16" s="294"/>
      <c r="P16" s="283"/>
      <c r="Q16" s="283"/>
      <c r="T16" s="283"/>
    </row>
    <row r="17" spans="1:20" x14ac:dyDescent="0.3">
      <c r="A17" s="282">
        <v>37681</v>
      </c>
      <c r="B17" s="184">
        <v>41270</v>
      </c>
      <c r="C17" s="184">
        <v>41270</v>
      </c>
      <c r="J17" s="294"/>
      <c r="P17" s="283"/>
      <c r="Q17" s="283"/>
      <c r="T17" s="283"/>
    </row>
    <row r="18" spans="1:20" x14ac:dyDescent="0.3">
      <c r="A18" s="282">
        <v>37773</v>
      </c>
      <c r="B18" s="184">
        <v>41960</v>
      </c>
      <c r="C18" s="184">
        <v>41960</v>
      </c>
      <c r="J18" s="294"/>
      <c r="P18" s="283"/>
      <c r="Q18" s="283"/>
      <c r="T18" s="283"/>
    </row>
    <row r="19" spans="1:20" x14ac:dyDescent="0.3">
      <c r="A19" s="282">
        <v>37865</v>
      </c>
      <c r="B19" s="184">
        <v>39840</v>
      </c>
      <c r="C19" s="184">
        <v>39840</v>
      </c>
      <c r="J19" s="294"/>
      <c r="P19" s="283"/>
      <c r="Q19" s="283"/>
      <c r="T19" s="283"/>
    </row>
    <row r="20" spans="1:20" x14ac:dyDescent="0.3">
      <c r="A20" s="282">
        <v>37956</v>
      </c>
      <c r="B20" s="184">
        <v>34380</v>
      </c>
      <c r="C20" s="184">
        <v>34380</v>
      </c>
      <c r="J20" s="294"/>
      <c r="P20" s="283"/>
      <c r="Q20" s="283"/>
      <c r="T20" s="283"/>
    </row>
    <row r="21" spans="1:20" x14ac:dyDescent="0.3">
      <c r="A21" s="282">
        <v>38047</v>
      </c>
      <c r="B21" s="184">
        <v>28280</v>
      </c>
      <c r="C21" s="184">
        <v>28280</v>
      </c>
      <c r="J21" s="294"/>
      <c r="P21" s="283"/>
      <c r="Q21" s="283"/>
      <c r="T21" s="283"/>
    </row>
    <row r="22" spans="1:20" x14ac:dyDescent="0.3">
      <c r="A22" s="282">
        <v>38139</v>
      </c>
      <c r="B22" s="184">
        <v>21510</v>
      </c>
      <c r="C22" s="184">
        <v>21510</v>
      </c>
      <c r="J22" s="294"/>
      <c r="P22" s="283"/>
      <c r="Q22" s="283"/>
      <c r="T22" s="283"/>
    </row>
    <row r="23" spans="1:20" x14ac:dyDescent="0.3">
      <c r="A23" s="282">
        <v>38231</v>
      </c>
      <c r="B23" s="184">
        <v>17150</v>
      </c>
      <c r="C23" s="184">
        <v>17150</v>
      </c>
      <c r="J23" s="294"/>
      <c r="P23" s="283"/>
      <c r="Q23" s="283"/>
      <c r="T23" s="283"/>
    </row>
    <row r="24" spans="1:20" x14ac:dyDescent="0.3">
      <c r="A24" s="282">
        <v>38322</v>
      </c>
      <c r="B24" s="184">
        <v>14550</v>
      </c>
      <c r="C24" s="184">
        <v>14550</v>
      </c>
      <c r="J24" s="294"/>
      <c r="P24" s="283"/>
      <c r="Q24" s="283"/>
      <c r="T24" s="283"/>
    </row>
    <row r="25" spans="1:20" x14ac:dyDescent="0.3">
      <c r="A25" s="282">
        <v>38412</v>
      </c>
      <c r="B25" s="184">
        <v>10040</v>
      </c>
      <c r="C25" s="184">
        <v>10040</v>
      </c>
      <c r="J25" s="294"/>
      <c r="P25" s="283"/>
      <c r="Q25" s="283"/>
      <c r="T25" s="283"/>
    </row>
    <row r="26" spans="1:20" x14ac:dyDescent="0.3">
      <c r="A26" s="282">
        <v>38504</v>
      </c>
      <c r="B26" s="184">
        <v>8960</v>
      </c>
      <c r="C26" s="184">
        <v>8960</v>
      </c>
      <c r="J26" s="294"/>
      <c r="P26" s="283"/>
      <c r="Q26" s="283"/>
      <c r="T26" s="283"/>
    </row>
    <row r="27" spans="1:20" x14ac:dyDescent="0.3">
      <c r="A27" s="282">
        <v>38596</v>
      </c>
      <c r="B27" s="184">
        <v>6590</v>
      </c>
      <c r="C27" s="184">
        <v>6590</v>
      </c>
      <c r="J27" s="294"/>
      <c r="P27" s="283"/>
      <c r="Q27" s="283"/>
      <c r="T27" s="283"/>
    </row>
    <row r="28" spans="1:20" x14ac:dyDescent="0.3">
      <c r="A28" s="282">
        <v>38687</v>
      </c>
      <c r="B28" s="184">
        <v>7250</v>
      </c>
      <c r="C28" s="184">
        <v>7250</v>
      </c>
      <c r="J28" s="294"/>
      <c r="P28" s="283"/>
      <c r="Q28" s="283"/>
      <c r="T28" s="283"/>
    </row>
    <row r="29" spans="1:20" x14ac:dyDescent="0.3">
      <c r="A29" s="282">
        <v>38777</v>
      </c>
      <c r="B29" s="184">
        <v>9650</v>
      </c>
      <c r="C29" s="184">
        <v>9650</v>
      </c>
      <c r="J29" s="294"/>
      <c r="P29" s="283"/>
      <c r="Q29" s="283"/>
      <c r="T29" s="283"/>
    </row>
    <row r="30" spans="1:20" x14ac:dyDescent="0.3">
      <c r="A30" s="282">
        <v>38869</v>
      </c>
      <c r="B30" s="184">
        <v>10510</v>
      </c>
      <c r="C30" s="184">
        <v>10510</v>
      </c>
      <c r="J30" s="294"/>
      <c r="P30" s="283"/>
      <c r="Q30" s="283"/>
      <c r="T30" s="283"/>
    </row>
    <row r="31" spans="1:20" x14ac:dyDescent="0.3">
      <c r="A31" s="282">
        <v>38961</v>
      </c>
      <c r="B31" s="184">
        <v>13080</v>
      </c>
      <c r="C31" s="184">
        <v>13080</v>
      </c>
      <c r="J31" s="294"/>
      <c r="P31" s="283"/>
      <c r="Q31" s="283"/>
      <c r="T31" s="283"/>
    </row>
    <row r="32" spans="1:20" x14ac:dyDescent="0.3">
      <c r="A32" s="282">
        <v>39052</v>
      </c>
      <c r="B32" s="184">
        <v>14510</v>
      </c>
      <c r="C32" s="184">
        <v>14510</v>
      </c>
      <c r="J32" s="294"/>
      <c r="P32" s="283"/>
      <c r="Q32" s="283"/>
      <c r="T32" s="283"/>
    </row>
    <row r="33" spans="1:20" x14ac:dyDescent="0.3">
      <c r="A33" s="282">
        <v>39142</v>
      </c>
      <c r="B33" s="184">
        <v>12330</v>
      </c>
      <c r="C33" s="184">
        <v>12330</v>
      </c>
      <c r="J33" s="294"/>
      <c r="P33" s="283"/>
      <c r="Q33" s="283"/>
      <c r="T33" s="283"/>
    </row>
    <row r="34" spans="1:20" x14ac:dyDescent="0.3">
      <c r="A34" s="282">
        <v>39234</v>
      </c>
      <c r="B34" s="184">
        <v>10430</v>
      </c>
      <c r="C34" s="184">
        <v>10430</v>
      </c>
      <c r="J34" s="294"/>
      <c r="P34" s="283"/>
      <c r="Q34" s="283"/>
      <c r="T34" s="283"/>
    </row>
    <row r="35" spans="1:20" x14ac:dyDescent="0.3">
      <c r="A35" s="282">
        <v>39326</v>
      </c>
      <c r="B35" s="184">
        <v>8370</v>
      </c>
      <c r="C35" s="184">
        <v>8370</v>
      </c>
      <c r="J35" s="294"/>
      <c r="P35" s="283"/>
      <c r="Q35" s="283"/>
      <c r="T35" s="283"/>
    </row>
    <row r="36" spans="1:20" x14ac:dyDescent="0.3">
      <c r="A36" s="282">
        <v>39417</v>
      </c>
      <c r="B36" s="184">
        <v>5390</v>
      </c>
      <c r="C36" s="184">
        <v>5390</v>
      </c>
      <c r="J36" s="294"/>
      <c r="P36" s="283"/>
      <c r="Q36" s="283"/>
      <c r="T36" s="283"/>
    </row>
    <row r="37" spans="1:20" x14ac:dyDescent="0.3">
      <c r="A37" s="282">
        <v>39508</v>
      </c>
      <c r="B37" s="184">
        <v>4740</v>
      </c>
      <c r="C37" s="184">
        <v>4740</v>
      </c>
      <c r="J37" s="294"/>
      <c r="P37" s="283"/>
      <c r="Q37" s="283"/>
      <c r="T37" s="283"/>
    </row>
    <row r="38" spans="1:20" x14ac:dyDescent="0.3">
      <c r="A38" s="282">
        <v>39600</v>
      </c>
      <c r="B38" s="184">
        <v>5280</v>
      </c>
      <c r="C38" s="184">
        <v>5280</v>
      </c>
      <c r="J38" s="294"/>
      <c r="P38" s="283"/>
      <c r="Q38" s="283"/>
      <c r="T38" s="283"/>
    </row>
    <row r="39" spans="1:20" x14ac:dyDescent="0.3">
      <c r="A39" s="282">
        <v>39692</v>
      </c>
      <c r="B39" s="184">
        <v>4620</v>
      </c>
      <c r="C39" s="184">
        <v>4620</v>
      </c>
      <c r="J39" s="294"/>
      <c r="P39" s="283"/>
      <c r="Q39" s="283"/>
      <c r="T39" s="283"/>
    </row>
    <row r="40" spans="1:20" x14ac:dyDescent="0.3">
      <c r="A40" s="282">
        <v>39783</v>
      </c>
      <c r="B40" s="184">
        <v>4000</v>
      </c>
      <c r="C40" s="184">
        <v>4000</v>
      </c>
      <c r="J40" s="294"/>
      <c r="P40" s="283"/>
      <c r="Q40" s="283"/>
      <c r="T40" s="283"/>
    </row>
    <row r="41" spans="1:20" x14ac:dyDescent="0.3">
      <c r="A41" s="282">
        <v>39873</v>
      </c>
      <c r="B41" s="184">
        <v>7170</v>
      </c>
      <c r="C41" s="184">
        <v>7170</v>
      </c>
      <c r="J41" s="294"/>
      <c r="P41" s="283"/>
      <c r="Q41" s="283"/>
      <c r="T41" s="283"/>
    </row>
    <row r="42" spans="1:20" x14ac:dyDescent="0.3">
      <c r="A42" s="282">
        <v>39965</v>
      </c>
      <c r="B42" s="184">
        <v>12130</v>
      </c>
      <c r="C42" s="184">
        <v>12130</v>
      </c>
      <c r="J42" s="294"/>
      <c r="P42" s="283"/>
      <c r="Q42" s="283"/>
      <c r="T42" s="283"/>
    </row>
    <row r="43" spans="1:20" x14ac:dyDescent="0.3">
      <c r="A43" s="282">
        <v>40057</v>
      </c>
      <c r="B43" s="184">
        <v>16910</v>
      </c>
      <c r="C43" s="184">
        <v>16910</v>
      </c>
      <c r="J43" s="294"/>
      <c r="P43" s="283"/>
      <c r="Q43" s="283"/>
      <c r="T43" s="283"/>
    </row>
    <row r="44" spans="1:20" x14ac:dyDescent="0.3">
      <c r="A44" s="282">
        <v>40148</v>
      </c>
      <c r="B44" s="184">
        <v>21710</v>
      </c>
      <c r="C44" s="184">
        <v>21710</v>
      </c>
      <c r="J44" s="294"/>
      <c r="P44" s="283"/>
      <c r="Q44" s="283"/>
      <c r="T44" s="283"/>
    </row>
    <row r="45" spans="1:20" x14ac:dyDescent="0.3">
      <c r="A45" s="282">
        <v>40238</v>
      </c>
      <c r="B45" s="184">
        <v>21510</v>
      </c>
      <c r="C45" s="184">
        <v>21510</v>
      </c>
      <c r="J45" s="294"/>
      <c r="P45" s="283"/>
      <c r="Q45" s="283"/>
      <c r="T45" s="283"/>
    </row>
    <row r="46" spans="1:20" x14ac:dyDescent="0.3">
      <c r="A46" s="282">
        <v>40330</v>
      </c>
      <c r="B46" s="184">
        <v>16510</v>
      </c>
      <c r="C46" s="184">
        <v>16510</v>
      </c>
      <c r="J46" s="294"/>
      <c r="P46" s="283"/>
      <c r="Q46" s="283"/>
      <c r="T46" s="283"/>
    </row>
    <row r="47" spans="1:20" x14ac:dyDescent="0.3">
      <c r="A47" s="282">
        <v>40422</v>
      </c>
      <c r="B47" s="184">
        <v>13680</v>
      </c>
      <c r="C47" s="184">
        <v>13680</v>
      </c>
      <c r="J47" s="294"/>
      <c r="P47" s="283"/>
      <c r="Q47" s="283"/>
      <c r="T47" s="283"/>
    </row>
    <row r="48" spans="1:20" x14ac:dyDescent="0.3">
      <c r="A48" s="282">
        <v>40513</v>
      </c>
      <c r="B48" s="184">
        <v>9920</v>
      </c>
      <c r="C48" s="184">
        <v>9920</v>
      </c>
      <c r="J48" s="294"/>
      <c r="P48" s="283"/>
      <c r="Q48" s="283"/>
      <c r="T48" s="283"/>
    </row>
    <row r="49" spans="1:20" x14ac:dyDescent="0.3">
      <c r="A49" s="282">
        <v>40603</v>
      </c>
      <c r="B49" s="184">
        <v>6500</v>
      </c>
      <c r="C49" s="184">
        <v>6500</v>
      </c>
      <c r="J49" s="294"/>
      <c r="P49" s="283"/>
      <c r="Q49" s="283"/>
      <c r="T49" s="283"/>
    </row>
    <row r="50" spans="1:20" x14ac:dyDescent="0.3">
      <c r="A50" s="282">
        <v>40695</v>
      </c>
      <c r="B50" s="184">
        <v>4130</v>
      </c>
      <c r="C50" s="184">
        <v>4130</v>
      </c>
      <c r="J50" s="294"/>
      <c r="P50" s="283"/>
      <c r="Q50" s="283"/>
      <c r="T50" s="283"/>
    </row>
    <row r="51" spans="1:20" x14ac:dyDescent="0.3">
      <c r="A51" s="282">
        <v>40787</v>
      </c>
      <c r="B51" s="184">
        <v>710</v>
      </c>
      <c r="C51" s="184">
        <v>710</v>
      </c>
      <c r="J51" s="294"/>
      <c r="P51" s="283"/>
      <c r="Q51" s="283"/>
      <c r="T51" s="283"/>
    </row>
    <row r="52" spans="1:20" x14ac:dyDescent="0.3">
      <c r="A52" s="282">
        <v>40878</v>
      </c>
      <c r="B52" s="184">
        <v>-2080</v>
      </c>
      <c r="C52" s="184">
        <v>-2090</v>
      </c>
      <c r="J52" s="294"/>
      <c r="P52" s="283"/>
      <c r="Q52" s="283"/>
      <c r="T52" s="283"/>
    </row>
    <row r="53" spans="1:20" x14ac:dyDescent="0.3">
      <c r="A53" s="282">
        <v>40969</v>
      </c>
      <c r="B53" s="184">
        <v>-3420</v>
      </c>
      <c r="C53" s="184">
        <v>-3430</v>
      </c>
      <c r="J53" s="294"/>
      <c r="P53" s="283"/>
      <c r="Q53" s="283"/>
      <c r="T53" s="283"/>
    </row>
    <row r="54" spans="1:20" x14ac:dyDescent="0.3">
      <c r="A54" s="282">
        <v>41061</v>
      </c>
      <c r="B54" s="184">
        <v>-3220</v>
      </c>
      <c r="C54" s="184">
        <v>-3220</v>
      </c>
      <c r="J54" s="294"/>
      <c r="P54" s="283"/>
      <c r="Q54" s="283"/>
      <c r="T54" s="283"/>
    </row>
    <row r="55" spans="1:20" x14ac:dyDescent="0.3">
      <c r="A55" s="282">
        <v>41153</v>
      </c>
      <c r="B55" s="184">
        <v>-3200</v>
      </c>
      <c r="C55" s="184">
        <v>-3200</v>
      </c>
      <c r="J55" s="294"/>
      <c r="P55" s="283"/>
      <c r="Q55" s="283"/>
      <c r="T55" s="283"/>
    </row>
    <row r="56" spans="1:20" x14ac:dyDescent="0.3">
      <c r="A56" s="282">
        <v>41244</v>
      </c>
      <c r="B56" s="184">
        <v>-1070</v>
      </c>
      <c r="C56" s="184">
        <v>-1080</v>
      </c>
      <c r="J56" s="294"/>
      <c r="P56" s="283"/>
      <c r="Q56" s="283"/>
      <c r="T56" s="283"/>
    </row>
    <row r="57" spans="1:20" x14ac:dyDescent="0.3">
      <c r="A57" s="282">
        <v>41334</v>
      </c>
      <c r="B57" s="184">
        <v>2140</v>
      </c>
      <c r="C57" s="184">
        <v>2130</v>
      </c>
      <c r="J57" s="294"/>
      <c r="P57" s="283"/>
      <c r="Q57" s="283"/>
      <c r="T57" s="283"/>
    </row>
    <row r="58" spans="1:20" x14ac:dyDescent="0.3">
      <c r="A58" s="282">
        <v>41426</v>
      </c>
      <c r="B58" s="184">
        <v>8100</v>
      </c>
      <c r="C58" s="184">
        <v>8100</v>
      </c>
      <c r="J58" s="294"/>
      <c r="P58" s="283"/>
      <c r="Q58" s="283"/>
      <c r="T58" s="283"/>
    </row>
    <row r="59" spans="1:20" x14ac:dyDescent="0.3">
      <c r="A59" s="282">
        <v>41518</v>
      </c>
      <c r="B59" s="184">
        <v>15520</v>
      </c>
      <c r="C59" s="184">
        <v>15530</v>
      </c>
      <c r="J59" s="294"/>
      <c r="P59" s="283"/>
      <c r="Q59" s="283"/>
      <c r="T59" s="283"/>
    </row>
    <row r="60" spans="1:20" x14ac:dyDescent="0.3">
      <c r="A60" s="282">
        <v>41609</v>
      </c>
      <c r="B60" s="184">
        <v>23190</v>
      </c>
      <c r="C60" s="184">
        <v>23170</v>
      </c>
      <c r="J60" s="294"/>
      <c r="P60" s="283"/>
      <c r="Q60" s="283"/>
      <c r="T60" s="283"/>
    </row>
    <row r="61" spans="1:20" x14ac:dyDescent="0.3">
      <c r="A61" s="282">
        <v>41699</v>
      </c>
      <c r="B61" s="184">
        <v>31450</v>
      </c>
      <c r="C61" s="184">
        <v>31430</v>
      </c>
      <c r="J61" s="294"/>
      <c r="P61" s="283"/>
      <c r="Q61" s="283"/>
      <c r="T61" s="283"/>
    </row>
    <row r="62" spans="1:20" x14ac:dyDescent="0.3">
      <c r="A62" s="282">
        <v>41791</v>
      </c>
      <c r="B62" s="184">
        <v>38570</v>
      </c>
      <c r="C62" s="184">
        <v>38570</v>
      </c>
      <c r="J62" s="294"/>
      <c r="P62" s="283"/>
      <c r="Q62" s="283"/>
      <c r="T62" s="283"/>
    </row>
    <row r="63" spans="1:20" x14ac:dyDescent="0.3">
      <c r="A63" s="282">
        <v>41883</v>
      </c>
      <c r="B63" s="184">
        <v>45620</v>
      </c>
      <c r="C63" s="184">
        <v>45640</v>
      </c>
      <c r="J63" s="294"/>
      <c r="P63" s="283"/>
      <c r="Q63" s="283"/>
      <c r="T63" s="283"/>
    </row>
    <row r="64" spans="1:20" x14ac:dyDescent="0.3">
      <c r="A64" s="282">
        <v>41974</v>
      </c>
      <c r="B64" s="184">
        <v>51220</v>
      </c>
      <c r="C64" s="184">
        <v>51190</v>
      </c>
      <c r="J64" s="294"/>
      <c r="P64" s="283"/>
      <c r="Q64" s="283"/>
      <c r="T64" s="283"/>
    </row>
    <row r="65" spans="1:20" x14ac:dyDescent="0.3">
      <c r="A65" s="282">
        <v>42064</v>
      </c>
      <c r="B65" s="184">
        <v>55850</v>
      </c>
      <c r="C65" s="184">
        <v>55840</v>
      </c>
      <c r="J65" s="294"/>
      <c r="P65" s="283"/>
      <c r="Q65" s="283"/>
      <c r="T65" s="283"/>
    </row>
    <row r="66" spans="1:20" x14ac:dyDescent="0.3">
      <c r="A66" s="282">
        <v>42156</v>
      </c>
      <c r="B66" s="184">
        <v>58380</v>
      </c>
      <c r="C66" s="184">
        <v>58380</v>
      </c>
      <c r="J66" s="294"/>
      <c r="P66" s="283"/>
      <c r="Q66" s="283"/>
      <c r="T66" s="283"/>
    </row>
    <row r="67" spans="1:20" x14ac:dyDescent="0.3">
      <c r="A67" s="282">
        <v>42248</v>
      </c>
      <c r="B67" s="184">
        <v>61160</v>
      </c>
      <c r="C67" s="184">
        <v>61190</v>
      </c>
      <c r="J67" s="294"/>
      <c r="P67" s="283"/>
      <c r="Q67" s="283"/>
      <c r="T67" s="283"/>
    </row>
    <row r="68" spans="1:20" x14ac:dyDescent="0.3">
      <c r="A68" s="282">
        <v>42339</v>
      </c>
      <c r="B68" s="184">
        <v>64870</v>
      </c>
      <c r="C68" s="184">
        <v>64870</v>
      </c>
      <c r="E68" s="284"/>
      <c r="J68" s="294"/>
      <c r="P68" s="283"/>
      <c r="Q68" s="283"/>
      <c r="T68" s="283"/>
    </row>
    <row r="69" spans="1:20" x14ac:dyDescent="0.3">
      <c r="A69" s="282">
        <v>42430</v>
      </c>
      <c r="B69" s="184">
        <v>67230</v>
      </c>
      <c r="C69" s="184">
        <v>67220</v>
      </c>
      <c r="E69" s="284"/>
      <c r="J69" s="294"/>
      <c r="P69" s="283"/>
      <c r="Q69" s="283"/>
      <c r="T69" s="283"/>
    </row>
    <row r="70" spans="1:20" x14ac:dyDescent="0.3">
      <c r="A70" s="282">
        <v>42522</v>
      </c>
      <c r="B70" s="184">
        <v>69010</v>
      </c>
      <c r="C70" s="184">
        <v>69020</v>
      </c>
      <c r="E70" s="284"/>
      <c r="J70" s="294"/>
      <c r="P70" s="283"/>
      <c r="Q70" s="283"/>
      <c r="T70" s="283"/>
    </row>
    <row r="71" spans="1:20" x14ac:dyDescent="0.3">
      <c r="A71" s="282">
        <v>42614</v>
      </c>
      <c r="B71" s="184">
        <v>69800</v>
      </c>
      <c r="C71" s="184">
        <v>69840</v>
      </c>
      <c r="E71" s="284"/>
      <c r="J71" s="294"/>
      <c r="P71" s="283"/>
      <c r="Q71" s="283"/>
      <c r="T71" s="283"/>
    </row>
    <row r="72" spans="1:20" x14ac:dyDescent="0.3">
      <c r="A72" s="282">
        <v>42705</v>
      </c>
      <c r="B72" s="184">
        <v>68003</v>
      </c>
      <c r="C72" s="184">
        <v>70380</v>
      </c>
      <c r="E72" s="284"/>
      <c r="J72" s="294"/>
      <c r="P72" s="283"/>
      <c r="Q72" s="283"/>
    </row>
    <row r="73" spans="1:20" x14ac:dyDescent="0.3">
      <c r="A73" s="282">
        <v>42795</v>
      </c>
      <c r="B73" s="184">
        <v>65516</v>
      </c>
      <c r="C73" s="184">
        <v>71410</v>
      </c>
      <c r="E73" s="284"/>
      <c r="J73" s="294"/>
      <c r="P73" s="283"/>
      <c r="Q73" s="283"/>
    </row>
    <row r="74" spans="1:20" x14ac:dyDescent="0.3">
      <c r="A74" s="282">
        <v>42887</v>
      </c>
      <c r="B74" s="184">
        <v>62599</v>
      </c>
      <c r="C74" s="184">
        <v>72490</v>
      </c>
      <c r="E74" s="284"/>
      <c r="J74" s="294"/>
      <c r="P74" s="283"/>
      <c r="Q74" s="283"/>
    </row>
    <row r="75" spans="1:20" x14ac:dyDescent="0.3">
      <c r="A75" s="282">
        <v>42979</v>
      </c>
      <c r="B75" s="184">
        <v>58013</v>
      </c>
      <c r="C75" s="184">
        <v>72520</v>
      </c>
      <c r="E75" s="284"/>
      <c r="J75" s="294"/>
      <c r="P75" s="283"/>
      <c r="Q75" s="283"/>
    </row>
    <row r="76" spans="1:20" x14ac:dyDescent="0.3">
      <c r="A76" s="282">
        <v>43070</v>
      </c>
      <c r="B76" s="184">
        <v>53454</v>
      </c>
      <c r="C76" s="250">
        <v>71100</v>
      </c>
      <c r="E76" s="284"/>
      <c r="I76" s="250"/>
      <c r="J76" s="295"/>
      <c r="P76" s="283"/>
      <c r="Q76" s="283"/>
    </row>
    <row r="77" spans="1:20" x14ac:dyDescent="0.3">
      <c r="A77" s="282">
        <v>43160</v>
      </c>
      <c r="B77" s="184">
        <v>48895</v>
      </c>
      <c r="C77" s="250">
        <v>69100</v>
      </c>
      <c r="E77" s="284"/>
      <c r="I77" s="250"/>
      <c r="J77" s="295"/>
      <c r="P77" s="283"/>
      <c r="Q77" s="283"/>
    </row>
    <row r="78" spans="1:20" x14ac:dyDescent="0.3">
      <c r="A78" s="282">
        <v>43252</v>
      </c>
      <c r="B78" s="184">
        <v>44338</v>
      </c>
      <c r="C78" s="250">
        <v>66700</v>
      </c>
      <c r="E78" s="284"/>
      <c r="I78" s="250"/>
      <c r="J78" s="295"/>
      <c r="P78" s="283"/>
      <c r="Q78" s="283"/>
    </row>
    <row r="79" spans="1:20" x14ac:dyDescent="0.3">
      <c r="A79" s="282">
        <v>43344</v>
      </c>
      <c r="B79" s="184">
        <v>39780</v>
      </c>
      <c r="C79" s="250">
        <v>63800</v>
      </c>
      <c r="E79" s="284"/>
      <c r="I79" s="250"/>
      <c r="J79" s="295"/>
      <c r="P79" s="283"/>
      <c r="Q79" s="283"/>
    </row>
    <row r="80" spans="1:20" x14ac:dyDescent="0.3">
      <c r="A80" s="282">
        <v>43435</v>
      </c>
      <c r="B80" s="184">
        <v>35222</v>
      </c>
      <c r="C80" s="250">
        <v>60400</v>
      </c>
      <c r="E80" s="284"/>
      <c r="I80" s="250"/>
      <c r="J80" s="295"/>
      <c r="P80" s="283"/>
      <c r="Q80" s="283"/>
    </row>
    <row r="81" spans="1:17" x14ac:dyDescent="0.3">
      <c r="A81" s="282">
        <v>43525</v>
      </c>
      <c r="B81" s="184">
        <v>31544</v>
      </c>
      <c r="C81" s="250">
        <v>56400</v>
      </c>
      <c r="E81" s="284"/>
      <c r="I81" s="250"/>
      <c r="J81" s="295"/>
      <c r="P81" s="283"/>
      <c r="Q81" s="283"/>
    </row>
    <row r="82" spans="1:17" x14ac:dyDescent="0.3">
      <c r="A82" s="282">
        <v>43617</v>
      </c>
      <c r="B82" s="184">
        <v>28743</v>
      </c>
      <c r="C82" s="250">
        <v>52400</v>
      </c>
      <c r="E82" s="284"/>
      <c r="I82" s="250"/>
      <c r="J82" s="295"/>
      <c r="P82" s="283"/>
      <c r="Q82" s="283"/>
    </row>
    <row r="83" spans="1:17" x14ac:dyDescent="0.3">
      <c r="A83" s="282">
        <v>43709</v>
      </c>
      <c r="B83" s="184">
        <v>26821</v>
      </c>
      <c r="C83" s="250">
        <v>48400</v>
      </c>
      <c r="E83" s="284"/>
      <c r="I83" s="250"/>
      <c r="J83" s="295"/>
      <c r="P83" s="283"/>
      <c r="Q83" s="283"/>
    </row>
    <row r="84" spans="1:17" x14ac:dyDescent="0.3">
      <c r="A84" s="282">
        <v>43800</v>
      </c>
      <c r="B84" s="184">
        <v>25779</v>
      </c>
      <c r="C84" s="184">
        <v>44400</v>
      </c>
      <c r="E84" s="284"/>
      <c r="J84" s="294"/>
      <c r="P84" s="283"/>
      <c r="Q84" s="283"/>
    </row>
    <row r="85" spans="1:17" x14ac:dyDescent="0.3">
      <c r="A85" s="282">
        <v>43891</v>
      </c>
      <c r="B85" s="184">
        <v>24736</v>
      </c>
      <c r="C85" s="184">
        <v>40400</v>
      </c>
      <c r="E85" s="284"/>
      <c r="J85" s="294"/>
      <c r="P85" s="283"/>
      <c r="Q85" s="283"/>
    </row>
    <row r="86" spans="1:17" x14ac:dyDescent="0.3">
      <c r="A86" s="282">
        <v>43983</v>
      </c>
      <c r="B86" s="184">
        <v>23693</v>
      </c>
      <c r="C86" s="184">
        <v>36400</v>
      </c>
      <c r="J86" s="294"/>
      <c r="P86" s="283"/>
      <c r="Q86" s="283"/>
    </row>
    <row r="87" spans="1:17" x14ac:dyDescent="0.3">
      <c r="A87" s="282">
        <v>44075</v>
      </c>
      <c r="B87" s="184">
        <v>22651</v>
      </c>
      <c r="C87" s="184">
        <v>32400</v>
      </c>
      <c r="J87" s="294"/>
      <c r="P87" s="283"/>
      <c r="Q87" s="283"/>
    </row>
    <row r="88" spans="1:17" x14ac:dyDescent="0.3">
      <c r="A88" s="282">
        <v>44166</v>
      </c>
      <c r="B88" s="184">
        <v>21608</v>
      </c>
      <c r="C88" s="184">
        <v>28400</v>
      </c>
      <c r="J88" s="294"/>
      <c r="P88" s="283"/>
      <c r="Q88" s="283"/>
    </row>
    <row r="89" spans="1:17" x14ac:dyDescent="0.3">
      <c r="A89" s="282">
        <v>44256</v>
      </c>
      <c r="B89" s="184">
        <v>20565</v>
      </c>
      <c r="C89" s="184">
        <v>24400</v>
      </c>
      <c r="J89" s="294"/>
      <c r="P89" s="283"/>
      <c r="Q89" s="283"/>
    </row>
    <row r="90" spans="1:17" x14ac:dyDescent="0.3">
      <c r="A90" s="282">
        <v>44348</v>
      </c>
      <c r="B90" s="184">
        <v>19523</v>
      </c>
      <c r="C90" s="184">
        <v>20000</v>
      </c>
      <c r="J90" s="294"/>
      <c r="P90" s="283"/>
      <c r="Q90" s="283"/>
    </row>
    <row r="91" spans="1:17" x14ac:dyDescent="0.3">
      <c r="B91" s="289"/>
      <c r="C91" s="289"/>
      <c r="H91" s="296"/>
      <c r="J91" s="294"/>
      <c r="Q91" s="283"/>
    </row>
    <row r="92" spans="1:17" x14ac:dyDescent="0.3">
      <c r="H92" s="296"/>
      <c r="J92" s="294"/>
      <c r="Q92" s="283"/>
    </row>
    <row r="93" spans="1:17" x14ac:dyDescent="0.3">
      <c r="H93" s="296"/>
      <c r="J93" s="294"/>
      <c r="Q93" s="283"/>
    </row>
    <row r="94" spans="1:17" x14ac:dyDescent="0.3">
      <c r="H94" s="296"/>
      <c r="J94" s="294"/>
      <c r="Q94" s="283"/>
    </row>
    <row r="95" spans="1:17" x14ac:dyDescent="0.3">
      <c r="H95" s="296"/>
      <c r="J95" s="294"/>
      <c r="Q95" s="283"/>
    </row>
    <row r="96" spans="1:17" x14ac:dyDescent="0.3">
      <c r="H96" s="296"/>
      <c r="J96" s="294"/>
      <c r="O96" s="294"/>
      <c r="Q96" s="283"/>
    </row>
    <row r="97" spans="8:17" x14ac:dyDescent="0.3">
      <c r="H97" s="296"/>
      <c r="J97" s="294"/>
      <c r="Q97" s="283"/>
    </row>
    <row r="98" spans="8:17" x14ac:dyDescent="0.3">
      <c r="H98" s="296"/>
      <c r="J98" s="294"/>
      <c r="Q98" s="283"/>
    </row>
    <row r="99" spans="8:17" x14ac:dyDescent="0.3">
      <c r="H99" s="296"/>
      <c r="J99" s="294"/>
      <c r="Q99" s="283"/>
    </row>
    <row r="100" spans="8:17" x14ac:dyDescent="0.3">
      <c r="Q100" s="283"/>
    </row>
    <row r="101" spans="8:17" x14ac:dyDescent="0.3">
      <c r="Q101" s="283"/>
    </row>
    <row r="102" spans="8:17" x14ac:dyDescent="0.3">
      <c r="Q102" s="283"/>
    </row>
    <row r="103" spans="8:17" x14ac:dyDescent="0.3">
      <c r="Q103" s="283"/>
    </row>
    <row r="104" spans="8:17" x14ac:dyDescent="0.3">
      <c r="Q104" s="283"/>
    </row>
    <row r="105" spans="8:17" x14ac:dyDescent="0.3">
      <c r="Q105" s="283"/>
    </row>
    <row r="106" spans="8:17" x14ac:dyDescent="0.3">
      <c r="Q106" s="283"/>
    </row>
    <row r="107" spans="8:17" x14ac:dyDescent="0.3">
      <c r="Q107" s="283"/>
    </row>
    <row r="108" spans="8:17" x14ac:dyDescent="0.3">
      <c r="Q108" s="283"/>
    </row>
    <row r="109" spans="8:17" x14ac:dyDescent="0.3">
      <c r="Q109" s="283"/>
    </row>
    <row r="110" spans="8:17" x14ac:dyDescent="0.3">
      <c r="Q110" s="283"/>
    </row>
    <row r="111" spans="8:17" x14ac:dyDescent="0.3">
      <c r="Q111" s="283"/>
    </row>
    <row r="112" spans="8:17" x14ac:dyDescent="0.3">
      <c r="Q112" s="283"/>
    </row>
    <row r="113" spans="15:18" x14ac:dyDescent="0.3">
      <c r="O113" s="294"/>
      <c r="Q113" s="283"/>
    </row>
    <row r="114" spans="15:18" x14ac:dyDescent="0.3">
      <c r="Q114" s="283"/>
    </row>
    <row r="115" spans="15:18" x14ac:dyDescent="0.3">
      <c r="Q115" s="283"/>
      <c r="R115" s="296"/>
    </row>
    <row r="116" spans="15:18" x14ac:dyDescent="0.3">
      <c r="Q116" s="283"/>
      <c r="R116" s="296"/>
    </row>
    <row r="117" spans="15:18" x14ac:dyDescent="0.3">
      <c r="Q117" s="283"/>
      <c r="R117" s="296"/>
    </row>
    <row r="118" spans="15:18" x14ac:dyDescent="0.3">
      <c r="Q118" s="283"/>
      <c r="R118" s="296"/>
    </row>
    <row r="119" spans="15:18" x14ac:dyDescent="0.3">
      <c r="Q119" s="283"/>
      <c r="R119" s="296"/>
    </row>
    <row r="120" spans="15:18" x14ac:dyDescent="0.3">
      <c r="Q120" s="283"/>
      <c r="R120" s="296"/>
    </row>
    <row r="121" spans="15:18" x14ac:dyDescent="0.3">
      <c r="Q121" s="283"/>
      <c r="R121" s="296"/>
    </row>
    <row r="122" spans="15:18" x14ac:dyDescent="0.3">
      <c r="Q122" s="283"/>
      <c r="R122" s="296"/>
    </row>
    <row r="123" spans="15:18" x14ac:dyDescent="0.3">
      <c r="Q123" s="283"/>
      <c r="R123" s="296"/>
    </row>
    <row r="124" spans="15:18" x14ac:dyDescent="0.3">
      <c r="Q124" s="283"/>
      <c r="R124" s="296"/>
    </row>
    <row r="125" spans="15:18" x14ac:dyDescent="0.3">
      <c r="Q125" s="283"/>
      <c r="R125" s="296"/>
    </row>
    <row r="126" spans="15:18" x14ac:dyDescent="0.3">
      <c r="Q126" s="283"/>
      <c r="R126" s="296"/>
    </row>
    <row r="127" spans="15:18" x14ac:dyDescent="0.3">
      <c r="R127" s="296"/>
    </row>
    <row r="128" spans="15:18" x14ac:dyDescent="0.3">
      <c r="R128" s="296"/>
    </row>
    <row r="129" spans="18:18" x14ac:dyDescent="0.3">
      <c r="R129" s="296"/>
    </row>
    <row r="130" spans="18:18" x14ac:dyDescent="0.3">
      <c r="R130" s="296"/>
    </row>
    <row r="131" spans="18:18" x14ac:dyDescent="0.3">
      <c r="R131" s="296"/>
    </row>
    <row r="132" spans="18:18" x14ac:dyDescent="0.3">
      <c r="R132" s="296"/>
    </row>
    <row r="133" spans="18:18" x14ac:dyDescent="0.3">
      <c r="R133" s="296"/>
    </row>
    <row r="134" spans="18:18" x14ac:dyDescent="0.3">
      <c r="R134" s="296"/>
    </row>
    <row r="135" spans="18:18" x14ac:dyDescent="0.3">
      <c r="R135" s="296"/>
    </row>
    <row r="136" spans="18:18" x14ac:dyDescent="0.3">
      <c r="R136" s="296"/>
    </row>
    <row r="137" spans="18:18" x14ac:dyDescent="0.3">
      <c r="R137" s="296"/>
    </row>
    <row r="138" spans="18:18" x14ac:dyDescent="0.3">
      <c r="R138" s="296"/>
    </row>
    <row r="139" spans="18:18" x14ac:dyDescent="0.3">
      <c r="R139" s="296"/>
    </row>
    <row r="140" spans="18:18" x14ac:dyDescent="0.3">
      <c r="R140" s="296"/>
    </row>
    <row r="141" spans="18:18" x14ac:dyDescent="0.3">
      <c r="R141" s="296"/>
    </row>
    <row r="142" spans="18:18" x14ac:dyDescent="0.3">
      <c r="R142" s="296"/>
    </row>
    <row r="143" spans="18:18" x14ac:dyDescent="0.3">
      <c r="R143" s="296"/>
    </row>
    <row r="144" spans="18:18" x14ac:dyDescent="0.3">
      <c r="R144" s="296"/>
    </row>
    <row r="145" spans="18:18" x14ac:dyDescent="0.3">
      <c r="R145" s="296"/>
    </row>
    <row r="146" spans="18:18" x14ac:dyDescent="0.3">
      <c r="R146" s="296"/>
    </row>
    <row r="147" spans="18:18" x14ac:dyDescent="0.3">
      <c r="R147" s="296"/>
    </row>
    <row r="148" spans="18:18" x14ac:dyDescent="0.3">
      <c r="R148" s="296"/>
    </row>
    <row r="149" spans="18:18" x14ac:dyDescent="0.3">
      <c r="R149" s="296"/>
    </row>
    <row r="150" spans="18:18" x14ac:dyDescent="0.3">
      <c r="R150" s="296"/>
    </row>
    <row r="151" spans="18:18" x14ac:dyDescent="0.3">
      <c r="R151" s="296"/>
    </row>
    <row r="152" spans="18:18" x14ac:dyDescent="0.3">
      <c r="R152" s="296"/>
    </row>
    <row r="153" spans="18:18" x14ac:dyDescent="0.3">
      <c r="R153" s="296"/>
    </row>
    <row r="154" spans="18:18" x14ac:dyDescent="0.3">
      <c r="R154" s="296"/>
    </row>
    <row r="155" spans="18:18" x14ac:dyDescent="0.3">
      <c r="R155" s="296"/>
    </row>
    <row r="156" spans="18:18" x14ac:dyDescent="0.3">
      <c r="R156" s="296"/>
    </row>
    <row r="157" spans="18:18" x14ac:dyDescent="0.3">
      <c r="R157" s="296"/>
    </row>
    <row r="158" spans="18:18" x14ac:dyDescent="0.3">
      <c r="R158" s="296"/>
    </row>
    <row r="159" spans="18:18" x14ac:dyDescent="0.3">
      <c r="R159" s="296"/>
    </row>
    <row r="160" spans="18:18" x14ac:dyDescent="0.3">
      <c r="R160" s="296"/>
    </row>
    <row r="161" spans="18:18" x14ac:dyDescent="0.3">
      <c r="R161" s="296"/>
    </row>
    <row r="162" spans="18:18" x14ac:dyDescent="0.3">
      <c r="R162" s="296"/>
    </row>
    <row r="163" spans="18:18" x14ac:dyDescent="0.3">
      <c r="R163" s="296"/>
    </row>
    <row r="164" spans="18:18" x14ac:dyDescent="0.3">
      <c r="R164" s="296"/>
    </row>
    <row r="165" spans="18:18" x14ac:dyDescent="0.3">
      <c r="R165" s="296"/>
    </row>
    <row r="166" spans="18:18" x14ac:dyDescent="0.3">
      <c r="R166" s="296"/>
    </row>
    <row r="167" spans="18:18" x14ac:dyDescent="0.3">
      <c r="R167" s="296"/>
    </row>
    <row r="168" spans="18:18" x14ac:dyDescent="0.3">
      <c r="R168" s="296"/>
    </row>
    <row r="169" spans="18:18" x14ac:dyDescent="0.3">
      <c r="R169" s="296"/>
    </row>
    <row r="170" spans="18:18" x14ac:dyDescent="0.3">
      <c r="R170" s="296"/>
    </row>
    <row r="171" spans="18:18" x14ac:dyDescent="0.3">
      <c r="R171" s="296"/>
    </row>
    <row r="172" spans="18:18" x14ac:dyDescent="0.3">
      <c r="R172" s="296"/>
    </row>
    <row r="173" spans="18:18" x14ac:dyDescent="0.3">
      <c r="R173" s="296"/>
    </row>
    <row r="174" spans="18:18" x14ac:dyDescent="0.3">
      <c r="R174" s="296"/>
    </row>
    <row r="175" spans="18:18" x14ac:dyDescent="0.3">
      <c r="R175" s="296"/>
    </row>
    <row r="176" spans="18:18" x14ac:dyDescent="0.3">
      <c r="R176" s="296"/>
    </row>
    <row r="177" spans="18:18" x14ac:dyDescent="0.3">
      <c r="R177" s="296"/>
    </row>
    <row r="178" spans="18:18" x14ac:dyDescent="0.3">
      <c r="R178" s="296"/>
    </row>
    <row r="179" spans="18:18" x14ac:dyDescent="0.3">
      <c r="R179" s="296"/>
    </row>
    <row r="180" spans="18:18" x14ac:dyDescent="0.3">
      <c r="R180" s="296"/>
    </row>
    <row r="181" spans="18:18" x14ac:dyDescent="0.3">
      <c r="R181" s="296"/>
    </row>
    <row r="182" spans="18:18" x14ac:dyDescent="0.3">
      <c r="R182" s="296"/>
    </row>
    <row r="183" spans="18:18" x14ac:dyDescent="0.3">
      <c r="R183" s="296"/>
    </row>
    <row r="184" spans="18:18" x14ac:dyDescent="0.3">
      <c r="R184" s="296"/>
    </row>
    <row r="185" spans="18:18" x14ac:dyDescent="0.3">
      <c r="R185" s="296"/>
    </row>
    <row r="186" spans="18:18" x14ac:dyDescent="0.3">
      <c r="R186" s="296"/>
    </row>
    <row r="187" spans="18:18" x14ac:dyDescent="0.3">
      <c r="R187" s="296"/>
    </row>
    <row r="188" spans="18:18" x14ac:dyDescent="0.3">
      <c r="R188" s="296"/>
    </row>
    <row r="189" spans="18:18" x14ac:dyDescent="0.3">
      <c r="R189" s="296"/>
    </row>
    <row r="190" spans="18:18" x14ac:dyDescent="0.3">
      <c r="R190" s="296"/>
    </row>
    <row r="191" spans="18:18" x14ac:dyDescent="0.3">
      <c r="R191" s="296"/>
    </row>
    <row r="192" spans="18:18" x14ac:dyDescent="0.3">
      <c r="R192" s="296"/>
    </row>
    <row r="193" spans="18:18" x14ac:dyDescent="0.3">
      <c r="R193" s="296"/>
    </row>
    <row r="194" spans="18:18" x14ac:dyDescent="0.3">
      <c r="R194" s="296"/>
    </row>
    <row r="195" spans="18:18" x14ac:dyDescent="0.3">
      <c r="R195" s="296"/>
    </row>
    <row r="196" spans="18:18" x14ac:dyDescent="0.3">
      <c r="R196" s="296"/>
    </row>
    <row r="197" spans="18:18" x14ac:dyDescent="0.3">
      <c r="R197" s="296"/>
    </row>
    <row r="198" spans="18:18" x14ac:dyDescent="0.3">
      <c r="R198" s="296"/>
    </row>
    <row r="199" spans="18:18" x14ac:dyDescent="0.3">
      <c r="R199" s="296"/>
    </row>
    <row r="200" spans="18:18" x14ac:dyDescent="0.3">
      <c r="R200" s="296"/>
    </row>
    <row r="201" spans="18:18" x14ac:dyDescent="0.3">
      <c r="R201" s="296"/>
    </row>
    <row r="202" spans="18:18" x14ac:dyDescent="0.3">
      <c r="R202" s="296"/>
    </row>
    <row r="203" spans="18:18" x14ac:dyDescent="0.3">
      <c r="R203" s="296"/>
    </row>
    <row r="204" spans="18:18" x14ac:dyDescent="0.3">
      <c r="R204" s="296"/>
    </row>
    <row r="205" spans="18:18" x14ac:dyDescent="0.3">
      <c r="R205" s="296"/>
    </row>
    <row r="206" spans="18:18" x14ac:dyDescent="0.3">
      <c r="R206" s="296"/>
    </row>
    <row r="207" spans="18:18" x14ac:dyDescent="0.3">
      <c r="R207" s="296"/>
    </row>
    <row r="208" spans="18:18" x14ac:dyDescent="0.3">
      <c r="R208" s="296"/>
    </row>
    <row r="209" spans="18:18" x14ac:dyDescent="0.3">
      <c r="R209" s="296"/>
    </row>
    <row r="210" spans="18:18" x14ac:dyDescent="0.3">
      <c r="R210" s="296"/>
    </row>
    <row r="211" spans="18:18" x14ac:dyDescent="0.3">
      <c r="R211" s="296"/>
    </row>
    <row r="212" spans="18:18" x14ac:dyDescent="0.3">
      <c r="R212" s="296"/>
    </row>
    <row r="213" spans="18:18" x14ac:dyDescent="0.3">
      <c r="R213" s="296"/>
    </row>
    <row r="214" spans="18:18" x14ac:dyDescent="0.3">
      <c r="R214" s="296"/>
    </row>
    <row r="215" spans="18:18" x14ac:dyDescent="0.3">
      <c r="R215" s="296"/>
    </row>
    <row r="216" spans="18:18" x14ac:dyDescent="0.3">
      <c r="R216" s="296"/>
    </row>
    <row r="217" spans="18:18" x14ac:dyDescent="0.3">
      <c r="R217" s="296"/>
    </row>
    <row r="218" spans="18:18" x14ac:dyDescent="0.3">
      <c r="R218" s="296"/>
    </row>
    <row r="219" spans="18:18" x14ac:dyDescent="0.3">
      <c r="R219" s="296"/>
    </row>
    <row r="220" spans="18:18" x14ac:dyDescent="0.3">
      <c r="R220" s="296"/>
    </row>
    <row r="221" spans="18:18" x14ac:dyDescent="0.3">
      <c r="R221" s="296"/>
    </row>
    <row r="222" spans="18:18" x14ac:dyDescent="0.3">
      <c r="R222" s="296"/>
    </row>
    <row r="223" spans="18:18" x14ac:dyDescent="0.3">
      <c r="R223" s="296"/>
    </row>
    <row r="224" spans="18:18" x14ac:dyDescent="0.3">
      <c r="R224" s="296"/>
    </row>
    <row r="225" spans="18:18" x14ac:dyDescent="0.3">
      <c r="R225" s="296"/>
    </row>
    <row r="226" spans="18:18" x14ac:dyDescent="0.3">
      <c r="R226" s="296"/>
    </row>
    <row r="227" spans="18:18" x14ac:dyDescent="0.3">
      <c r="R227" s="296"/>
    </row>
    <row r="228" spans="18:18" x14ac:dyDescent="0.3">
      <c r="R228" s="296"/>
    </row>
    <row r="229" spans="18:18" x14ac:dyDescent="0.3">
      <c r="R229" s="296"/>
    </row>
    <row r="230" spans="18:18" x14ac:dyDescent="0.3">
      <c r="R230" s="296"/>
    </row>
    <row r="231" spans="18:18" x14ac:dyDescent="0.3">
      <c r="R231" s="296"/>
    </row>
    <row r="232" spans="18:18" x14ac:dyDescent="0.3">
      <c r="R232" s="296"/>
    </row>
    <row r="233" spans="18:18" x14ac:dyDescent="0.3">
      <c r="R233" s="296"/>
    </row>
    <row r="234" spans="18:18" x14ac:dyDescent="0.3">
      <c r="R234" s="296"/>
    </row>
    <row r="235" spans="18:18" x14ac:dyDescent="0.3">
      <c r="R235" s="296"/>
    </row>
    <row r="236" spans="18:18" x14ac:dyDescent="0.3">
      <c r="R236" s="296"/>
    </row>
    <row r="237" spans="18:18" x14ac:dyDescent="0.3">
      <c r="R237" s="296"/>
    </row>
    <row r="238" spans="18:18" x14ac:dyDescent="0.3">
      <c r="R238" s="296"/>
    </row>
    <row r="239" spans="18:18" x14ac:dyDescent="0.3">
      <c r="R239" s="296"/>
    </row>
    <row r="240" spans="18:18" x14ac:dyDescent="0.3">
      <c r="R240" s="296"/>
    </row>
    <row r="241" spans="18:18" x14ac:dyDescent="0.3">
      <c r="R241" s="296"/>
    </row>
    <row r="242" spans="18:18" x14ac:dyDescent="0.3">
      <c r="R242" s="296"/>
    </row>
    <row r="243" spans="18:18" x14ac:dyDescent="0.3">
      <c r="R243" s="296"/>
    </row>
    <row r="244" spans="18:18" x14ac:dyDescent="0.3">
      <c r="R244" s="296"/>
    </row>
    <row r="245" spans="18:18" x14ac:dyDescent="0.3">
      <c r="R245" s="296"/>
    </row>
    <row r="246" spans="18:18" x14ac:dyDescent="0.3">
      <c r="R246" s="296"/>
    </row>
    <row r="247" spans="18:18" x14ac:dyDescent="0.3">
      <c r="R247" s="296"/>
    </row>
    <row r="248" spans="18:18" x14ac:dyDescent="0.3">
      <c r="R248" s="296"/>
    </row>
    <row r="249" spans="18:18" x14ac:dyDescent="0.3">
      <c r="R249" s="296"/>
    </row>
    <row r="250" spans="18:18" x14ac:dyDescent="0.3">
      <c r="R250" s="296"/>
    </row>
    <row r="251" spans="18:18" x14ac:dyDescent="0.3">
      <c r="R251" s="296"/>
    </row>
    <row r="252" spans="18:18" x14ac:dyDescent="0.3">
      <c r="R252" s="296"/>
    </row>
    <row r="253" spans="18:18" x14ac:dyDescent="0.3">
      <c r="R253" s="296"/>
    </row>
    <row r="254" spans="18:18" x14ac:dyDescent="0.3">
      <c r="R254" s="296"/>
    </row>
    <row r="255" spans="18:18" x14ac:dyDescent="0.3">
      <c r="R255" s="296"/>
    </row>
    <row r="256" spans="18:18" x14ac:dyDescent="0.3">
      <c r="R256" s="296"/>
    </row>
    <row r="257" spans="18:18" x14ac:dyDescent="0.3">
      <c r="R257" s="296"/>
    </row>
    <row r="258" spans="18:18" x14ac:dyDescent="0.3">
      <c r="R258" s="296"/>
    </row>
    <row r="259" spans="18:18" x14ac:dyDescent="0.3">
      <c r="R259" s="296"/>
    </row>
    <row r="260" spans="18:18" x14ac:dyDescent="0.3">
      <c r="R260" s="296"/>
    </row>
    <row r="261" spans="18:18" x14ac:dyDescent="0.3">
      <c r="R261" s="296"/>
    </row>
    <row r="262" spans="18:18" x14ac:dyDescent="0.3">
      <c r="R262" s="296"/>
    </row>
    <row r="263" spans="18:18" x14ac:dyDescent="0.3">
      <c r="R263" s="296"/>
    </row>
    <row r="264" spans="18:18" x14ac:dyDescent="0.3">
      <c r="R264" s="296"/>
    </row>
    <row r="265" spans="18:18" x14ac:dyDescent="0.3">
      <c r="R265" s="296"/>
    </row>
    <row r="266" spans="18:18" x14ac:dyDescent="0.3">
      <c r="R266" s="296"/>
    </row>
    <row r="267" spans="18:18" x14ac:dyDescent="0.3">
      <c r="R267" s="296"/>
    </row>
    <row r="268" spans="18:18" x14ac:dyDescent="0.3">
      <c r="R268" s="296"/>
    </row>
    <row r="269" spans="18:18" x14ac:dyDescent="0.3">
      <c r="R269" s="296"/>
    </row>
    <row r="270" spans="18:18" x14ac:dyDescent="0.3">
      <c r="R270" s="296"/>
    </row>
    <row r="271" spans="18:18" x14ac:dyDescent="0.3">
      <c r="R271" s="296"/>
    </row>
    <row r="272" spans="18:18" x14ac:dyDescent="0.3">
      <c r="R272" s="296"/>
    </row>
    <row r="273" spans="18:18" x14ac:dyDescent="0.3">
      <c r="R273" s="296"/>
    </row>
    <row r="274" spans="18:18" x14ac:dyDescent="0.3">
      <c r="R274" s="296"/>
    </row>
    <row r="275" spans="18:18" x14ac:dyDescent="0.3">
      <c r="R275" s="296"/>
    </row>
    <row r="276" spans="18:18" x14ac:dyDescent="0.3">
      <c r="R276" s="296"/>
    </row>
    <row r="277" spans="18:18" x14ac:dyDescent="0.3">
      <c r="R277" s="296"/>
    </row>
    <row r="278" spans="18:18" x14ac:dyDescent="0.3">
      <c r="R278" s="296"/>
    </row>
    <row r="279" spans="18:18" x14ac:dyDescent="0.3">
      <c r="R279" s="296"/>
    </row>
    <row r="280" spans="18:18" x14ac:dyDescent="0.3">
      <c r="R280" s="296"/>
    </row>
    <row r="281" spans="18:18" x14ac:dyDescent="0.3">
      <c r="R281" s="296"/>
    </row>
    <row r="282" spans="18:18" x14ac:dyDescent="0.3">
      <c r="R282" s="296"/>
    </row>
    <row r="283" spans="18:18" x14ac:dyDescent="0.3">
      <c r="R283" s="296"/>
    </row>
    <row r="284" spans="18:18" x14ac:dyDescent="0.3">
      <c r="R284" s="296"/>
    </row>
    <row r="285" spans="18:18" x14ac:dyDescent="0.3">
      <c r="R285" s="296"/>
    </row>
    <row r="286" spans="18:18" x14ac:dyDescent="0.3">
      <c r="R286" s="296"/>
    </row>
    <row r="287" spans="18:18" x14ac:dyDescent="0.3">
      <c r="R287" s="296"/>
    </row>
    <row r="288" spans="18:18" x14ac:dyDescent="0.3">
      <c r="R288" s="296"/>
    </row>
    <row r="289" spans="18:18" x14ac:dyDescent="0.3">
      <c r="R289" s="296"/>
    </row>
    <row r="290" spans="18:18" x14ac:dyDescent="0.3">
      <c r="R290" s="296"/>
    </row>
    <row r="291" spans="18:18" x14ac:dyDescent="0.3">
      <c r="R291" s="296"/>
    </row>
    <row r="292" spans="18:18" x14ac:dyDescent="0.3">
      <c r="R292" s="296"/>
    </row>
    <row r="293" spans="18:18" x14ac:dyDescent="0.3">
      <c r="R293" s="296"/>
    </row>
    <row r="294" spans="18:18" x14ac:dyDescent="0.3">
      <c r="R294" s="296"/>
    </row>
    <row r="295" spans="18:18" x14ac:dyDescent="0.3">
      <c r="R295" s="296"/>
    </row>
    <row r="296" spans="18:18" x14ac:dyDescent="0.3">
      <c r="R296" s="296"/>
    </row>
    <row r="297" spans="18:18" x14ac:dyDescent="0.3">
      <c r="R297" s="296"/>
    </row>
    <row r="298" spans="18:18" x14ac:dyDescent="0.3">
      <c r="R298" s="296"/>
    </row>
    <row r="299" spans="18:18" x14ac:dyDescent="0.3">
      <c r="R299" s="296"/>
    </row>
    <row r="300" spans="18:18" x14ac:dyDescent="0.3">
      <c r="R300" s="296"/>
    </row>
    <row r="301" spans="18:18" x14ac:dyDescent="0.3">
      <c r="R301" s="296"/>
    </row>
    <row r="302" spans="18:18" x14ac:dyDescent="0.3">
      <c r="R302" s="296"/>
    </row>
    <row r="303" spans="18:18" x14ac:dyDescent="0.3">
      <c r="R303" s="296"/>
    </row>
    <row r="304" spans="18:18" x14ac:dyDescent="0.3">
      <c r="R304" s="296"/>
    </row>
    <row r="305" spans="18:18" x14ac:dyDescent="0.3">
      <c r="R305" s="296"/>
    </row>
    <row r="306" spans="18:18" x14ac:dyDescent="0.3">
      <c r="R306" s="296"/>
    </row>
    <row r="307" spans="18:18" x14ac:dyDescent="0.3">
      <c r="R307" s="296"/>
    </row>
    <row r="308" spans="18:18" x14ac:dyDescent="0.3">
      <c r="R308" s="296"/>
    </row>
    <row r="309" spans="18:18" x14ac:dyDescent="0.3">
      <c r="R309" s="296"/>
    </row>
    <row r="310" spans="18:18" x14ac:dyDescent="0.3">
      <c r="R310" s="296"/>
    </row>
    <row r="311" spans="18:18" x14ac:dyDescent="0.3">
      <c r="R311" s="296"/>
    </row>
    <row r="312" spans="18:18" x14ac:dyDescent="0.3">
      <c r="R312" s="296"/>
    </row>
    <row r="313" spans="18:18" x14ac:dyDescent="0.3">
      <c r="R313" s="296"/>
    </row>
    <row r="314" spans="18:18" x14ac:dyDescent="0.3">
      <c r="R314" s="296"/>
    </row>
    <row r="315" spans="18:18" x14ac:dyDescent="0.3">
      <c r="R315" s="296"/>
    </row>
    <row r="316" spans="18:18" x14ac:dyDescent="0.3">
      <c r="R316" s="296"/>
    </row>
    <row r="317" spans="18:18" x14ac:dyDescent="0.3">
      <c r="R317" s="296"/>
    </row>
    <row r="318" spans="18:18" x14ac:dyDescent="0.3">
      <c r="R318" s="296"/>
    </row>
    <row r="319" spans="18:18" x14ac:dyDescent="0.3">
      <c r="R319" s="296"/>
    </row>
    <row r="320" spans="18:18" x14ac:dyDescent="0.3">
      <c r="R320" s="296"/>
    </row>
    <row r="321" spans="18:18" x14ac:dyDescent="0.3">
      <c r="R321" s="296"/>
    </row>
    <row r="322" spans="18:18" x14ac:dyDescent="0.3">
      <c r="R322" s="296"/>
    </row>
    <row r="323" spans="18:18" x14ac:dyDescent="0.3">
      <c r="R323" s="296"/>
    </row>
    <row r="324" spans="18:18" x14ac:dyDescent="0.3">
      <c r="R324" s="296"/>
    </row>
    <row r="325" spans="18:18" x14ac:dyDescent="0.3">
      <c r="R325" s="296"/>
    </row>
    <row r="326" spans="18:18" x14ac:dyDescent="0.3">
      <c r="R326" s="296"/>
    </row>
    <row r="327" spans="18:18" x14ac:dyDescent="0.3">
      <c r="R327" s="296"/>
    </row>
    <row r="328" spans="18:18" x14ac:dyDescent="0.3">
      <c r="R328" s="296"/>
    </row>
    <row r="329" spans="18:18" x14ac:dyDescent="0.3">
      <c r="R329" s="296"/>
    </row>
    <row r="330" spans="18:18" x14ac:dyDescent="0.3">
      <c r="R330" s="296"/>
    </row>
    <row r="331" spans="18:18" x14ac:dyDescent="0.3">
      <c r="R331" s="296"/>
    </row>
    <row r="332" spans="18:18" x14ac:dyDescent="0.3">
      <c r="R332" s="296"/>
    </row>
    <row r="333" spans="18:18" x14ac:dyDescent="0.3">
      <c r="R333" s="296"/>
    </row>
    <row r="334" spans="18:18" x14ac:dyDescent="0.3">
      <c r="R334" s="296"/>
    </row>
    <row r="335" spans="18:18" x14ac:dyDescent="0.3">
      <c r="R335" s="296"/>
    </row>
    <row r="336" spans="18:18" x14ac:dyDescent="0.3">
      <c r="R336" s="296"/>
    </row>
    <row r="337" spans="18:18" x14ac:dyDescent="0.3">
      <c r="R337" s="296"/>
    </row>
    <row r="338" spans="18:18" x14ac:dyDescent="0.3">
      <c r="R338" s="296"/>
    </row>
    <row r="339" spans="18:18" x14ac:dyDescent="0.3">
      <c r="R339" s="296"/>
    </row>
    <row r="340" spans="18:18" x14ac:dyDescent="0.3">
      <c r="R340" s="296"/>
    </row>
    <row r="341" spans="18:18" x14ac:dyDescent="0.3">
      <c r="R341" s="296"/>
    </row>
    <row r="342" spans="18:18" x14ac:dyDescent="0.3">
      <c r="R342" s="296"/>
    </row>
    <row r="343" spans="18:18" x14ac:dyDescent="0.3">
      <c r="R343" s="296"/>
    </row>
    <row r="344" spans="18:18" x14ac:dyDescent="0.3">
      <c r="R344" s="296"/>
    </row>
    <row r="345" spans="18:18" x14ac:dyDescent="0.3">
      <c r="R345" s="296"/>
    </row>
    <row r="346" spans="18:18" x14ac:dyDescent="0.3">
      <c r="R346" s="296"/>
    </row>
    <row r="347" spans="18:18" x14ac:dyDescent="0.3">
      <c r="R347" s="296"/>
    </row>
    <row r="348" spans="18:18" x14ac:dyDescent="0.3">
      <c r="R348" s="296"/>
    </row>
    <row r="349" spans="18:18" x14ac:dyDescent="0.3">
      <c r="R349" s="296"/>
    </row>
    <row r="350" spans="18:18" x14ac:dyDescent="0.3">
      <c r="R350" s="296"/>
    </row>
    <row r="351" spans="18:18" x14ac:dyDescent="0.3">
      <c r="R351" s="296"/>
    </row>
    <row r="352" spans="18:18" x14ac:dyDescent="0.3">
      <c r="R352" s="296"/>
    </row>
    <row r="353" spans="18:18" x14ac:dyDescent="0.3">
      <c r="R353" s="296"/>
    </row>
    <row r="354" spans="18:18" x14ac:dyDescent="0.3">
      <c r="R354" s="296"/>
    </row>
    <row r="355" spans="18:18" x14ac:dyDescent="0.3">
      <c r="R355" s="296"/>
    </row>
    <row r="356" spans="18:18" x14ac:dyDescent="0.3">
      <c r="R356" s="296"/>
    </row>
    <row r="357" spans="18:18" x14ac:dyDescent="0.3">
      <c r="R357" s="296"/>
    </row>
    <row r="358" spans="18:18" x14ac:dyDescent="0.3">
      <c r="R358" s="296"/>
    </row>
    <row r="359" spans="18:18" x14ac:dyDescent="0.3">
      <c r="R359" s="296"/>
    </row>
    <row r="360" spans="18:18" x14ac:dyDescent="0.3">
      <c r="R360" s="296"/>
    </row>
    <row r="361" spans="18:18" x14ac:dyDescent="0.3">
      <c r="R361" s="296"/>
    </row>
    <row r="362" spans="18:18" x14ac:dyDescent="0.3">
      <c r="R362" s="296"/>
    </row>
    <row r="363" spans="18:18" x14ac:dyDescent="0.3">
      <c r="R363" s="296"/>
    </row>
    <row r="364" spans="18:18" x14ac:dyDescent="0.3">
      <c r="R364" s="296"/>
    </row>
    <row r="365" spans="18:18" x14ac:dyDescent="0.3">
      <c r="R365" s="296"/>
    </row>
    <row r="366" spans="18:18" x14ac:dyDescent="0.3">
      <c r="R366" s="296"/>
    </row>
    <row r="367" spans="18:18" x14ac:dyDescent="0.3">
      <c r="R367" s="296"/>
    </row>
    <row r="368" spans="18:18" x14ac:dyDescent="0.3">
      <c r="R368" s="296"/>
    </row>
    <row r="369" spans="18:18" x14ac:dyDescent="0.3">
      <c r="R369" s="296"/>
    </row>
    <row r="370" spans="18:18" x14ac:dyDescent="0.3">
      <c r="R370" s="296"/>
    </row>
    <row r="371" spans="18:18" x14ac:dyDescent="0.3">
      <c r="R371" s="296"/>
    </row>
    <row r="372" spans="18:18" x14ac:dyDescent="0.3">
      <c r="R372" s="296"/>
    </row>
    <row r="373" spans="18:18" x14ac:dyDescent="0.3">
      <c r="R373" s="296"/>
    </row>
    <row r="374" spans="18:18" x14ac:dyDescent="0.3">
      <c r="R374" s="296"/>
    </row>
    <row r="375" spans="18:18" x14ac:dyDescent="0.3">
      <c r="R375" s="296"/>
    </row>
    <row r="376" spans="18:18" x14ac:dyDescent="0.3">
      <c r="R376" s="296"/>
    </row>
    <row r="377" spans="18:18" x14ac:dyDescent="0.3">
      <c r="R377" s="296"/>
    </row>
    <row r="378" spans="18:18" x14ac:dyDescent="0.3">
      <c r="R378" s="296"/>
    </row>
    <row r="379" spans="18:18" x14ac:dyDescent="0.3">
      <c r="R379" s="296"/>
    </row>
    <row r="380" spans="18:18" x14ac:dyDescent="0.3">
      <c r="R380" s="296"/>
    </row>
    <row r="381" spans="18:18" x14ac:dyDescent="0.3">
      <c r="R381" s="296"/>
    </row>
    <row r="382" spans="18:18" x14ac:dyDescent="0.3">
      <c r="R382" s="296"/>
    </row>
    <row r="383" spans="18:18" x14ac:dyDescent="0.3">
      <c r="R383" s="296"/>
    </row>
    <row r="384" spans="18:18" x14ac:dyDescent="0.3">
      <c r="R384" s="296"/>
    </row>
    <row r="385" spans="18:18" x14ac:dyDescent="0.3">
      <c r="R385" s="296"/>
    </row>
    <row r="386" spans="18:18" x14ac:dyDescent="0.3">
      <c r="R386" s="296"/>
    </row>
    <row r="387" spans="18:18" x14ac:dyDescent="0.3">
      <c r="R387" s="296"/>
    </row>
    <row r="388" spans="18:18" x14ac:dyDescent="0.3">
      <c r="R388" s="296"/>
    </row>
    <row r="389" spans="18:18" x14ac:dyDescent="0.3">
      <c r="R389" s="296"/>
    </row>
    <row r="390" spans="18:18" x14ac:dyDescent="0.3">
      <c r="R390" s="296"/>
    </row>
    <row r="391" spans="18:18" x14ac:dyDescent="0.3">
      <c r="R391" s="296"/>
    </row>
    <row r="392" spans="18:18" x14ac:dyDescent="0.3">
      <c r="R392" s="296"/>
    </row>
    <row r="393" spans="18:18" x14ac:dyDescent="0.3">
      <c r="R393" s="296"/>
    </row>
    <row r="394" spans="18:18" x14ac:dyDescent="0.3">
      <c r="R394" s="296"/>
    </row>
    <row r="395" spans="18:18" x14ac:dyDescent="0.3">
      <c r="R395" s="296"/>
    </row>
    <row r="396" spans="18:18" x14ac:dyDescent="0.3">
      <c r="R396" s="296"/>
    </row>
    <row r="397" spans="18:18" x14ac:dyDescent="0.3">
      <c r="R397" s="296"/>
    </row>
    <row r="398" spans="18:18" x14ac:dyDescent="0.3">
      <c r="R398" s="296"/>
    </row>
    <row r="399" spans="18:18" x14ac:dyDescent="0.3">
      <c r="R399" s="296"/>
    </row>
    <row r="400" spans="18:18" x14ac:dyDescent="0.3">
      <c r="R400" s="296"/>
    </row>
    <row r="401" spans="18:18" x14ac:dyDescent="0.3">
      <c r="R401" s="296"/>
    </row>
    <row r="402" spans="18:18" x14ac:dyDescent="0.3">
      <c r="R402" s="296"/>
    </row>
    <row r="403" spans="18:18" x14ac:dyDescent="0.3">
      <c r="R403" s="296"/>
    </row>
    <row r="404" spans="18:18" x14ac:dyDescent="0.3">
      <c r="R404" s="296"/>
    </row>
    <row r="405" spans="18:18" x14ac:dyDescent="0.3">
      <c r="R405" s="296"/>
    </row>
    <row r="406" spans="18:18" x14ac:dyDescent="0.3">
      <c r="R406" s="296"/>
    </row>
    <row r="407" spans="18:18" x14ac:dyDescent="0.3">
      <c r="R407" s="296"/>
    </row>
    <row r="408" spans="18:18" x14ac:dyDescent="0.3">
      <c r="R408" s="296"/>
    </row>
    <row r="409" spans="18:18" x14ac:dyDescent="0.3">
      <c r="R409" s="296"/>
    </row>
    <row r="410" spans="18:18" x14ac:dyDescent="0.3">
      <c r="R410" s="296"/>
    </row>
    <row r="411" spans="18:18" x14ac:dyDescent="0.3">
      <c r="R411" s="296"/>
    </row>
    <row r="412" spans="18:18" x14ac:dyDescent="0.3">
      <c r="R412" s="296"/>
    </row>
    <row r="413" spans="18:18" x14ac:dyDescent="0.3">
      <c r="R413" s="296"/>
    </row>
    <row r="414" spans="18:18" x14ac:dyDescent="0.3">
      <c r="R414" s="296"/>
    </row>
    <row r="415" spans="18:18" x14ac:dyDescent="0.3">
      <c r="R415" s="296"/>
    </row>
    <row r="416" spans="18:18" x14ac:dyDescent="0.3">
      <c r="R416" s="296"/>
    </row>
    <row r="417" spans="18:18" x14ac:dyDescent="0.3">
      <c r="R417" s="296"/>
    </row>
    <row r="418" spans="18:18" x14ac:dyDescent="0.3">
      <c r="R418" s="296"/>
    </row>
    <row r="419" spans="18:18" x14ac:dyDescent="0.3">
      <c r="R419" s="296"/>
    </row>
    <row r="420" spans="18:18" x14ac:dyDescent="0.3">
      <c r="R420" s="296"/>
    </row>
    <row r="421" spans="18:18" x14ac:dyDescent="0.3">
      <c r="R421" s="296"/>
    </row>
    <row r="422" spans="18:18" x14ac:dyDescent="0.3">
      <c r="R422" s="296"/>
    </row>
    <row r="423" spans="18:18" x14ac:dyDescent="0.3">
      <c r="R423" s="296"/>
    </row>
    <row r="424" spans="18:18" x14ac:dyDescent="0.3">
      <c r="R424" s="296"/>
    </row>
    <row r="425" spans="18:18" x14ac:dyDescent="0.3">
      <c r="R425" s="296"/>
    </row>
    <row r="426" spans="18:18" x14ac:dyDescent="0.3">
      <c r="R426" s="296"/>
    </row>
    <row r="427" spans="18:18" x14ac:dyDescent="0.3">
      <c r="R427" s="296"/>
    </row>
    <row r="428" spans="18:18" x14ac:dyDescent="0.3">
      <c r="R428" s="296"/>
    </row>
    <row r="429" spans="18:18" x14ac:dyDescent="0.3">
      <c r="R429" s="296"/>
    </row>
    <row r="430" spans="18:18" x14ac:dyDescent="0.3">
      <c r="R430" s="296"/>
    </row>
    <row r="431" spans="18:18" x14ac:dyDescent="0.3">
      <c r="R431" s="296"/>
    </row>
    <row r="432" spans="18:18" x14ac:dyDescent="0.3">
      <c r="R432" s="296"/>
    </row>
    <row r="433" spans="18:18" x14ac:dyDescent="0.3">
      <c r="R433" s="296"/>
    </row>
    <row r="434" spans="18:18" x14ac:dyDescent="0.3">
      <c r="R434" s="296"/>
    </row>
    <row r="435" spans="18:18" x14ac:dyDescent="0.3">
      <c r="R435" s="296"/>
    </row>
    <row r="436" spans="18:18" x14ac:dyDescent="0.3">
      <c r="R436" s="296"/>
    </row>
    <row r="437" spans="18:18" x14ac:dyDescent="0.3">
      <c r="R437" s="296"/>
    </row>
    <row r="438" spans="18:18" x14ac:dyDescent="0.3">
      <c r="R438" s="296"/>
    </row>
    <row r="439" spans="18:18" x14ac:dyDescent="0.3">
      <c r="R439" s="296"/>
    </row>
    <row r="440" spans="18:18" x14ac:dyDescent="0.3">
      <c r="R440" s="296"/>
    </row>
    <row r="441" spans="18:18" x14ac:dyDescent="0.3">
      <c r="R441" s="296"/>
    </row>
    <row r="442" spans="18:18" x14ac:dyDescent="0.3">
      <c r="R442" s="296"/>
    </row>
    <row r="443" spans="18:18" x14ac:dyDescent="0.3">
      <c r="R443" s="296"/>
    </row>
    <row r="444" spans="18:18" x14ac:dyDescent="0.3">
      <c r="R444" s="296"/>
    </row>
    <row r="445" spans="18:18" x14ac:dyDescent="0.3">
      <c r="R445" s="296"/>
    </row>
    <row r="446" spans="18:18" x14ac:dyDescent="0.3">
      <c r="R446" s="296"/>
    </row>
    <row r="447" spans="18:18" x14ac:dyDescent="0.3">
      <c r="R447" s="296"/>
    </row>
    <row r="448" spans="18:18" x14ac:dyDescent="0.3">
      <c r="R448" s="296"/>
    </row>
    <row r="449" spans="18:18" x14ac:dyDescent="0.3">
      <c r="R449" s="296"/>
    </row>
    <row r="450" spans="18:18" x14ac:dyDescent="0.3">
      <c r="R450" s="296"/>
    </row>
    <row r="451" spans="18:18" x14ac:dyDescent="0.3">
      <c r="R451" s="296"/>
    </row>
    <row r="452" spans="18:18" x14ac:dyDescent="0.3">
      <c r="R452" s="296"/>
    </row>
    <row r="453" spans="18:18" x14ac:dyDescent="0.3">
      <c r="R453" s="296"/>
    </row>
    <row r="454" spans="18:18" x14ac:dyDescent="0.3">
      <c r="R454" s="296"/>
    </row>
    <row r="455" spans="18:18" x14ac:dyDescent="0.3">
      <c r="R455" s="296"/>
    </row>
    <row r="456" spans="18:18" x14ac:dyDescent="0.3">
      <c r="R456" s="296"/>
    </row>
    <row r="457" spans="18:18" x14ac:dyDescent="0.3">
      <c r="R457" s="296"/>
    </row>
    <row r="458" spans="18:18" x14ac:dyDescent="0.3">
      <c r="R458" s="296"/>
    </row>
    <row r="459" spans="18:18" x14ac:dyDescent="0.3">
      <c r="R459" s="296"/>
    </row>
    <row r="460" spans="18:18" x14ac:dyDescent="0.3">
      <c r="R460" s="296"/>
    </row>
    <row r="461" spans="18:18" x14ac:dyDescent="0.3">
      <c r="R461" s="296"/>
    </row>
    <row r="462" spans="18:18" x14ac:dyDescent="0.3">
      <c r="R462" s="296"/>
    </row>
    <row r="463" spans="18:18" x14ac:dyDescent="0.3">
      <c r="R463" s="296"/>
    </row>
    <row r="464" spans="18:18" x14ac:dyDescent="0.3">
      <c r="R464" s="296"/>
    </row>
    <row r="465" spans="18:18" x14ac:dyDescent="0.3">
      <c r="R465" s="296"/>
    </row>
    <row r="466" spans="18:18" x14ac:dyDescent="0.3">
      <c r="R466" s="296"/>
    </row>
    <row r="467" spans="18:18" x14ac:dyDescent="0.3">
      <c r="R467" s="296"/>
    </row>
    <row r="468" spans="18:18" x14ac:dyDescent="0.3">
      <c r="R468" s="296"/>
    </row>
    <row r="469" spans="18:18" x14ac:dyDescent="0.3">
      <c r="R469" s="296"/>
    </row>
    <row r="470" spans="18:18" x14ac:dyDescent="0.3">
      <c r="R470" s="296"/>
    </row>
    <row r="471" spans="18:18" x14ac:dyDescent="0.3">
      <c r="R471" s="296"/>
    </row>
    <row r="472" spans="18:18" x14ac:dyDescent="0.3">
      <c r="R472" s="296"/>
    </row>
    <row r="473" spans="18:18" x14ac:dyDescent="0.3">
      <c r="R473" s="296"/>
    </row>
    <row r="474" spans="18:18" x14ac:dyDescent="0.3">
      <c r="R474" s="296"/>
    </row>
    <row r="475" spans="18:18" x14ac:dyDescent="0.3">
      <c r="R475" s="296"/>
    </row>
    <row r="476" spans="18:18" x14ac:dyDescent="0.3">
      <c r="R476" s="296"/>
    </row>
    <row r="477" spans="18:18" x14ac:dyDescent="0.3">
      <c r="R477" s="296"/>
    </row>
    <row r="478" spans="18:18" x14ac:dyDescent="0.3">
      <c r="R478" s="296"/>
    </row>
    <row r="479" spans="18:18" x14ac:dyDescent="0.3">
      <c r="R479" s="296"/>
    </row>
    <row r="480" spans="18:18" x14ac:dyDescent="0.3">
      <c r="R480" s="296"/>
    </row>
    <row r="481" spans="18:18" x14ac:dyDescent="0.3">
      <c r="R481" s="296"/>
    </row>
    <row r="482" spans="18:18" x14ac:dyDescent="0.3">
      <c r="R482" s="296"/>
    </row>
    <row r="483" spans="18:18" x14ac:dyDescent="0.3">
      <c r="R483" s="296"/>
    </row>
    <row r="484" spans="18:18" x14ac:dyDescent="0.3">
      <c r="R484" s="296"/>
    </row>
    <row r="485" spans="18:18" x14ac:dyDescent="0.3">
      <c r="R485" s="296"/>
    </row>
    <row r="486" spans="18:18" x14ac:dyDescent="0.3">
      <c r="R486" s="296"/>
    </row>
    <row r="487" spans="18:18" x14ac:dyDescent="0.3">
      <c r="R487" s="296"/>
    </row>
    <row r="488" spans="18:18" x14ac:dyDescent="0.3">
      <c r="R488" s="296"/>
    </row>
    <row r="489" spans="18:18" x14ac:dyDescent="0.3">
      <c r="R489" s="296"/>
    </row>
    <row r="490" spans="18:18" x14ac:dyDescent="0.3">
      <c r="R490" s="296"/>
    </row>
    <row r="491" spans="18:18" x14ac:dyDescent="0.3">
      <c r="R491" s="296"/>
    </row>
    <row r="492" spans="18:18" x14ac:dyDescent="0.3">
      <c r="R492" s="296"/>
    </row>
    <row r="493" spans="18:18" x14ac:dyDescent="0.3">
      <c r="R493" s="296"/>
    </row>
    <row r="494" spans="18:18" x14ac:dyDescent="0.3">
      <c r="R494" s="296"/>
    </row>
    <row r="495" spans="18:18" x14ac:dyDescent="0.3">
      <c r="R495" s="296"/>
    </row>
    <row r="496" spans="18:18" x14ac:dyDescent="0.3">
      <c r="R496" s="296"/>
    </row>
    <row r="497" spans="18:18" x14ac:dyDescent="0.3">
      <c r="R497" s="296"/>
    </row>
    <row r="498" spans="18:18" x14ac:dyDescent="0.3">
      <c r="R498" s="296"/>
    </row>
    <row r="499" spans="18:18" x14ac:dyDescent="0.3">
      <c r="R499" s="296"/>
    </row>
    <row r="500" spans="18:18" x14ac:dyDescent="0.3">
      <c r="R500" s="296"/>
    </row>
    <row r="501" spans="18:18" x14ac:dyDescent="0.3">
      <c r="R501" s="296"/>
    </row>
    <row r="502" spans="18:18" x14ac:dyDescent="0.3">
      <c r="R502" s="296"/>
    </row>
    <row r="503" spans="18:18" x14ac:dyDescent="0.3">
      <c r="R503" s="296"/>
    </row>
    <row r="504" spans="18:18" x14ac:dyDescent="0.3">
      <c r="R504" s="296"/>
    </row>
    <row r="505" spans="18:18" x14ac:dyDescent="0.3">
      <c r="R505" s="296"/>
    </row>
    <row r="506" spans="18:18" x14ac:dyDescent="0.3">
      <c r="R506" s="296"/>
    </row>
    <row r="507" spans="18:18" x14ac:dyDescent="0.3">
      <c r="R507" s="296"/>
    </row>
    <row r="508" spans="18:18" x14ac:dyDescent="0.3">
      <c r="R508" s="296"/>
    </row>
    <row r="509" spans="18:18" x14ac:dyDescent="0.3">
      <c r="R509" s="296"/>
    </row>
    <row r="510" spans="18:18" x14ac:dyDescent="0.3">
      <c r="R510" s="296"/>
    </row>
    <row r="511" spans="18:18" x14ac:dyDescent="0.3">
      <c r="R511" s="296"/>
    </row>
    <row r="512" spans="18:18" x14ac:dyDescent="0.3">
      <c r="R512" s="296"/>
    </row>
    <row r="513" spans="18:18" x14ac:dyDescent="0.3">
      <c r="R513" s="296"/>
    </row>
    <row r="514" spans="18:18" x14ac:dyDescent="0.3">
      <c r="R514" s="296"/>
    </row>
    <row r="515" spans="18:18" x14ac:dyDescent="0.3">
      <c r="R515" s="296"/>
    </row>
    <row r="516" spans="18:18" x14ac:dyDescent="0.3">
      <c r="R516" s="296"/>
    </row>
    <row r="517" spans="18:18" x14ac:dyDescent="0.3">
      <c r="R517" s="296"/>
    </row>
    <row r="518" spans="18:18" x14ac:dyDescent="0.3">
      <c r="R518" s="296"/>
    </row>
    <row r="519" spans="18:18" x14ac:dyDescent="0.3">
      <c r="R519" s="296"/>
    </row>
    <row r="520" spans="18:18" x14ac:dyDescent="0.3">
      <c r="R520" s="296"/>
    </row>
    <row r="521" spans="18:18" x14ac:dyDescent="0.3">
      <c r="R521" s="296"/>
    </row>
    <row r="522" spans="18:18" x14ac:dyDescent="0.3">
      <c r="R522" s="296"/>
    </row>
    <row r="523" spans="18:18" x14ac:dyDescent="0.3">
      <c r="R523" s="296"/>
    </row>
    <row r="524" spans="18:18" x14ac:dyDescent="0.3">
      <c r="R524" s="296"/>
    </row>
    <row r="525" spans="18:18" x14ac:dyDescent="0.3">
      <c r="R525" s="296"/>
    </row>
    <row r="526" spans="18:18" x14ac:dyDescent="0.3">
      <c r="R526" s="296"/>
    </row>
    <row r="527" spans="18:18" x14ac:dyDescent="0.3">
      <c r="R527" s="296"/>
    </row>
    <row r="528" spans="18:18" x14ac:dyDescent="0.3">
      <c r="R528" s="296"/>
    </row>
    <row r="529" spans="18:18" x14ac:dyDescent="0.3">
      <c r="R529" s="296"/>
    </row>
    <row r="530" spans="18:18" x14ac:dyDescent="0.3">
      <c r="R530" s="296"/>
    </row>
    <row r="531" spans="18:18" x14ac:dyDescent="0.3">
      <c r="R531" s="296"/>
    </row>
    <row r="532" spans="18:18" x14ac:dyDescent="0.3">
      <c r="R532" s="296"/>
    </row>
    <row r="533" spans="18:18" x14ac:dyDescent="0.3">
      <c r="R533" s="296"/>
    </row>
    <row r="534" spans="18:18" x14ac:dyDescent="0.3">
      <c r="R534" s="296"/>
    </row>
    <row r="535" spans="18:18" x14ac:dyDescent="0.3">
      <c r="R535" s="296"/>
    </row>
    <row r="536" spans="18:18" x14ac:dyDescent="0.3">
      <c r="R536" s="296"/>
    </row>
    <row r="537" spans="18:18" x14ac:dyDescent="0.3">
      <c r="R537" s="296"/>
    </row>
    <row r="538" spans="18:18" x14ac:dyDescent="0.3">
      <c r="R538" s="296"/>
    </row>
    <row r="539" spans="18:18" x14ac:dyDescent="0.3">
      <c r="R539" s="296"/>
    </row>
    <row r="540" spans="18:18" x14ac:dyDescent="0.3">
      <c r="R540" s="296"/>
    </row>
    <row r="541" spans="18:18" x14ac:dyDescent="0.3">
      <c r="R541" s="296"/>
    </row>
    <row r="542" spans="18:18" x14ac:dyDescent="0.3">
      <c r="R542" s="296"/>
    </row>
    <row r="543" spans="18:18" x14ac:dyDescent="0.3">
      <c r="R543" s="296"/>
    </row>
    <row r="544" spans="18:18" x14ac:dyDescent="0.3">
      <c r="R544" s="296"/>
    </row>
    <row r="545" spans="18:18" x14ac:dyDescent="0.3">
      <c r="R545" s="296"/>
    </row>
    <row r="546" spans="18:18" x14ac:dyDescent="0.3">
      <c r="R546" s="296"/>
    </row>
    <row r="547" spans="18:18" x14ac:dyDescent="0.3">
      <c r="R547" s="296"/>
    </row>
    <row r="548" spans="18:18" x14ac:dyDescent="0.3">
      <c r="R548" s="296"/>
    </row>
    <row r="549" spans="18:18" x14ac:dyDescent="0.3">
      <c r="R549" s="296"/>
    </row>
    <row r="550" spans="18:18" x14ac:dyDescent="0.3">
      <c r="R550" s="296"/>
    </row>
    <row r="551" spans="18:18" x14ac:dyDescent="0.3">
      <c r="R551" s="296"/>
    </row>
    <row r="552" spans="18:18" x14ac:dyDescent="0.3">
      <c r="R552" s="296"/>
    </row>
    <row r="553" spans="18:18" x14ac:dyDescent="0.3">
      <c r="R553" s="296"/>
    </row>
    <row r="554" spans="18:18" x14ac:dyDescent="0.3">
      <c r="R554" s="296"/>
    </row>
    <row r="555" spans="18:18" x14ac:dyDescent="0.3">
      <c r="R555" s="296"/>
    </row>
    <row r="556" spans="18:18" x14ac:dyDescent="0.3">
      <c r="R556" s="296"/>
    </row>
    <row r="557" spans="18:18" x14ac:dyDescent="0.3">
      <c r="R557" s="296"/>
    </row>
    <row r="558" spans="18:18" x14ac:dyDescent="0.3">
      <c r="R558" s="296"/>
    </row>
    <row r="559" spans="18:18" x14ac:dyDescent="0.3">
      <c r="R559" s="296"/>
    </row>
    <row r="560" spans="18:18" x14ac:dyDescent="0.3">
      <c r="R560" s="296"/>
    </row>
    <row r="561" spans="18:18" x14ac:dyDescent="0.3">
      <c r="R561" s="296"/>
    </row>
    <row r="562" spans="18:18" x14ac:dyDescent="0.3">
      <c r="R562" s="296"/>
    </row>
    <row r="563" spans="18:18" x14ac:dyDescent="0.3">
      <c r="R563" s="296"/>
    </row>
    <row r="564" spans="18:18" x14ac:dyDescent="0.3">
      <c r="R564" s="296"/>
    </row>
    <row r="565" spans="18:18" x14ac:dyDescent="0.3">
      <c r="R565" s="296"/>
    </row>
    <row r="566" spans="18:18" x14ac:dyDescent="0.3">
      <c r="R566" s="296"/>
    </row>
    <row r="567" spans="18:18" x14ac:dyDescent="0.3">
      <c r="R567" s="296"/>
    </row>
    <row r="568" spans="18:18" x14ac:dyDescent="0.3">
      <c r="R568" s="296"/>
    </row>
    <row r="569" spans="18:18" x14ac:dyDescent="0.3">
      <c r="R569" s="296"/>
    </row>
    <row r="570" spans="18:18" x14ac:dyDescent="0.3">
      <c r="R570" s="296"/>
    </row>
    <row r="571" spans="18:18" x14ac:dyDescent="0.3">
      <c r="R571" s="296"/>
    </row>
    <row r="572" spans="18:18" x14ac:dyDescent="0.3">
      <c r="R572" s="296"/>
    </row>
    <row r="573" spans="18:18" x14ac:dyDescent="0.3">
      <c r="R573" s="296"/>
    </row>
    <row r="574" spans="18:18" x14ac:dyDescent="0.3">
      <c r="R574" s="296"/>
    </row>
    <row r="575" spans="18:18" x14ac:dyDescent="0.3">
      <c r="R575" s="296"/>
    </row>
    <row r="576" spans="18:18" x14ac:dyDescent="0.3">
      <c r="R576" s="296"/>
    </row>
    <row r="577" spans="18:18" x14ac:dyDescent="0.3">
      <c r="R577" s="296"/>
    </row>
    <row r="578" spans="18:18" x14ac:dyDescent="0.3">
      <c r="R578" s="296"/>
    </row>
    <row r="579" spans="18:18" x14ac:dyDescent="0.3">
      <c r="R579" s="296"/>
    </row>
    <row r="580" spans="18:18" x14ac:dyDescent="0.3">
      <c r="R580" s="296"/>
    </row>
    <row r="581" spans="18:18" x14ac:dyDescent="0.3">
      <c r="R581" s="296"/>
    </row>
    <row r="582" spans="18:18" x14ac:dyDescent="0.3">
      <c r="R582" s="296"/>
    </row>
    <row r="583" spans="18:18" x14ac:dyDescent="0.3">
      <c r="R583" s="296"/>
    </row>
    <row r="584" spans="18:18" x14ac:dyDescent="0.3">
      <c r="R584" s="296"/>
    </row>
    <row r="585" spans="18:18" x14ac:dyDescent="0.3">
      <c r="R585" s="296"/>
    </row>
    <row r="586" spans="18:18" x14ac:dyDescent="0.3">
      <c r="R586" s="296"/>
    </row>
    <row r="587" spans="18:18" x14ac:dyDescent="0.3">
      <c r="R587" s="296"/>
    </row>
    <row r="588" spans="18:18" x14ac:dyDescent="0.3">
      <c r="R588" s="296"/>
    </row>
    <row r="589" spans="18:18" x14ac:dyDescent="0.3">
      <c r="R589" s="296"/>
    </row>
    <row r="590" spans="18:18" x14ac:dyDescent="0.3">
      <c r="R590" s="296"/>
    </row>
    <row r="591" spans="18:18" x14ac:dyDescent="0.3">
      <c r="R591" s="296"/>
    </row>
    <row r="592" spans="18:18" x14ac:dyDescent="0.3">
      <c r="R592" s="296"/>
    </row>
    <row r="593" spans="18:18" x14ac:dyDescent="0.3">
      <c r="R593" s="296"/>
    </row>
    <row r="594" spans="18:18" x14ac:dyDescent="0.3">
      <c r="R594" s="296"/>
    </row>
    <row r="595" spans="18:18" x14ac:dyDescent="0.3">
      <c r="R595" s="296"/>
    </row>
    <row r="596" spans="18:18" x14ac:dyDescent="0.3">
      <c r="R596" s="296"/>
    </row>
    <row r="597" spans="18:18" x14ac:dyDescent="0.3">
      <c r="R597" s="296"/>
    </row>
    <row r="598" spans="18:18" x14ac:dyDescent="0.3">
      <c r="R598" s="296"/>
    </row>
    <row r="599" spans="18:18" x14ac:dyDescent="0.3">
      <c r="R599" s="296"/>
    </row>
    <row r="600" spans="18:18" x14ac:dyDescent="0.3">
      <c r="R600" s="296"/>
    </row>
    <row r="601" spans="18:18" x14ac:dyDescent="0.3">
      <c r="R601" s="296"/>
    </row>
    <row r="602" spans="18:18" x14ac:dyDescent="0.3">
      <c r="R602" s="296"/>
    </row>
    <row r="603" spans="18:18" x14ac:dyDescent="0.3">
      <c r="R603" s="296"/>
    </row>
    <row r="604" spans="18:18" x14ac:dyDescent="0.3">
      <c r="R604" s="296"/>
    </row>
    <row r="605" spans="18:18" x14ac:dyDescent="0.3">
      <c r="R605" s="296"/>
    </row>
    <row r="606" spans="18:18" x14ac:dyDescent="0.3">
      <c r="R606" s="296"/>
    </row>
    <row r="607" spans="18:18" x14ac:dyDescent="0.3">
      <c r="R607" s="296"/>
    </row>
    <row r="608" spans="18:18" x14ac:dyDescent="0.3">
      <c r="R608" s="296"/>
    </row>
    <row r="609" spans="18:18" x14ac:dyDescent="0.3">
      <c r="R609" s="296"/>
    </row>
    <row r="610" spans="18:18" x14ac:dyDescent="0.3">
      <c r="R610" s="296"/>
    </row>
    <row r="611" spans="18:18" x14ac:dyDescent="0.3">
      <c r="R611" s="296"/>
    </row>
    <row r="612" spans="18:18" x14ac:dyDescent="0.3">
      <c r="R612" s="296"/>
    </row>
    <row r="613" spans="18:18" x14ac:dyDescent="0.3">
      <c r="R613" s="296"/>
    </row>
    <row r="614" spans="18:18" x14ac:dyDescent="0.3">
      <c r="R614" s="296"/>
    </row>
    <row r="615" spans="18:18" x14ac:dyDescent="0.3">
      <c r="R615" s="296"/>
    </row>
    <row r="616" spans="18:18" x14ac:dyDescent="0.3">
      <c r="R616" s="296"/>
    </row>
    <row r="617" spans="18:18" x14ac:dyDescent="0.3">
      <c r="R617" s="296"/>
    </row>
    <row r="618" spans="18:18" x14ac:dyDescent="0.3">
      <c r="R618" s="296"/>
    </row>
    <row r="619" spans="18:18" x14ac:dyDescent="0.3">
      <c r="R619" s="296"/>
    </row>
    <row r="620" spans="18:18" x14ac:dyDescent="0.3">
      <c r="R620" s="296"/>
    </row>
    <row r="621" spans="18:18" x14ac:dyDescent="0.3">
      <c r="R621" s="296"/>
    </row>
    <row r="622" spans="18:18" x14ac:dyDescent="0.3">
      <c r="R622" s="296"/>
    </row>
    <row r="623" spans="18:18" x14ac:dyDescent="0.3">
      <c r="R623" s="296"/>
    </row>
    <row r="624" spans="18:18" x14ac:dyDescent="0.3">
      <c r="R624" s="296"/>
    </row>
    <row r="625" spans="18:18" x14ac:dyDescent="0.3">
      <c r="R625" s="296"/>
    </row>
    <row r="626" spans="18:18" x14ac:dyDescent="0.3">
      <c r="R626" s="296"/>
    </row>
    <row r="627" spans="18:18" x14ac:dyDescent="0.3">
      <c r="R627" s="296"/>
    </row>
    <row r="628" spans="18:18" x14ac:dyDescent="0.3">
      <c r="R628" s="296"/>
    </row>
    <row r="629" spans="18:18" x14ac:dyDescent="0.3">
      <c r="R629" s="296"/>
    </row>
    <row r="630" spans="18:18" x14ac:dyDescent="0.3">
      <c r="R630" s="296"/>
    </row>
    <row r="631" spans="18:18" x14ac:dyDescent="0.3">
      <c r="R631" s="296"/>
    </row>
    <row r="632" spans="18:18" x14ac:dyDescent="0.3">
      <c r="R632" s="296"/>
    </row>
    <row r="633" spans="18:18" x14ac:dyDescent="0.3">
      <c r="R633" s="296"/>
    </row>
    <row r="634" spans="18:18" x14ac:dyDescent="0.3">
      <c r="R634" s="296"/>
    </row>
    <row r="635" spans="18:18" x14ac:dyDescent="0.3">
      <c r="R635" s="296"/>
    </row>
    <row r="636" spans="18:18" x14ac:dyDescent="0.3">
      <c r="R636" s="296"/>
    </row>
    <row r="637" spans="18:18" x14ac:dyDescent="0.3">
      <c r="R637" s="296"/>
    </row>
    <row r="638" spans="18:18" x14ac:dyDescent="0.3">
      <c r="R638" s="296"/>
    </row>
    <row r="639" spans="18:18" x14ac:dyDescent="0.3">
      <c r="R639" s="296"/>
    </row>
    <row r="640" spans="18:18" x14ac:dyDescent="0.3">
      <c r="R640" s="296"/>
    </row>
    <row r="641" spans="18:18" x14ac:dyDescent="0.3">
      <c r="R641" s="296"/>
    </row>
    <row r="642" spans="18:18" x14ac:dyDescent="0.3">
      <c r="R642" s="296"/>
    </row>
    <row r="643" spans="18:18" x14ac:dyDescent="0.3">
      <c r="R643" s="296"/>
    </row>
    <row r="644" spans="18:18" x14ac:dyDescent="0.3">
      <c r="R644" s="296"/>
    </row>
    <row r="645" spans="18:18" x14ac:dyDescent="0.3">
      <c r="R645" s="296"/>
    </row>
    <row r="646" spans="18:18" x14ac:dyDescent="0.3">
      <c r="R646" s="296"/>
    </row>
    <row r="647" spans="18:18" x14ac:dyDescent="0.3">
      <c r="R647" s="296"/>
    </row>
    <row r="648" spans="18:18" x14ac:dyDescent="0.3">
      <c r="R648" s="296"/>
    </row>
    <row r="649" spans="18:18" x14ac:dyDescent="0.3">
      <c r="R649" s="296"/>
    </row>
    <row r="650" spans="18:18" x14ac:dyDescent="0.3">
      <c r="R650" s="296"/>
    </row>
    <row r="651" spans="18:18" x14ac:dyDescent="0.3">
      <c r="R651" s="296"/>
    </row>
    <row r="652" spans="18:18" x14ac:dyDescent="0.3">
      <c r="R652" s="296"/>
    </row>
    <row r="653" spans="18:18" x14ac:dyDescent="0.3">
      <c r="R653" s="296"/>
    </row>
    <row r="654" spans="18:18" x14ac:dyDescent="0.3">
      <c r="R654" s="296"/>
    </row>
    <row r="655" spans="18:18" x14ac:dyDescent="0.3">
      <c r="R655" s="296"/>
    </row>
    <row r="656" spans="18:18" x14ac:dyDescent="0.3">
      <c r="R656" s="296"/>
    </row>
    <row r="657" spans="18:18" x14ac:dyDescent="0.3">
      <c r="R657" s="296"/>
    </row>
    <row r="658" spans="18:18" x14ac:dyDescent="0.3">
      <c r="R658" s="296"/>
    </row>
    <row r="659" spans="18:18" x14ac:dyDescent="0.3">
      <c r="R659" s="296"/>
    </row>
    <row r="660" spans="18:18" x14ac:dyDescent="0.3">
      <c r="R660" s="296"/>
    </row>
    <row r="661" spans="18:18" x14ac:dyDescent="0.3">
      <c r="R661" s="296"/>
    </row>
    <row r="662" spans="18:18" x14ac:dyDescent="0.3">
      <c r="R662" s="296"/>
    </row>
    <row r="663" spans="18:18" x14ac:dyDescent="0.3">
      <c r="R663" s="296"/>
    </row>
    <row r="664" spans="18:18" x14ac:dyDescent="0.3">
      <c r="R664" s="296"/>
    </row>
    <row r="665" spans="18:18" x14ac:dyDescent="0.3">
      <c r="R665" s="296"/>
    </row>
    <row r="666" spans="18:18" x14ac:dyDescent="0.3">
      <c r="R666" s="296"/>
    </row>
    <row r="667" spans="18:18" x14ac:dyDescent="0.3">
      <c r="R667" s="296"/>
    </row>
    <row r="668" spans="18:18" x14ac:dyDescent="0.3">
      <c r="R668" s="296"/>
    </row>
    <row r="669" spans="18:18" x14ac:dyDescent="0.3">
      <c r="R669" s="296"/>
    </row>
    <row r="670" spans="18:18" x14ac:dyDescent="0.3">
      <c r="R670" s="296"/>
    </row>
    <row r="671" spans="18:18" x14ac:dyDescent="0.3">
      <c r="R671" s="296"/>
    </row>
    <row r="672" spans="18:18" x14ac:dyDescent="0.3">
      <c r="R672" s="296"/>
    </row>
    <row r="673" spans="18:18" x14ac:dyDescent="0.3">
      <c r="R673" s="296"/>
    </row>
    <row r="674" spans="18:18" x14ac:dyDescent="0.3">
      <c r="R674" s="296"/>
    </row>
    <row r="675" spans="18:18" x14ac:dyDescent="0.3">
      <c r="R675" s="296"/>
    </row>
    <row r="676" spans="18:18" x14ac:dyDescent="0.3">
      <c r="R676" s="296"/>
    </row>
    <row r="677" spans="18:18" x14ac:dyDescent="0.3">
      <c r="R677" s="296"/>
    </row>
    <row r="678" spans="18:18" x14ac:dyDescent="0.3">
      <c r="R678" s="296"/>
    </row>
    <row r="679" spans="18:18" x14ac:dyDescent="0.3">
      <c r="R679" s="296"/>
    </row>
    <row r="680" spans="18:18" x14ac:dyDescent="0.3">
      <c r="R680" s="296"/>
    </row>
    <row r="681" spans="18:18" x14ac:dyDescent="0.3">
      <c r="R681" s="296"/>
    </row>
    <row r="682" spans="18:18" x14ac:dyDescent="0.3">
      <c r="R682" s="296"/>
    </row>
    <row r="683" spans="18:18" x14ac:dyDescent="0.3">
      <c r="R683" s="296"/>
    </row>
    <row r="684" spans="18:18" x14ac:dyDescent="0.3">
      <c r="R684" s="296"/>
    </row>
    <row r="685" spans="18:18" x14ac:dyDescent="0.3">
      <c r="R685" s="296"/>
    </row>
    <row r="686" spans="18:18" x14ac:dyDescent="0.3">
      <c r="R686" s="296"/>
    </row>
    <row r="687" spans="18:18" x14ac:dyDescent="0.3">
      <c r="R687" s="296"/>
    </row>
    <row r="688" spans="18:18" x14ac:dyDescent="0.3">
      <c r="R688" s="296"/>
    </row>
    <row r="689" spans="18:18" x14ac:dyDescent="0.3">
      <c r="R689" s="296"/>
    </row>
    <row r="690" spans="18:18" x14ac:dyDescent="0.3">
      <c r="R690" s="296"/>
    </row>
    <row r="691" spans="18:18" x14ac:dyDescent="0.3">
      <c r="R691" s="296"/>
    </row>
    <row r="692" spans="18:18" x14ac:dyDescent="0.3">
      <c r="R692" s="296"/>
    </row>
    <row r="693" spans="18:18" x14ac:dyDescent="0.3">
      <c r="R693" s="296"/>
    </row>
    <row r="694" spans="18:18" x14ac:dyDescent="0.3">
      <c r="R694" s="296"/>
    </row>
    <row r="695" spans="18:18" x14ac:dyDescent="0.3">
      <c r="R695" s="296"/>
    </row>
    <row r="696" spans="18:18" x14ac:dyDescent="0.3">
      <c r="R696" s="296"/>
    </row>
    <row r="697" spans="18:18" x14ac:dyDescent="0.3">
      <c r="R697" s="296"/>
    </row>
    <row r="698" spans="18:18" x14ac:dyDescent="0.3">
      <c r="R698" s="296"/>
    </row>
    <row r="699" spans="18:18" x14ac:dyDescent="0.3">
      <c r="R699" s="296"/>
    </row>
    <row r="700" spans="18:18" x14ac:dyDescent="0.3">
      <c r="R700" s="296"/>
    </row>
    <row r="701" spans="18:18" x14ac:dyDescent="0.3">
      <c r="R701" s="296"/>
    </row>
    <row r="702" spans="18:18" x14ac:dyDescent="0.3">
      <c r="R702" s="296"/>
    </row>
    <row r="703" spans="18:18" x14ac:dyDescent="0.3">
      <c r="R703" s="296"/>
    </row>
    <row r="704" spans="18:18" x14ac:dyDescent="0.3">
      <c r="R704" s="296"/>
    </row>
    <row r="705" spans="18:18" x14ac:dyDescent="0.3">
      <c r="R705" s="296"/>
    </row>
    <row r="706" spans="18:18" x14ac:dyDescent="0.3">
      <c r="R706" s="296"/>
    </row>
    <row r="707" spans="18:18" x14ac:dyDescent="0.3">
      <c r="R707" s="296"/>
    </row>
    <row r="708" spans="18:18" x14ac:dyDescent="0.3">
      <c r="R708" s="296"/>
    </row>
    <row r="709" spans="18:18" x14ac:dyDescent="0.3">
      <c r="R709" s="296"/>
    </row>
    <row r="710" spans="18:18" x14ac:dyDescent="0.3">
      <c r="R710" s="296"/>
    </row>
    <row r="711" spans="18:18" x14ac:dyDescent="0.3">
      <c r="R711" s="296"/>
    </row>
    <row r="712" spans="18:18" x14ac:dyDescent="0.3">
      <c r="R712" s="296"/>
    </row>
    <row r="713" spans="18:18" x14ac:dyDescent="0.3">
      <c r="R713" s="296"/>
    </row>
    <row r="714" spans="18:18" x14ac:dyDescent="0.3">
      <c r="R714" s="296"/>
    </row>
    <row r="715" spans="18:18" x14ac:dyDescent="0.3">
      <c r="R715" s="296"/>
    </row>
    <row r="716" spans="18:18" x14ac:dyDescent="0.3">
      <c r="R716" s="296"/>
    </row>
    <row r="717" spans="18:18" x14ac:dyDescent="0.3">
      <c r="R717" s="296"/>
    </row>
    <row r="718" spans="18:18" x14ac:dyDescent="0.3">
      <c r="R718" s="296"/>
    </row>
    <row r="719" spans="18:18" x14ac:dyDescent="0.3">
      <c r="R719" s="296"/>
    </row>
    <row r="720" spans="18:18" x14ac:dyDescent="0.3">
      <c r="R720" s="296"/>
    </row>
    <row r="721" spans="18:18" x14ac:dyDescent="0.3">
      <c r="R721" s="296"/>
    </row>
    <row r="722" spans="18:18" x14ac:dyDescent="0.3">
      <c r="R722" s="296"/>
    </row>
    <row r="723" spans="18:18" x14ac:dyDescent="0.3">
      <c r="R723" s="296"/>
    </row>
    <row r="724" spans="18:18" x14ac:dyDescent="0.3">
      <c r="R724" s="296"/>
    </row>
    <row r="725" spans="18:18" x14ac:dyDescent="0.3">
      <c r="R725" s="296"/>
    </row>
    <row r="726" spans="18:18" x14ac:dyDescent="0.3">
      <c r="R726" s="296"/>
    </row>
    <row r="727" spans="18:18" x14ac:dyDescent="0.3">
      <c r="R727" s="296"/>
    </row>
    <row r="728" spans="18:18" x14ac:dyDescent="0.3">
      <c r="R728" s="296"/>
    </row>
    <row r="729" spans="18:18" x14ac:dyDescent="0.3">
      <c r="R729" s="296"/>
    </row>
    <row r="730" spans="18:18" x14ac:dyDescent="0.3">
      <c r="R730" s="296"/>
    </row>
    <row r="731" spans="18:18" x14ac:dyDescent="0.3">
      <c r="R731" s="296"/>
    </row>
    <row r="732" spans="18:18" x14ac:dyDescent="0.3">
      <c r="R732" s="296"/>
    </row>
    <row r="733" spans="18:18" x14ac:dyDescent="0.3">
      <c r="R733" s="296"/>
    </row>
    <row r="734" spans="18:18" x14ac:dyDescent="0.3">
      <c r="R734" s="296"/>
    </row>
    <row r="735" spans="18:18" x14ac:dyDescent="0.3">
      <c r="R735" s="296"/>
    </row>
    <row r="736" spans="18:18" x14ac:dyDescent="0.3">
      <c r="R736" s="296"/>
    </row>
    <row r="737" spans="18:18" x14ac:dyDescent="0.3">
      <c r="R737" s="296"/>
    </row>
    <row r="738" spans="18:18" x14ac:dyDescent="0.3">
      <c r="R738" s="296"/>
    </row>
    <row r="739" spans="18:18" x14ac:dyDescent="0.3">
      <c r="R739" s="296"/>
    </row>
    <row r="740" spans="18:18" x14ac:dyDescent="0.3">
      <c r="R740" s="296"/>
    </row>
    <row r="741" spans="18:18" x14ac:dyDescent="0.3">
      <c r="R741" s="296"/>
    </row>
    <row r="742" spans="18:18" x14ac:dyDescent="0.3">
      <c r="R742" s="296"/>
    </row>
    <row r="743" spans="18:18" x14ac:dyDescent="0.3">
      <c r="R743" s="296"/>
    </row>
    <row r="744" spans="18:18" x14ac:dyDescent="0.3">
      <c r="R744" s="296"/>
    </row>
    <row r="745" spans="18:18" x14ac:dyDescent="0.3">
      <c r="R745" s="296"/>
    </row>
    <row r="746" spans="18:18" x14ac:dyDescent="0.3">
      <c r="R746" s="296"/>
    </row>
    <row r="747" spans="18:18" x14ac:dyDescent="0.3">
      <c r="R747" s="296"/>
    </row>
    <row r="748" spans="18:18" x14ac:dyDescent="0.3">
      <c r="R748" s="296"/>
    </row>
    <row r="749" spans="18:18" x14ac:dyDescent="0.3">
      <c r="R749" s="296"/>
    </row>
    <row r="750" spans="18:18" x14ac:dyDescent="0.3">
      <c r="R750" s="296"/>
    </row>
    <row r="751" spans="18:18" x14ac:dyDescent="0.3">
      <c r="R751" s="296"/>
    </row>
    <row r="752" spans="18:18" x14ac:dyDescent="0.3">
      <c r="R752" s="296"/>
    </row>
    <row r="753" spans="18:18" x14ac:dyDescent="0.3">
      <c r="R753" s="296"/>
    </row>
    <row r="754" spans="18:18" x14ac:dyDescent="0.3">
      <c r="R754" s="296"/>
    </row>
    <row r="755" spans="18:18" x14ac:dyDescent="0.3">
      <c r="R755" s="296"/>
    </row>
    <row r="756" spans="18:18" x14ac:dyDescent="0.3">
      <c r="R756" s="296"/>
    </row>
    <row r="757" spans="18:18" x14ac:dyDescent="0.3">
      <c r="R757" s="296"/>
    </row>
    <row r="758" spans="18:18" x14ac:dyDescent="0.3">
      <c r="R758" s="296"/>
    </row>
    <row r="759" spans="18:18" x14ac:dyDescent="0.3">
      <c r="R759" s="296"/>
    </row>
    <row r="760" spans="18:18" x14ac:dyDescent="0.3">
      <c r="R760" s="296"/>
    </row>
    <row r="761" spans="18:18" x14ac:dyDescent="0.3">
      <c r="R761" s="296"/>
    </row>
    <row r="762" spans="18:18" x14ac:dyDescent="0.3">
      <c r="R762" s="296"/>
    </row>
    <row r="763" spans="18:18" x14ac:dyDescent="0.3">
      <c r="R763" s="296"/>
    </row>
    <row r="764" spans="18:18" x14ac:dyDescent="0.3">
      <c r="R764" s="296"/>
    </row>
    <row r="765" spans="18:18" x14ac:dyDescent="0.3">
      <c r="R765" s="296"/>
    </row>
    <row r="766" spans="18:18" x14ac:dyDescent="0.3">
      <c r="R766" s="296"/>
    </row>
    <row r="767" spans="18:18" x14ac:dyDescent="0.3">
      <c r="R767" s="296"/>
    </row>
    <row r="768" spans="18:18" x14ac:dyDescent="0.3">
      <c r="R768" s="296"/>
    </row>
    <row r="769" spans="18:18" x14ac:dyDescent="0.3">
      <c r="R769" s="296"/>
    </row>
    <row r="770" spans="18:18" x14ac:dyDescent="0.3">
      <c r="R770" s="296"/>
    </row>
    <row r="771" spans="18:18" x14ac:dyDescent="0.3">
      <c r="R771" s="296"/>
    </row>
    <row r="772" spans="18:18" x14ac:dyDescent="0.3">
      <c r="R772" s="296"/>
    </row>
    <row r="773" spans="18:18" x14ac:dyDescent="0.3">
      <c r="R773" s="296"/>
    </row>
    <row r="774" spans="18:18" x14ac:dyDescent="0.3">
      <c r="R774" s="296"/>
    </row>
    <row r="775" spans="18:18" x14ac:dyDescent="0.3">
      <c r="R775" s="296"/>
    </row>
    <row r="776" spans="18:18" x14ac:dyDescent="0.3">
      <c r="R776" s="296"/>
    </row>
    <row r="777" spans="18:18" x14ac:dyDescent="0.3">
      <c r="R777" s="296"/>
    </row>
    <row r="778" spans="18:18" x14ac:dyDescent="0.3">
      <c r="R778" s="296"/>
    </row>
    <row r="779" spans="18:18" x14ac:dyDescent="0.3">
      <c r="R779" s="296"/>
    </row>
    <row r="780" spans="18:18" x14ac:dyDescent="0.3">
      <c r="R780" s="296"/>
    </row>
    <row r="781" spans="18:18" x14ac:dyDescent="0.3">
      <c r="R781" s="296"/>
    </row>
    <row r="782" spans="18:18" x14ac:dyDescent="0.3">
      <c r="R782" s="296"/>
    </row>
    <row r="783" spans="18:18" x14ac:dyDescent="0.3">
      <c r="R783" s="296"/>
    </row>
    <row r="784" spans="18:18" x14ac:dyDescent="0.3">
      <c r="R784" s="296"/>
    </row>
    <row r="785" spans="18:18" x14ac:dyDescent="0.3">
      <c r="R785" s="296"/>
    </row>
    <row r="786" spans="18:18" x14ac:dyDescent="0.3">
      <c r="R786" s="296"/>
    </row>
    <row r="787" spans="18:18" x14ac:dyDescent="0.3">
      <c r="R787" s="296"/>
    </row>
    <row r="788" spans="18:18" x14ac:dyDescent="0.3">
      <c r="R788" s="296"/>
    </row>
    <row r="789" spans="18:18" x14ac:dyDescent="0.3">
      <c r="R789" s="296"/>
    </row>
    <row r="790" spans="18:18" x14ac:dyDescent="0.3">
      <c r="R790" s="296"/>
    </row>
    <row r="791" spans="18:18" x14ac:dyDescent="0.3">
      <c r="R791" s="296"/>
    </row>
    <row r="792" spans="18:18" x14ac:dyDescent="0.3">
      <c r="R792" s="296"/>
    </row>
    <row r="793" spans="18:18" x14ac:dyDescent="0.3">
      <c r="R793" s="296"/>
    </row>
    <row r="794" spans="18:18" x14ac:dyDescent="0.3">
      <c r="R794" s="296"/>
    </row>
    <row r="795" spans="18:18" x14ac:dyDescent="0.3">
      <c r="R795" s="296"/>
    </row>
    <row r="796" spans="18:18" x14ac:dyDescent="0.3">
      <c r="R796" s="296"/>
    </row>
    <row r="797" spans="18:18" x14ac:dyDescent="0.3">
      <c r="R797" s="296"/>
    </row>
    <row r="798" spans="18:18" x14ac:dyDescent="0.3">
      <c r="R798" s="296"/>
    </row>
    <row r="799" spans="18:18" x14ac:dyDescent="0.3">
      <c r="R799" s="296"/>
    </row>
    <row r="800" spans="18:18" x14ac:dyDescent="0.3">
      <c r="R800" s="296"/>
    </row>
    <row r="801" spans="18:18" x14ac:dyDescent="0.3">
      <c r="R801" s="296"/>
    </row>
    <row r="802" spans="18:18" x14ac:dyDescent="0.3">
      <c r="R802" s="296"/>
    </row>
    <row r="803" spans="18:18" x14ac:dyDescent="0.3">
      <c r="R803" s="296"/>
    </row>
    <row r="804" spans="18:18" x14ac:dyDescent="0.3">
      <c r="R804" s="296"/>
    </row>
    <row r="805" spans="18:18" x14ac:dyDescent="0.3">
      <c r="R805" s="296"/>
    </row>
    <row r="806" spans="18:18" x14ac:dyDescent="0.3">
      <c r="R806" s="296"/>
    </row>
    <row r="807" spans="18:18" x14ac:dyDescent="0.3">
      <c r="R807" s="296"/>
    </row>
    <row r="808" spans="18:18" x14ac:dyDescent="0.3">
      <c r="R808" s="296"/>
    </row>
    <row r="809" spans="18:18" x14ac:dyDescent="0.3">
      <c r="R809" s="296"/>
    </row>
    <row r="810" spans="18:18" x14ac:dyDescent="0.3">
      <c r="R810" s="296"/>
    </row>
    <row r="811" spans="18:18" x14ac:dyDescent="0.3">
      <c r="R811" s="296"/>
    </row>
    <row r="812" spans="18:18" x14ac:dyDescent="0.3">
      <c r="R812" s="296"/>
    </row>
    <row r="813" spans="18:18" x14ac:dyDescent="0.3">
      <c r="R813" s="296"/>
    </row>
    <row r="814" spans="18:18" x14ac:dyDescent="0.3">
      <c r="R814" s="296"/>
    </row>
    <row r="815" spans="18:18" x14ac:dyDescent="0.3">
      <c r="R815" s="296"/>
    </row>
    <row r="816" spans="18:18" x14ac:dyDescent="0.3">
      <c r="R816" s="296"/>
    </row>
    <row r="817" spans="18:18" x14ac:dyDescent="0.3">
      <c r="R817" s="296"/>
    </row>
    <row r="818" spans="18:18" x14ac:dyDescent="0.3">
      <c r="R818" s="296"/>
    </row>
    <row r="819" spans="18:18" x14ac:dyDescent="0.3">
      <c r="R819" s="296"/>
    </row>
    <row r="820" spans="18:18" x14ac:dyDescent="0.3">
      <c r="R820" s="296"/>
    </row>
    <row r="821" spans="18:18" x14ac:dyDescent="0.3">
      <c r="R821" s="296"/>
    </row>
    <row r="822" spans="18:18" x14ac:dyDescent="0.3">
      <c r="R822" s="296"/>
    </row>
    <row r="823" spans="18:18" x14ac:dyDescent="0.3">
      <c r="R823" s="296"/>
    </row>
    <row r="824" spans="18:18" x14ac:dyDescent="0.3">
      <c r="R824" s="296"/>
    </row>
    <row r="825" spans="18:18" x14ac:dyDescent="0.3">
      <c r="R825" s="296"/>
    </row>
    <row r="826" spans="18:18" x14ac:dyDescent="0.3">
      <c r="R826" s="296"/>
    </row>
    <row r="827" spans="18:18" x14ac:dyDescent="0.3">
      <c r="R827" s="296"/>
    </row>
    <row r="828" spans="18:18" x14ac:dyDescent="0.3">
      <c r="R828" s="296"/>
    </row>
    <row r="829" spans="18:18" x14ac:dyDescent="0.3">
      <c r="R829" s="296"/>
    </row>
    <row r="830" spans="18:18" x14ac:dyDescent="0.3">
      <c r="R830" s="296"/>
    </row>
    <row r="831" spans="18:18" x14ac:dyDescent="0.3">
      <c r="R831" s="296"/>
    </row>
    <row r="832" spans="18:18" x14ac:dyDescent="0.3">
      <c r="R832" s="296"/>
    </row>
    <row r="833" spans="18:18" x14ac:dyDescent="0.3">
      <c r="R833" s="296"/>
    </row>
    <row r="834" spans="18:18" x14ac:dyDescent="0.3">
      <c r="R834" s="296"/>
    </row>
    <row r="835" spans="18:18" x14ac:dyDescent="0.3">
      <c r="R835" s="296"/>
    </row>
    <row r="836" spans="18:18" x14ac:dyDescent="0.3">
      <c r="R836" s="296"/>
    </row>
    <row r="837" spans="18:18" x14ac:dyDescent="0.3">
      <c r="R837" s="296"/>
    </row>
    <row r="838" spans="18:18" x14ac:dyDescent="0.3">
      <c r="R838" s="296"/>
    </row>
    <row r="839" spans="18:18" x14ac:dyDescent="0.3">
      <c r="R839" s="296"/>
    </row>
    <row r="840" spans="18:18" x14ac:dyDescent="0.3">
      <c r="R840" s="296"/>
    </row>
    <row r="841" spans="18:18" x14ac:dyDescent="0.3">
      <c r="R841" s="296"/>
    </row>
    <row r="842" spans="18:18" x14ac:dyDescent="0.3">
      <c r="R842" s="296"/>
    </row>
    <row r="843" spans="18:18" x14ac:dyDescent="0.3">
      <c r="R843" s="296"/>
    </row>
    <row r="844" spans="18:18" x14ac:dyDescent="0.3">
      <c r="R844" s="296"/>
    </row>
    <row r="845" spans="18:18" x14ac:dyDescent="0.3">
      <c r="R845" s="296"/>
    </row>
    <row r="846" spans="18:18" x14ac:dyDescent="0.3">
      <c r="R846" s="296"/>
    </row>
    <row r="847" spans="18:18" x14ac:dyDescent="0.3">
      <c r="R847" s="296"/>
    </row>
    <row r="848" spans="18:18" x14ac:dyDescent="0.3">
      <c r="R848" s="296"/>
    </row>
    <row r="849" spans="18:18" x14ac:dyDescent="0.3">
      <c r="R849" s="296"/>
    </row>
    <row r="850" spans="18:18" x14ac:dyDescent="0.3">
      <c r="R850" s="296"/>
    </row>
    <row r="851" spans="18:18" x14ac:dyDescent="0.3">
      <c r="R851" s="296"/>
    </row>
    <row r="852" spans="18:18" x14ac:dyDescent="0.3">
      <c r="R852" s="296"/>
    </row>
    <row r="853" spans="18:18" x14ac:dyDescent="0.3">
      <c r="R853" s="296"/>
    </row>
    <row r="854" spans="18:18" x14ac:dyDescent="0.3">
      <c r="R854" s="296"/>
    </row>
    <row r="855" spans="18:18" x14ac:dyDescent="0.3">
      <c r="R855" s="296"/>
    </row>
    <row r="856" spans="18:18" x14ac:dyDescent="0.3">
      <c r="R856" s="296"/>
    </row>
    <row r="857" spans="18:18" x14ac:dyDescent="0.3">
      <c r="R857" s="296"/>
    </row>
    <row r="858" spans="18:18" x14ac:dyDescent="0.3">
      <c r="R858" s="296"/>
    </row>
    <row r="859" spans="18:18" x14ac:dyDescent="0.3">
      <c r="R859" s="296"/>
    </row>
    <row r="860" spans="18:18" x14ac:dyDescent="0.3">
      <c r="R860" s="296"/>
    </row>
    <row r="861" spans="18:18" x14ac:dyDescent="0.3">
      <c r="R861" s="296"/>
    </row>
    <row r="862" spans="18:18" x14ac:dyDescent="0.3">
      <c r="R862" s="296"/>
    </row>
    <row r="863" spans="18:18" x14ac:dyDescent="0.3">
      <c r="R863" s="296"/>
    </row>
    <row r="864" spans="18:18" x14ac:dyDescent="0.3">
      <c r="R864" s="296"/>
    </row>
    <row r="865" spans="18:18" x14ac:dyDescent="0.3">
      <c r="R865" s="296"/>
    </row>
    <row r="866" spans="18:18" x14ac:dyDescent="0.3">
      <c r="R866" s="296"/>
    </row>
    <row r="867" spans="18:18" x14ac:dyDescent="0.3">
      <c r="R867" s="296"/>
    </row>
    <row r="868" spans="18:18" x14ac:dyDescent="0.3">
      <c r="R868" s="296"/>
    </row>
    <row r="869" spans="18:18" x14ac:dyDescent="0.3">
      <c r="R869" s="296"/>
    </row>
    <row r="870" spans="18:18" x14ac:dyDescent="0.3">
      <c r="R870" s="296"/>
    </row>
    <row r="871" spans="18:18" x14ac:dyDescent="0.3">
      <c r="R871" s="296"/>
    </row>
    <row r="872" spans="18:18" x14ac:dyDescent="0.3">
      <c r="R872" s="296"/>
    </row>
    <row r="873" spans="18:18" x14ac:dyDescent="0.3">
      <c r="R873" s="296"/>
    </row>
    <row r="874" spans="18:18" x14ac:dyDescent="0.3">
      <c r="R874" s="296"/>
    </row>
    <row r="875" spans="18:18" x14ac:dyDescent="0.3">
      <c r="R875" s="296"/>
    </row>
    <row r="876" spans="18:18" x14ac:dyDescent="0.3">
      <c r="R876" s="296"/>
    </row>
    <row r="877" spans="18:18" x14ac:dyDescent="0.3">
      <c r="R877" s="296"/>
    </row>
    <row r="878" spans="18:18" x14ac:dyDescent="0.3">
      <c r="R878" s="296"/>
    </row>
    <row r="879" spans="18:18" x14ac:dyDescent="0.3">
      <c r="R879" s="296"/>
    </row>
    <row r="880" spans="18:18" x14ac:dyDescent="0.3">
      <c r="R880" s="296"/>
    </row>
    <row r="881" spans="18:18" x14ac:dyDescent="0.3">
      <c r="R881" s="296"/>
    </row>
    <row r="882" spans="18:18" x14ac:dyDescent="0.3">
      <c r="R882" s="296"/>
    </row>
    <row r="883" spans="18:18" x14ac:dyDescent="0.3">
      <c r="R883" s="296"/>
    </row>
    <row r="884" spans="18:18" x14ac:dyDescent="0.3">
      <c r="R884" s="296"/>
    </row>
    <row r="885" spans="18:18" x14ac:dyDescent="0.3">
      <c r="R885" s="296"/>
    </row>
    <row r="886" spans="18:18" x14ac:dyDescent="0.3">
      <c r="R886" s="296"/>
    </row>
    <row r="887" spans="18:18" x14ac:dyDescent="0.3">
      <c r="R887" s="296"/>
    </row>
    <row r="888" spans="18:18" x14ac:dyDescent="0.3">
      <c r="R888" s="296"/>
    </row>
    <row r="889" spans="18:18" x14ac:dyDescent="0.3">
      <c r="R889" s="296"/>
    </row>
    <row r="890" spans="18:18" x14ac:dyDescent="0.3">
      <c r="R890" s="296"/>
    </row>
    <row r="891" spans="18:18" x14ac:dyDescent="0.3">
      <c r="R891" s="296"/>
    </row>
    <row r="892" spans="18:18" x14ac:dyDescent="0.3">
      <c r="R892" s="296"/>
    </row>
    <row r="893" spans="18:18" x14ac:dyDescent="0.3">
      <c r="R893" s="296"/>
    </row>
    <row r="894" spans="18:18" x14ac:dyDescent="0.3">
      <c r="R894" s="296"/>
    </row>
    <row r="895" spans="18:18" x14ac:dyDescent="0.3">
      <c r="R895" s="296"/>
    </row>
    <row r="896" spans="18:18" x14ac:dyDescent="0.3">
      <c r="R896" s="296"/>
    </row>
    <row r="897" spans="18:18" x14ac:dyDescent="0.3">
      <c r="R897" s="296"/>
    </row>
    <row r="898" spans="18:18" x14ac:dyDescent="0.3">
      <c r="R898" s="296"/>
    </row>
    <row r="899" spans="18:18" x14ac:dyDescent="0.3">
      <c r="R899" s="296"/>
    </row>
    <row r="900" spans="18:18" x14ac:dyDescent="0.3">
      <c r="R900" s="296"/>
    </row>
    <row r="901" spans="18:18" x14ac:dyDescent="0.3">
      <c r="R901" s="296"/>
    </row>
    <row r="902" spans="18:18" x14ac:dyDescent="0.3">
      <c r="R902" s="296"/>
    </row>
    <row r="903" spans="18:18" x14ac:dyDescent="0.3">
      <c r="R903" s="296"/>
    </row>
    <row r="904" spans="18:18" x14ac:dyDescent="0.3">
      <c r="R904" s="296"/>
    </row>
    <row r="905" spans="18:18" x14ac:dyDescent="0.3">
      <c r="R905" s="296"/>
    </row>
    <row r="906" spans="18:18" x14ac:dyDescent="0.3">
      <c r="R906" s="296"/>
    </row>
    <row r="907" spans="18:18" x14ac:dyDescent="0.3">
      <c r="R907" s="296"/>
    </row>
    <row r="908" spans="18:18" x14ac:dyDescent="0.3">
      <c r="R908" s="296"/>
    </row>
    <row r="909" spans="18:18" x14ac:dyDescent="0.3">
      <c r="R909" s="296"/>
    </row>
    <row r="910" spans="18:18" x14ac:dyDescent="0.3">
      <c r="R910" s="296"/>
    </row>
    <row r="911" spans="18:18" x14ac:dyDescent="0.3">
      <c r="R911" s="296"/>
    </row>
    <row r="912" spans="18:18" x14ac:dyDescent="0.3">
      <c r="R912" s="296"/>
    </row>
    <row r="913" spans="18:18" x14ac:dyDescent="0.3">
      <c r="R913" s="296"/>
    </row>
    <row r="914" spans="18:18" x14ac:dyDescent="0.3">
      <c r="R914" s="296"/>
    </row>
    <row r="915" spans="18:18" x14ac:dyDescent="0.3">
      <c r="R915" s="296"/>
    </row>
    <row r="916" spans="18:18" x14ac:dyDescent="0.3">
      <c r="R916" s="296"/>
    </row>
    <row r="917" spans="18:18" x14ac:dyDescent="0.3">
      <c r="R917" s="296"/>
    </row>
    <row r="918" spans="18:18" x14ac:dyDescent="0.3">
      <c r="R918" s="296"/>
    </row>
    <row r="919" spans="18:18" x14ac:dyDescent="0.3">
      <c r="R919" s="296"/>
    </row>
    <row r="920" spans="18:18" x14ac:dyDescent="0.3">
      <c r="R920" s="296"/>
    </row>
    <row r="921" spans="18:18" x14ac:dyDescent="0.3">
      <c r="R921" s="296"/>
    </row>
    <row r="922" spans="18:18" x14ac:dyDescent="0.3">
      <c r="R922" s="296"/>
    </row>
    <row r="923" spans="18:18" x14ac:dyDescent="0.3">
      <c r="R923" s="296"/>
    </row>
    <row r="924" spans="18:18" x14ac:dyDescent="0.3">
      <c r="R924" s="296"/>
    </row>
    <row r="925" spans="18:18" x14ac:dyDescent="0.3">
      <c r="R925" s="296"/>
    </row>
    <row r="926" spans="18:18" x14ac:dyDescent="0.3">
      <c r="R926" s="296"/>
    </row>
    <row r="927" spans="18:18" x14ac:dyDescent="0.3">
      <c r="R927" s="296"/>
    </row>
    <row r="928" spans="18:18" x14ac:dyDescent="0.3">
      <c r="R928" s="296"/>
    </row>
    <row r="929" spans="18:18" x14ac:dyDescent="0.3">
      <c r="R929" s="296"/>
    </row>
    <row r="930" spans="18:18" x14ac:dyDescent="0.3">
      <c r="R930" s="296"/>
    </row>
    <row r="931" spans="18:18" x14ac:dyDescent="0.3">
      <c r="R931" s="296"/>
    </row>
    <row r="932" spans="18:18" x14ac:dyDescent="0.3">
      <c r="R932" s="296"/>
    </row>
    <row r="933" spans="18:18" x14ac:dyDescent="0.3">
      <c r="R933" s="296"/>
    </row>
    <row r="934" spans="18:18" x14ac:dyDescent="0.3">
      <c r="R934" s="296"/>
    </row>
    <row r="935" spans="18:18" x14ac:dyDescent="0.3">
      <c r="R935" s="296"/>
    </row>
    <row r="936" spans="18:18" x14ac:dyDescent="0.3">
      <c r="R936" s="296"/>
    </row>
    <row r="937" spans="18:18" x14ac:dyDescent="0.3">
      <c r="R937" s="296"/>
    </row>
    <row r="938" spans="18:18" x14ac:dyDescent="0.3">
      <c r="R938" s="296"/>
    </row>
    <row r="939" spans="18:18" x14ac:dyDescent="0.3">
      <c r="R939" s="296"/>
    </row>
    <row r="940" spans="18:18" x14ac:dyDescent="0.3">
      <c r="R940" s="296"/>
    </row>
    <row r="941" spans="18:18" x14ac:dyDescent="0.3">
      <c r="R941" s="296"/>
    </row>
    <row r="942" spans="18:18" x14ac:dyDescent="0.3">
      <c r="R942" s="296"/>
    </row>
    <row r="943" spans="18:18" x14ac:dyDescent="0.3">
      <c r="R943" s="296"/>
    </row>
    <row r="944" spans="18:18" x14ac:dyDescent="0.3">
      <c r="R944" s="296"/>
    </row>
    <row r="945" spans="18:18" x14ac:dyDescent="0.3">
      <c r="R945" s="296"/>
    </row>
    <row r="946" spans="18:18" x14ac:dyDescent="0.3">
      <c r="R946" s="296"/>
    </row>
    <row r="947" spans="18:18" x14ac:dyDescent="0.3">
      <c r="R947" s="296"/>
    </row>
    <row r="948" spans="18:18" x14ac:dyDescent="0.3">
      <c r="R948" s="296"/>
    </row>
    <row r="949" spans="18:18" x14ac:dyDescent="0.3">
      <c r="R949" s="296"/>
    </row>
    <row r="950" spans="18:18" x14ac:dyDescent="0.3">
      <c r="R950" s="296"/>
    </row>
    <row r="951" spans="18:18" x14ac:dyDescent="0.3">
      <c r="R951" s="296"/>
    </row>
    <row r="952" spans="18:18" x14ac:dyDescent="0.3">
      <c r="R952" s="296"/>
    </row>
    <row r="953" spans="18:18" x14ac:dyDescent="0.3">
      <c r="R953" s="296"/>
    </row>
    <row r="954" spans="18:18" x14ac:dyDescent="0.3">
      <c r="R954" s="296"/>
    </row>
    <row r="955" spans="18:18" x14ac:dyDescent="0.3">
      <c r="R955" s="296"/>
    </row>
    <row r="956" spans="18:18" x14ac:dyDescent="0.3">
      <c r="R956" s="296"/>
    </row>
    <row r="957" spans="18:18" x14ac:dyDescent="0.3">
      <c r="R957" s="296"/>
    </row>
    <row r="958" spans="18:18" x14ac:dyDescent="0.3">
      <c r="R958" s="296"/>
    </row>
    <row r="959" spans="18:18" x14ac:dyDescent="0.3">
      <c r="R959" s="296"/>
    </row>
    <row r="960" spans="18:18" x14ac:dyDescent="0.3">
      <c r="R960" s="296"/>
    </row>
    <row r="961" spans="18:18" x14ac:dyDescent="0.3">
      <c r="R961" s="296"/>
    </row>
    <row r="962" spans="18:18" x14ac:dyDescent="0.3">
      <c r="R962" s="296"/>
    </row>
    <row r="963" spans="18:18" x14ac:dyDescent="0.3">
      <c r="R963" s="296"/>
    </row>
    <row r="964" spans="18:18" x14ac:dyDescent="0.3">
      <c r="R964" s="296"/>
    </row>
    <row r="965" spans="18:18" x14ac:dyDescent="0.3">
      <c r="R965" s="296"/>
    </row>
    <row r="966" spans="18:18" x14ac:dyDescent="0.3">
      <c r="R966" s="296"/>
    </row>
    <row r="967" spans="18:18" x14ac:dyDescent="0.3">
      <c r="R967" s="296"/>
    </row>
    <row r="968" spans="18:18" x14ac:dyDescent="0.3">
      <c r="R968" s="296"/>
    </row>
    <row r="969" spans="18:18" x14ac:dyDescent="0.3">
      <c r="R969" s="296"/>
    </row>
    <row r="970" spans="18:18" x14ac:dyDescent="0.3">
      <c r="R970" s="296"/>
    </row>
    <row r="971" spans="18:18" x14ac:dyDescent="0.3">
      <c r="R971" s="296"/>
    </row>
    <row r="972" spans="18:18" x14ac:dyDescent="0.3">
      <c r="R972" s="296"/>
    </row>
    <row r="973" spans="18:18" x14ac:dyDescent="0.3">
      <c r="R973" s="296"/>
    </row>
    <row r="974" spans="18:18" x14ac:dyDescent="0.3">
      <c r="R974" s="296"/>
    </row>
    <row r="975" spans="18:18" x14ac:dyDescent="0.3">
      <c r="R975" s="296"/>
    </row>
    <row r="976" spans="18:18" x14ac:dyDescent="0.3">
      <c r="R976" s="296"/>
    </row>
    <row r="977" spans="18:18" x14ac:dyDescent="0.3">
      <c r="R977" s="296"/>
    </row>
    <row r="978" spans="18:18" x14ac:dyDescent="0.3">
      <c r="R978" s="296"/>
    </row>
    <row r="979" spans="18:18" x14ac:dyDescent="0.3">
      <c r="R979" s="296"/>
    </row>
    <row r="980" spans="18:18" x14ac:dyDescent="0.3">
      <c r="R980" s="296"/>
    </row>
    <row r="981" spans="18:18" x14ac:dyDescent="0.3">
      <c r="R981" s="296"/>
    </row>
    <row r="982" spans="18:18" x14ac:dyDescent="0.3">
      <c r="R982" s="296"/>
    </row>
    <row r="983" spans="18:18" x14ac:dyDescent="0.3">
      <c r="R983" s="296"/>
    </row>
    <row r="984" spans="18:18" x14ac:dyDescent="0.3">
      <c r="R984" s="296"/>
    </row>
    <row r="985" spans="18:18" x14ac:dyDescent="0.3">
      <c r="R985" s="296"/>
    </row>
    <row r="986" spans="18:18" x14ac:dyDescent="0.3">
      <c r="R986" s="296"/>
    </row>
    <row r="987" spans="18:18" x14ac:dyDescent="0.3">
      <c r="R987" s="296"/>
    </row>
    <row r="988" spans="18:18" x14ac:dyDescent="0.3">
      <c r="R988" s="296"/>
    </row>
    <row r="989" spans="18:18" x14ac:dyDescent="0.3">
      <c r="R989" s="296"/>
    </row>
    <row r="990" spans="18:18" x14ac:dyDescent="0.3">
      <c r="R990" s="296"/>
    </row>
    <row r="991" spans="18:18" x14ac:dyDescent="0.3">
      <c r="R991" s="296"/>
    </row>
    <row r="992" spans="18:18" x14ac:dyDescent="0.3">
      <c r="R992" s="296"/>
    </row>
    <row r="993" spans="18:18" x14ac:dyDescent="0.3">
      <c r="R993" s="296"/>
    </row>
    <row r="994" spans="18:18" x14ac:dyDescent="0.3">
      <c r="R994" s="296"/>
    </row>
    <row r="995" spans="18:18" x14ac:dyDescent="0.3">
      <c r="R995" s="296"/>
    </row>
    <row r="996" spans="18:18" x14ac:dyDescent="0.3">
      <c r="R996" s="296"/>
    </row>
    <row r="997" spans="18:18" x14ac:dyDescent="0.3">
      <c r="R997" s="296"/>
    </row>
    <row r="998" spans="18:18" x14ac:dyDescent="0.3">
      <c r="R998" s="296"/>
    </row>
    <row r="999" spans="18:18" x14ac:dyDescent="0.3">
      <c r="R999" s="296"/>
    </row>
    <row r="1000" spans="18:18" x14ac:dyDescent="0.3">
      <c r="R1000" s="296"/>
    </row>
    <row r="1001" spans="18:18" x14ac:dyDescent="0.3">
      <c r="R1001" s="296"/>
    </row>
    <row r="1002" spans="18:18" x14ac:dyDescent="0.3">
      <c r="R1002" s="296"/>
    </row>
    <row r="1003" spans="18:18" x14ac:dyDescent="0.3">
      <c r="R1003" s="296"/>
    </row>
    <row r="1004" spans="18:18" x14ac:dyDescent="0.3">
      <c r="R1004" s="296"/>
    </row>
    <row r="1005" spans="18:18" x14ac:dyDescent="0.3">
      <c r="R1005" s="296"/>
    </row>
    <row r="1006" spans="18:18" x14ac:dyDescent="0.3">
      <c r="R1006" s="296"/>
    </row>
    <row r="1007" spans="18:18" x14ac:dyDescent="0.3">
      <c r="R1007" s="296"/>
    </row>
    <row r="1008" spans="18:18" x14ac:dyDescent="0.3">
      <c r="R1008" s="296"/>
    </row>
    <row r="1009" spans="18:18" x14ac:dyDescent="0.3">
      <c r="R1009" s="296"/>
    </row>
    <row r="1010" spans="18:18" x14ac:dyDescent="0.3">
      <c r="R1010" s="296"/>
    </row>
    <row r="1011" spans="18:18" x14ac:dyDescent="0.3">
      <c r="R1011" s="296"/>
    </row>
    <row r="1012" spans="18:18" x14ac:dyDescent="0.3">
      <c r="R1012" s="296"/>
    </row>
    <row r="1013" spans="18:18" x14ac:dyDescent="0.3">
      <c r="R1013" s="296"/>
    </row>
    <row r="1014" spans="18:18" x14ac:dyDescent="0.3">
      <c r="R1014" s="296"/>
    </row>
    <row r="1015" spans="18:18" x14ac:dyDescent="0.3">
      <c r="R1015" s="296"/>
    </row>
    <row r="1016" spans="18:18" x14ac:dyDescent="0.3">
      <c r="R1016" s="296"/>
    </row>
    <row r="1017" spans="18:18" x14ac:dyDescent="0.3">
      <c r="R1017" s="296"/>
    </row>
    <row r="1018" spans="18:18" x14ac:dyDescent="0.3">
      <c r="R1018" s="296"/>
    </row>
    <row r="1019" spans="18:18" x14ac:dyDescent="0.3">
      <c r="R1019" s="296"/>
    </row>
    <row r="1020" spans="18:18" x14ac:dyDescent="0.3">
      <c r="R1020" s="296"/>
    </row>
    <row r="1021" spans="18:18" x14ac:dyDescent="0.3">
      <c r="R1021" s="296"/>
    </row>
    <row r="1022" spans="18:18" x14ac:dyDescent="0.3">
      <c r="R1022" s="296"/>
    </row>
    <row r="1023" spans="18:18" x14ac:dyDescent="0.3">
      <c r="R1023" s="296"/>
    </row>
    <row r="1024" spans="18:18" x14ac:dyDescent="0.3">
      <c r="R1024" s="296"/>
    </row>
    <row r="1025" spans="18:18" x14ac:dyDescent="0.3">
      <c r="R1025" s="296"/>
    </row>
    <row r="1026" spans="18:18" x14ac:dyDescent="0.3">
      <c r="R1026" s="296"/>
    </row>
    <row r="1027" spans="18:18" x14ac:dyDescent="0.3">
      <c r="R1027" s="296"/>
    </row>
    <row r="1028" spans="18:18" x14ac:dyDescent="0.3">
      <c r="R1028" s="296"/>
    </row>
    <row r="1029" spans="18:18" x14ac:dyDescent="0.3">
      <c r="R1029" s="296"/>
    </row>
    <row r="1030" spans="18:18" x14ac:dyDescent="0.3">
      <c r="R1030" s="296"/>
    </row>
    <row r="1031" spans="18:18" x14ac:dyDescent="0.3">
      <c r="R1031" s="296"/>
    </row>
    <row r="1032" spans="18:18" x14ac:dyDescent="0.3">
      <c r="R1032" s="296"/>
    </row>
    <row r="1033" spans="18:18" x14ac:dyDescent="0.3">
      <c r="R1033" s="296"/>
    </row>
    <row r="1034" spans="18:18" x14ac:dyDescent="0.3">
      <c r="R1034" s="296"/>
    </row>
    <row r="1035" spans="18:18" x14ac:dyDescent="0.3">
      <c r="R1035" s="296"/>
    </row>
    <row r="1036" spans="18:18" x14ac:dyDescent="0.3">
      <c r="R1036" s="296"/>
    </row>
    <row r="1037" spans="18:18" x14ac:dyDescent="0.3">
      <c r="R1037" s="296"/>
    </row>
    <row r="1038" spans="18:18" x14ac:dyDescent="0.3">
      <c r="R1038" s="296"/>
    </row>
    <row r="1039" spans="18:18" x14ac:dyDescent="0.3">
      <c r="R1039" s="296"/>
    </row>
    <row r="1040" spans="18:18" x14ac:dyDescent="0.3">
      <c r="R1040" s="296"/>
    </row>
    <row r="1041" spans="18:18" x14ac:dyDescent="0.3">
      <c r="R1041" s="296"/>
    </row>
    <row r="1042" spans="18:18" x14ac:dyDescent="0.3">
      <c r="R1042" s="296"/>
    </row>
    <row r="1043" spans="18:18" x14ac:dyDescent="0.3">
      <c r="R1043" s="296"/>
    </row>
    <row r="1044" spans="18:18" x14ac:dyDescent="0.3">
      <c r="R1044" s="296"/>
    </row>
    <row r="1045" spans="18:18" x14ac:dyDescent="0.3">
      <c r="R1045" s="296"/>
    </row>
    <row r="1046" spans="18:18" x14ac:dyDescent="0.3">
      <c r="R1046" s="296"/>
    </row>
    <row r="1047" spans="18:18" x14ac:dyDescent="0.3">
      <c r="R1047" s="296"/>
    </row>
    <row r="1048" spans="18:18" x14ac:dyDescent="0.3">
      <c r="R1048" s="296"/>
    </row>
    <row r="1049" spans="18:18" x14ac:dyDescent="0.3">
      <c r="R1049" s="296"/>
    </row>
    <row r="1050" spans="18:18" x14ac:dyDescent="0.3">
      <c r="R1050" s="296"/>
    </row>
    <row r="1051" spans="18:18" x14ac:dyDescent="0.3">
      <c r="R1051" s="296"/>
    </row>
    <row r="1052" spans="18:18" x14ac:dyDescent="0.3">
      <c r="R1052" s="296"/>
    </row>
    <row r="1053" spans="18:18" x14ac:dyDescent="0.3">
      <c r="R1053" s="296"/>
    </row>
    <row r="1054" spans="18:18" x14ac:dyDescent="0.3">
      <c r="R1054" s="296"/>
    </row>
    <row r="1055" spans="18:18" x14ac:dyDescent="0.3">
      <c r="R1055" s="296"/>
    </row>
    <row r="1056" spans="18:18" x14ac:dyDescent="0.3">
      <c r="R1056" s="296"/>
    </row>
    <row r="1057" spans="18:18" x14ac:dyDescent="0.3">
      <c r="R1057" s="296"/>
    </row>
    <row r="1058" spans="18:18" x14ac:dyDescent="0.3">
      <c r="R1058" s="296"/>
    </row>
    <row r="1059" spans="18:18" x14ac:dyDescent="0.3">
      <c r="R1059" s="296"/>
    </row>
    <row r="1060" spans="18:18" x14ac:dyDescent="0.3">
      <c r="R1060" s="296"/>
    </row>
    <row r="1061" spans="18:18" x14ac:dyDescent="0.3">
      <c r="R1061" s="296"/>
    </row>
    <row r="1062" spans="18:18" x14ac:dyDescent="0.3">
      <c r="R1062" s="296"/>
    </row>
    <row r="1063" spans="18:18" x14ac:dyDescent="0.3">
      <c r="R1063" s="296"/>
    </row>
    <row r="1064" spans="18:18" x14ac:dyDescent="0.3">
      <c r="R1064" s="296"/>
    </row>
    <row r="1065" spans="18:18" x14ac:dyDescent="0.3">
      <c r="R1065" s="296"/>
    </row>
    <row r="1066" spans="18:18" x14ac:dyDescent="0.3">
      <c r="R1066" s="296"/>
    </row>
    <row r="1067" spans="18:18" x14ac:dyDescent="0.3">
      <c r="R1067" s="296"/>
    </row>
    <row r="1068" spans="18:18" x14ac:dyDescent="0.3">
      <c r="R1068" s="296"/>
    </row>
    <row r="1069" spans="18:18" x14ac:dyDescent="0.3">
      <c r="R1069" s="296"/>
    </row>
    <row r="1070" spans="18:18" x14ac:dyDescent="0.3">
      <c r="R1070" s="296"/>
    </row>
    <row r="1071" spans="18:18" x14ac:dyDescent="0.3">
      <c r="R1071" s="296"/>
    </row>
    <row r="1072" spans="18:18" x14ac:dyDescent="0.3">
      <c r="R1072" s="296"/>
    </row>
    <row r="1073" spans="18:18" x14ac:dyDescent="0.3">
      <c r="R1073" s="296"/>
    </row>
    <row r="1074" spans="18:18" x14ac:dyDescent="0.3">
      <c r="R1074" s="296"/>
    </row>
    <row r="1075" spans="18:18" x14ac:dyDescent="0.3">
      <c r="R1075" s="296"/>
    </row>
    <row r="1076" spans="18:18" x14ac:dyDescent="0.3">
      <c r="R1076" s="296"/>
    </row>
    <row r="1077" spans="18:18" x14ac:dyDescent="0.3">
      <c r="R1077" s="296"/>
    </row>
    <row r="1078" spans="18:18" x14ac:dyDescent="0.3">
      <c r="R1078" s="296"/>
    </row>
    <row r="1079" spans="18:18" x14ac:dyDescent="0.3">
      <c r="R1079" s="296"/>
    </row>
    <row r="1080" spans="18:18" x14ac:dyDescent="0.3">
      <c r="R1080" s="296"/>
    </row>
    <row r="1081" spans="18:18" x14ac:dyDescent="0.3">
      <c r="R1081" s="296"/>
    </row>
    <row r="1082" spans="18:18" x14ac:dyDescent="0.3">
      <c r="R1082" s="296"/>
    </row>
    <row r="1083" spans="18:18" x14ac:dyDescent="0.3">
      <c r="R1083" s="296"/>
    </row>
    <row r="1084" spans="18:18" x14ac:dyDescent="0.3">
      <c r="R1084" s="296"/>
    </row>
    <row r="1085" spans="18:18" x14ac:dyDescent="0.3">
      <c r="R1085" s="296"/>
    </row>
    <row r="1086" spans="18:18" x14ac:dyDescent="0.3">
      <c r="R1086" s="296"/>
    </row>
    <row r="1087" spans="18:18" x14ac:dyDescent="0.3">
      <c r="R1087" s="296"/>
    </row>
    <row r="1088" spans="18:18" x14ac:dyDescent="0.3">
      <c r="R1088" s="296"/>
    </row>
    <row r="1089" spans="18:18" x14ac:dyDescent="0.3">
      <c r="R1089" s="296"/>
    </row>
    <row r="1090" spans="18:18" x14ac:dyDescent="0.3">
      <c r="R1090" s="296"/>
    </row>
    <row r="1091" spans="18:18" x14ac:dyDescent="0.3">
      <c r="R1091" s="296"/>
    </row>
    <row r="1092" spans="18:18" x14ac:dyDescent="0.3">
      <c r="R1092" s="296"/>
    </row>
    <row r="1093" spans="18:18" x14ac:dyDescent="0.3">
      <c r="R1093" s="296"/>
    </row>
    <row r="1094" spans="18:18" x14ac:dyDescent="0.3">
      <c r="R1094" s="296"/>
    </row>
    <row r="1095" spans="18:18" x14ac:dyDescent="0.3">
      <c r="R1095" s="296"/>
    </row>
    <row r="1096" spans="18:18" x14ac:dyDescent="0.3">
      <c r="R1096" s="296"/>
    </row>
    <row r="1097" spans="18:18" x14ac:dyDescent="0.3">
      <c r="R1097" s="296"/>
    </row>
    <row r="1098" spans="18:18" x14ac:dyDescent="0.3">
      <c r="R1098" s="296"/>
    </row>
    <row r="1099" spans="18:18" x14ac:dyDescent="0.3">
      <c r="R1099" s="296"/>
    </row>
    <row r="1100" spans="18:18" x14ac:dyDescent="0.3">
      <c r="R1100" s="296"/>
    </row>
    <row r="1101" spans="18:18" x14ac:dyDescent="0.3">
      <c r="R1101" s="296"/>
    </row>
    <row r="1102" spans="18:18" x14ac:dyDescent="0.3">
      <c r="R1102" s="296"/>
    </row>
    <row r="1103" spans="18:18" x14ac:dyDescent="0.3">
      <c r="R1103" s="296"/>
    </row>
    <row r="1104" spans="18:18" x14ac:dyDescent="0.3">
      <c r="R1104" s="296"/>
    </row>
    <row r="1105" spans="18:18" x14ac:dyDescent="0.3">
      <c r="R1105" s="296"/>
    </row>
    <row r="1106" spans="18:18" x14ac:dyDescent="0.3">
      <c r="R1106" s="296"/>
    </row>
    <row r="1107" spans="18:18" x14ac:dyDescent="0.3">
      <c r="R1107" s="296"/>
    </row>
    <row r="1108" spans="18:18" x14ac:dyDescent="0.3">
      <c r="R1108" s="296"/>
    </row>
    <row r="1109" spans="18:18" x14ac:dyDescent="0.3">
      <c r="R1109" s="296"/>
    </row>
    <row r="1110" spans="18:18" x14ac:dyDescent="0.3">
      <c r="R1110" s="296"/>
    </row>
    <row r="1111" spans="18:18" x14ac:dyDescent="0.3">
      <c r="R1111" s="296"/>
    </row>
    <row r="1112" spans="18:18" x14ac:dyDescent="0.3">
      <c r="R1112" s="296"/>
    </row>
    <row r="1113" spans="18:18" x14ac:dyDescent="0.3">
      <c r="R1113" s="296"/>
    </row>
    <row r="1114" spans="18:18" x14ac:dyDescent="0.3">
      <c r="R1114" s="296"/>
    </row>
    <row r="1115" spans="18:18" x14ac:dyDescent="0.3">
      <c r="R1115" s="296"/>
    </row>
    <row r="1116" spans="18:18" x14ac:dyDescent="0.3">
      <c r="R1116" s="296"/>
    </row>
    <row r="1117" spans="18:18" x14ac:dyDescent="0.3">
      <c r="R1117" s="296"/>
    </row>
    <row r="1118" spans="18:18" x14ac:dyDescent="0.3">
      <c r="R1118" s="296"/>
    </row>
    <row r="1119" spans="18:18" x14ac:dyDescent="0.3">
      <c r="R1119" s="296"/>
    </row>
    <row r="1120" spans="18:18" x14ac:dyDescent="0.3">
      <c r="R1120" s="296"/>
    </row>
    <row r="1121" spans="18:18" x14ac:dyDescent="0.3">
      <c r="R1121" s="296"/>
    </row>
    <row r="1122" spans="18:18" x14ac:dyDescent="0.3">
      <c r="R1122" s="296"/>
    </row>
    <row r="1123" spans="18:18" x14ac:dyDescent="0.3">
      <c r="R1123" s="296"/>
    </row>
    <row r="1124" spans="18:18" x14ac:dyDescent="0.3">
      <c r="R1124" s="296"/>
    </row>
    <row r="1125" spans="18:18" x14ac:dyDescent="0.3">
      <c r="R1125" s="296"/>
    </row>
    <row r="1126" spans="18:18" x14ac:dyDescent="0.3">
      <c r="R1126" s="296"/>
    </row>
    <row r="1127" spans="18:18" x14ac:dyDescent="0.3">
      <c r="R1127" s="296"/>
    </row>
    <row r="1128" spans="18:18" x14ac:dyDescent="0.3">
      <c r="R1128" s="296"/>
    </row>
    <row r="1129" spans="18:18" x14ac:dyDescent="0.3">
      <c r="R1129" s="296"/>
    </row>
    <row r="1130" spans="18:18" x14ac:dyDescent="0.3">
      <c r="R1130" s="296"/>
    </row>
    <row r="1131" spans="18:18" x14ac:dyDescent="0.3">
      <c r="R1131" s="296"/>
    </row>
    <row r="1132" spans="18:18" x14ac:dyDescent="0.3">
      <c r="R1132" s="296"/>
    </row>
    <row r="1133" spans="18:18" x14ac:dyDescent="0.3">
      <c r="R1133" s="296"/>
    </row>
    <row r="1134" spans="18:18" x14ac:dyDescent="0.3">
      <c r="R1134" s="296"/>
    </row>
    <row r="1135" spans="18:18" x14ac:dyDescent="0.3">
      <c r="R1135" s="296"/>
    </row>
    <row r="1136" spans="18:18" x14ac:dyDescent="0.3">
      <c r="R1136" s="296"/>
    </row>
    <row r="1137" spans="18:18" x14ac:dyDescent="0.3">
      <c r="R1137" s="296"/>
    </row>
    <row r="1138" spans="18:18" x14ac:dyDescent="0.3">
      <c r="R1138" s="296"/>
    </row>
    <row r="1139" spans="18:18" x14ac:dyDescent="0.3">
      <c r="R1139" s="296"/>
    </row>
    <row r="1140" spans="18:18" x14ac:dyDescent="0.3">
      <c r="R1140" s="296"/>
    </row>
    <row r="1141" spans="18:18" x14ac:dyDescent="0.3">
      <c r="R1141" s="296"/>
    </row>
    <row r="1142" spans="18:18" x14ac:dyDescent="0.3">
      <c r="R1142" s="296"/>
    </row>
    <row r="1143" spans="18:18" x14ac:dyDescent="0.3">
      <c r="R1143" s="296"/>
    </row>
    <row r="1144" spans="18:18" x14ac:dyDescent="0.3">
      <c r="R1144" s="296"/>
    </row>
    <row r="1145" spans="18:18" x14ac:dyDescent="0.3">
      <c r="R1145" s="296"/>
    </row>
    <row r="1146" spans="18:18" x14ac:dyDescent="0.3">
      <c r="R1146" s="296"/>
    </row>
    <row r="1147" spans="18:18" x14ac:dyDescent="0.3">
      <c r="R1147" s="296"/>
    </row>
    <row r="1148" spans="18:18" x14ac:dyDescent="0.3">
      <c r="R1148" s="296"/>
    </row>
    <row r="1149" spans="18:18" x14ac:dyDescent="0.3">
      <c r="R1149" s="296"/>
    </row>
    <row r="1150" spans="18:18" x14ac:dyDescent="0.3">
      <c r="R1150" s="296"/>
    </row>
    <row r="1151" spans="18:18" x14ac:dyDescent="0.3">
      <c r="R1151" s="296"/>
    </row>
    <row r="1152" spans="18:18" x14ac:dyDescent="0.3">
      <c r="R1152" s="296"/>
    </row>
    <row r="1153" spans="18:18" x14ac:dyDescent="0.3">
      <c r="R1153" s="296"/>
    </row>
    <row r="1154" spans="18:18" x14ac:dyDescent="0.3">
      <c r="R1154" s="296"/>
    </row>
    <row r="1155" spans="18:18" x14ac:dyDescent="0.3">
      <c r="R1155" s="296"/>
    </row>
    <row r="1156" spans="18:18" x14ac:dyDescent="0.3">
      <c r="R1156" s="296"/>
    </row>
    <row r="1157" spans="18:18" x14ac:dyDescent="0.3">
      <c r="R1157" s="296"/>
    </row>
    <row r="1158" spans="18:18" x14ac:dyDescent="0.3">
      <c r="R1158" s="296"/>
    </row>
    <row r="1159" spans="18:18" x14ac:dyDescent="0.3">
      <c r="R1159" s="296"/>
    </row>
    <row r="1160" spans="18:18" x14ac:dyDescent="0.3">
      <c r="R1160" s="296"/>
    </row>
    <row r="1161" spans="18:18" x14ac:dyDescent="0.3">
      <c r="R1161" s="296"/>
    </row>
    <row r="1162" spans="18:18" x14ac:dyDescent="0.3">
      <c r="R1162" s="296"/>
    </row>
    <row r="1163" spans="18:18" x14ac:dyDescent="0.3">
      <c r="R1163" s="296"/>
    </row>
    <row r="1164" spans="18:18" x14ac:dyDescent="0.3">
      <c r="R1164" s="296"/>
    </row>
    <row r="1165" spans="18:18" x14ac:dyDescent="0.3">
      <c r="R1165" s="296"/>
    </row>
    <row r="1166" spans="18:18" x14ac:dyDescent="0.3">
      <c r="R1166" s="296"/>
    </row>
    <row r="1167" spans="18:18" x14ac:dyDescent="0.3">
      <c r="R1167" s="296"/>
    </row>
    <row r="1168" spans="18:18" x14ac:dyDescent="0.3">
      <c r="R1168" s="296"/>
    </row>
    <row r="1169" spans="18:18" x14ac:dyDescent="0.3">
      <c r="R1169" s="296"/>
    </row>
    <row r="1170" spans="18:18" x14ac:dyDescent="0.3">
      <c r="R1170" s="296"/>
    </row>
    <row r="1171" spans="18:18" x14ac:dyDescent="0.3">
      <c r="R1171" s="296"/>
    </row>
    <row r="1172" spans="18:18" x14ac:dyDescent="0.3">
      <c r="R1172" s="296"/>
    </row>
    <row r="1173" spans="18:18" x14ac:dyDescent="0.3">
      <c r="R1173" s="296"/>
    </row>
    <row r="1174" spans="18:18" x14ac:dyDescent="0.3">
      <c r="R1174" s="296"/>
    </row>
    <row r="1175" spans="18:18" x14ac:dyDescent="0.3">
      <c r="R1175" s="296"/>
    </row>
    <row r="1176" spans="18:18" x14ac:dyDescent="0.3">
      <c r="R1176" s="296"/>
    </row>
    <row r="1177" spans="18:18" x14ac:dyDescent="0.3">
      <c r="R1177" s="296"/>
    </row>
    <row r="1178" spans="18:18" x14ac:dyDescent="0.3">
      <c r="R1178" s="296"/>
    </row>
    <row r="1179" spans="18:18" x14ac:dyDescent="0.3">
      <c r="R1179" s="296"/>
    </row>
    <row r="1180" spans="18:18" x14ac:dyDescent="0.3">
      <c r="R1180" s="296"/>
    </row>
    <row r="1181" spans="18:18" x14ac:dyDescent="0.3">
      <c r="R1181" s="296"/>
    </row>
    <row r="1182" spans="18:18" x14ac:dyDescent="0.3">
      <c r="R1182" s="296"/>
    </row>
    <row r="1183" spans="18:18" x14ac:dyDescent="0.3">
      <c r="R1183" s="296"/>
    </row>
    <row r="1184" spans="18:18" x14ac:dyDescent="0.3">
      <c r="R1184" s="296"/>
    </row>
    <row r="1185" spans="18:18" x14ac:dyDescent="0.3">
      <c r="R1185" s="296"/>
    </row>
    <row r="1186" spans="18:18" x14ac:dyDescent="0.3">
      <c r="R1186" s="296"/>
    </row>
    <row r="1187" spans="18:18" x14ac:dyDescent="0.3">
      <c r="R1187" s="296"/>
    </row>
    <row r="1188" spans="18:18" x14ac:dyDescent="0.3">
      <c r="R1188" s="296"/>
    </row>
    <row r="1189" spans="18:18" x14ac:dyDescent="0.3">
      <c r="R1189" s="296"/>
    </row>
    <row r="1190" spans="18:18" x14ac:dyDescent="0.3">
      <c r="R1190" s="296"/>
    </row>
    <row r="1191" spans="18:18" x14ac:dyDescent="0.3">
      <c r="R1191" s="296"/>
    </row>
    <row r="1192" spans="18:18" x14ac:dyDescent="0.3">
      <c r="R1192" s="296"/>
    </row>
    <row r="1193" spans="18:18" x14ac:dyDescent="0.3">
      <c r="R1193" s="296"/>
    </row>
    <row r="1194" spans="18:18" x14ac:dyDescent="0.3">
      <c r="R1194" s="296"/>
    </row>
    <row r="1195" spans="18:18" x14ac:dyDescent="0.3">
      <c r="R1195" s="296"/>
    </row>
    <row r="1196" spans="18:18" x14ac:dyDescent="0.3">
      <c r="R1196" s="296"/>
    </row>
    <row r="1197" spans="18:18" x14ac:dyDescent="0.3">
      <c r="R1197" s="296"/>
    </row>
    <row r="1198" spans="18:18" x14ac:dyDescent="0.3">
      <c r="R1198" s="296"/>
    </row>
    <row r="1199" spans="18:18" x14ac:dyDescent="0.3">
      <c r="R1199" s="296"/>
    </row>
    <row r="1200" spans="18:18" x14ac:dyDescent="0.3">
      <c r="R1200" s="296"/>
    </row>
    <row r="1201" spans="18:18" x14ac:dyDescent="0.3">
      <c r="R1201" s="296"/>
    </row>
    <row r="1202" spans="18:18" x14ac:dyDescent="0.3">
      <c r="R1202" s="296"/>
    </row>
    <row r="1203" spans="18:18" x14ac:dyDescent="0.3">
      <c r="R1203" s="296"/>
    </row>
    <row r="1204" spans="18:18" x14ac:dyDescent="0.3">
      <c r="R1204" s="296"/>
    </row>
    <row r="1205" spans="18:18" x14ac:dyDescent="0.3">
      <c r="R1205" s="296"/>
    </row>
    <row r="1206" spans="18:18" x14ac:dyDescent="0.3">
      <c r="R1206" s="296"/>
    </row>
    <row r="1207" spans="18:18" x14ac:dyDescent="0.3">
      <c r="R1207" s="296"/>
    </row>
    <row r="1208" spans="18:18" x14ac:dyDescent="0.3">
      <c r="R1208" s="296"/>
    </row>
    <row r="1209" spans="18:18" x14ac:dyDescent="0.3">
      <c r="R1209" s="296"/>
    </row>
    <row r="1210" spans="18:18" x14ac:dyDescent="0.3">
      <c r="R1210" s="296"/>
    </row>
    <row r="1211" spans="18:18" x14ac:dyDescent="0.3">
      <c r="R1211" s="296"/>
    </row>
    <row r="1212" spans="18:18" x14ac:dyDescent="0.3">
      <c r="R1212" s="296"/>
    </row>
    <row r="1213" spans="18:18" x14ac:dyDescent="0.3">
      <c r="R1213" s="296"/>
    </row>
    <row r="1214" spans="18:18" x14ac:dyDescent="0.3">
      <c r="R1214" s="296"/>
    </row>
    <row r="1215" spans="18:18" x14ac:dyDescent="0.3">
      <c r="R1215" s="296"/>
    </row>
    <row r="1216" spans="18:18" x14ac:dyDescent="0.3">
      <c r="R1216" s="296"/>
    </row>
    <row r="1217" spans="18:18" x14ac:dyDescent="0.3">
      <c r="R1217" s="296"/>
    </row>
    <row r="1218" spans="18:18" x14ac:dyDescent="0.3">
      <c r="R1218" s="296"/>
    </row>
    <row r="1219" spans="18:18" x14ac:dyDescent="0.3">
      <c r="R1219" s="296"/>
    </row>
    <row r="1220" spans="18:18" x14ac:dyDescent="0.3">
      <c r="R1220" s="296"/>
    </row>
    <row r="1221" spans="18:18" x14ac:dyDescent="0.3">
      <c r="R1221" s="296"/>
    </row>
    <row r="1222" spans="18:18" x14ac:dyDescent="0.3">
      <c r="R1222" s="296"/>
    </row>
    <row r="1223" spans="18:18" x14ac:dyDescent="0.3">
      <c r="R1223" s="296"/>
    </row>
    <row r="1224" spans="18:18" x14ac:dyDescent="0.3">
      <c r="R1224" s="296"/>
    </row>
    <row r="1225" spans="18:18" x14ac:dyDescent="0.3">
      <c r="R1225" s="296"/>
    </row>
    <row r="1226" spans="18:18" x14ac:dyDescent="0.3">
      <c r="R1226" s="296"/>
    </row>
    <row r="1227" spans="18:18" x14ac:dyDescent="0.3">
      <c r="R1227" s="296"/>
    </row>
    <row r="1228" spans="18:18" x14ac:dyDescent="0.3">
      <c r="R1228" s="296"/>
    </row>
    <row r="1229" spans="18:18" x14ac:dyDescent="0.3">
      <c r="R1229" s="296"/>
    </row>
    <row r="1230" spans="18:18" x14ac:dyDescent="0.3">
      <c r="R1230" s="296"/>
    </row>
    <row r="1231" spans="18:18" x14ac:dyDescent="0.3">
      <c r="R1231" s="296"/>
    </row>
    <row r="1232" spans="18:18" x14ac:dyDescent="0.3">
      <c r="R1232" s="296"/>
    </row>
    <row r="1233" spans="18:18" x14ac:dyDescent="0.3">
      <c r="R1233" s="296"/>
    </row>
    <row r="1234" spans="18:18" x14ac:dyDescent="0.3">
      <c r="R1234" s="296"/>
    </row>
    <row r="1235" spans="18:18" x14ac:dyDescent="0.3">
      <c r="R1235" s="296"/>
    </row>
    <row r="1236" spans="18:18" x14ac:dyDescent="0.3">
      <c r="R1236" s="296"/>
    </row>
    <row r="1237" spans="18:18" x14ac:dyDescent="0.3">
      <c r="R1237" s="296"/>
    </row>
    <row r="1238" spans="18:18" x14ac:dyDescent="0.3">
      <c r="R1238" s="296"/>
    </row>
    <row r="1239" spans="18:18" x14ac:dyDescent="0.3">
      <c r="R1239" s="296"/>
    </row>
    <row r="1240" spans="18:18" x14ac:dyDescent="0.3">
      <c r="R1240" s="296"/>
    </row>
    <row r="1241" spans="18:18" x14ac:dyDescent="0.3">
      <c r="R1241" s="296"/>
    </row>
    <row r="1242" spans="18:18" x14ac:dyDescent="0.3">
      <c r="R1242" s="296"/>
    </row>
    <row r="1243" spans="18:18" x14ac:dyDescent="0.3">
      <c r="R1243" s="296"/>
    </row>
    <row r="1244" spans="18:18" x14ac:dyDescent="0.3">
      <c r="R1244" s="296"/>
    </row>
    <row r="1245" spans="18:18" x14ac:dyDescent="0.3">
      <c r="R1245" s="296"/>
    </row>
    <row r="1246" spans="18:18" x14ac:dyDescent="0.3">
      <c r="R1246" s="296"/>
    </row>
    <row r="1247" spans="18:18" x14ac:dyDescent="0.3">
      <c r="R1247" s="296"/>
    </row>
    <row r="1248" spans="18:18" x14ac:dyDescent="0.3">
      <c r="R1248" s="296"/>
    </row>
    <row r="1249" spans="18:18" x14ac:dyDescent="0.3">
      <c r="R1249" s="296"/>
    </row>
    <row r="1250" spans="18:18" x14ac:dyDescent="0.3">
      <c r="R1250" s="296"/>
    </row>
    <row r="1251" spans="18:18" x14ac:dyDescent="0.3">
      <c r="R1251" s="296"/>
    </row>
    <row r="1252" spans="18:18" x14ac:dyDescent="0.3">
      <c r="R1252" s="296"/>
    </row>
    <row r="1253" spans="18:18" x14ac:dyDescent="0.3">
      <c r="R1253" s="296"/>
    </row>
    <row r="1254" spans="18:18" x14ac:dyDescent="0.3">
      <c r="R1254" s="296"/>
    </row>
    <row r="1255" spans="18:18" x14ac:dyDescent="0.3">
      <c r="R1255" s="296"/>
    </row>
    <row r="1256" spans="18:18" x14ac:dyDescent="0.3">
      <c r="R1256" s="296"/>
    </row>
    <row r="1257" spans="18:18" x14ac:dyDescent="0.3">
      <c r="R1257" s="296"/>
    </row>
    <row r="1258" spans="18:18" x14ac:dyDescent="0.3">
      <c r="R1258" s="296"/>
    </row>
    <row r="1259" spans="18:18" x14ac:dyDescent="0.3">
      <c r="R1259" s="296"/>
    </row>
    <row r="1260" spans="18:18" x14ac:dyDescent="0.3">
      <c r="R1260" s="296"/>
    </row>
    <row r="1261" spans="18:18" x14ac:dyDescent="0.3">
      <c r="R1261" s="296"/>
    </row>
    <row r="1262" spans="18:18" x14ac:dyDescent="0.3">
      <c r="R1262" s="296"/>
    </row>
    <row r="1263" spans="18:18" x14ac:dyDescent="0.3">
      <c r="R1263" s="296"/>
    </row>
    <row r="1264" spans="18:18" x14ac:dyDescent="0.3">
      <c r="R1264" s="296"/>
    </row>
    <row r="1265" spans="18:18" x14ac:dyDescent="0.3">
      <c r="R1265" s="296"/>
    </row>
    <row r="1266" spans="18:18" x14ac:dyDescent="0.3">
      <c r="R1266" s="296"/>
    </row>
    <row r="1267" spans="18:18" x14ac:dyDescent="0.3">
      <c r="R1267" s="296"/>
    </row>
    <row r="1268" spans="18:18" x14ac:dyDescent="0.3">
      <c r="R1268" s="296"/>
    </row>
    <row r="1269" spans="18:18" x14ac:dyDescent="0.3">
      <c r="R1269" s="296"/>
    </row>
    <row r="1270" spans="18:18" x14ac:dyDescent="0.3">
      <c r="R1270" s="296"/>
    </row>
    <row r="1271" spans="18:18" x14ac:dyDescent="0.3">
      <c r="R1271" s="296"/>
    </row>
    <row r="1272" spans="18:18" x14ac:dyDescent="0.3">
      <c r="R1272" s="296"/>
    </row>
    <row r="1273" spans="18:18" x14ac:dyDescent="0.3">
      <c r="R1273" s="296"/>
    </row>
    <row r="1274" spans="18:18" x14ac:dyDescent="0.3">
      <c r="R1274" s="296"/>
    </row>
    <row r="1275" spans="18:18" x14ac:dyDescent="0.3">
      <c r="R1275" s="296"/>
    </row>
    <row r="1276" spans="18:18" x14ac:dyDescent="0.3">
      <c r="R1276" s="296"/>
    </row>
    <row r="1277" spans="18:18" x14ac:dyDescent="0.3">
      <c r="R1277" s="296"/>
    </row>
    <row r="1278" spans="18:18" x14ac:dyDescent="0.3">
      <c r="R1278" s="296"/>
    </row>
    <row r="1279" spans="18:18" x14ac:dyDescent="0.3">
      <c r="R1279" s="296"/>
    </row>
    <row r="1280" spans="18:18" x14ac:dyDescent="0.3">
      <c r="R1280" s="296"/>
    </row>
    <row r="1281" spans="18:18" x14ac:dyDescent="0.3">
      <c r="R1281" s="296"/>
    </row>
    <row r="1282" spans="18:18" x14ac:dyDescent="0.3">
      <c r="R1282" s="296"/>
    </row>
    <row r="1283" spans="18:18" x14ac:dyDescent="0.3">
      <c r="R1283" s="296"/>
    </row>
    <row r="1284" spans="18:18" x14ac:dyDescent="0.3">
      <c r="R1284" s="296"/>
    </row>
    <row r="1285" spans="18:18" x14ac:dyDescent="0.3">
      <c r="R1285" s="296"/>
    </row>
    <row r="1286" spans="18:18" x14ac:dyDescent="0.3">
      <c r="R1286" s="296"/>
    </row>
    <row r="1287" spans="18:18" x14ac:dyDescent="0.3">
      <c r="R1287" s="296"/>
    </row>
    <row r="1288" spans="18:18" x14ac:dyDescent="0.3">
      <c r="R1288" s="296"/>
    </row>
    <row r="1289" spans="18:18" x14ac:dyDescent="0.3">
      <c r="R1289" s="296"/>
    </row>
    <row r="1290" spans="18:18" x14ac:dyDescent="0.3">
      <c r="R1290" s="296"/>
    </row>
    <row r="1291" spans="18:18" x14ac:dyDescent="0.3">
      <c r="R1291" s="296"/>
    </row>
    <row r="1292" spans="18:18" x14ac:dyDescent="0.3">
      <c r="R1292" s="296"/>
    </row>
    <row r="1293" spans="18:18" x14ac:dyDescent="0.3">
      <c r="R1293" s="296"/>
    </row>
    <row r="1294" spans="18:18" x14ac:dyDescent="0.3">
      <c r="R1294" s="296"/>
    </row>
    <row r="1295" spans="18:18" x14ac:dyDescent="0.3">
      <c r="R1295" s="296"/>
    </row>
    <row r="1296" spans="18:18" x14ac:dyDescent="0.3">
      <c r="R1296" s="296"/>
    </row>
    <row r="1297" spans="18:18" x14ac:dyDescent="0.3">
      <c r="R1297" s="296"/>
    </row>
    <row r="1298" spans="18:18" x14ac:dyDescent="0.3">
      <c r="R1298" s="296"/>
    </row>
    <row r="1299" spans="18:18" x14ac:dyDescent="0.3">
      <c r="R1299" s="296"/>
    </row>
    <row r="1300" spans="18:18" x14ac:dyDescent="0.3">
      <c r="R1300" s="296"/>
    </row>
    <row r="1301" spans="18:18" x14ac:dyDescent="0.3">
      <c r="R1301" s="296"/>
    </row>
    <row r="1302" spans="18:18" x14ac:dyDescent="0.3">
      <c r="R1302" s="296"/>
    </row>
    <row r="1303" spans="18:18" x14ac:dyDescent="0.3">
      <c r="R1303" s="296"/>
    </row>
    <row r="1304" spans="18:18" x14ac:dyDescent="0.3">
      <c r="R1304" s="296"/>
    </row>
    <row r="1305" spans="18:18" x14ac:dyDescent="0.3">
      <c r="R1305" s="296"/>
    </row>
    <row r="1306" spans="18:18" x14ac:dyDescent="0.3">
      <c r="R1306" s="296"/>
    </row>
    <row r="1307" spans="18:18" x14ac:dyDescent="0.3">
      <c r="R1307" s="296"/>
    </row>
    <row r="1308" spans="18:18" x14ac:dyDescent="0.3">
      <c r="R1308" s="296"/>
    </row>
    <row r="1309" spans="18:18" x14ac:dyDescent="0.3">
      <c r="R1309" s="296"/>
    </row>
    <row r="1310" spans="18:18" x14ac:dyDescent="0.3">
      <c r="R1310" s="296"/>
    </row>
    <row r="1311" spans="18:18" x14ac:dyDescent="0.3">
      <c r="R1311" s="296"/>
    </row>
    <row r="1312" spans="18:18" x14ac:dyDescent="0.3">
      <c r="R1312" s="296"/>
    </row>
    <row r="1313" spans="18:18" x14ac:dyDescent="0.3">
      <c r="R1313" s="296"/>
    </row>
    <row r="1314" spans="18:18" x14ac:dyDescent="0.3">
      <c r="R1314" s="296"/>
    </row>
    <row r="1315" spans="18:18" x14ac:dyDescent="0.3">
      <c r="R1315" s="296"/>
    </row>
    <row r="1316" spans="18:18" x14ac:dyDescent="0.3">
      <c r="R1316" s="296"/>
    </row>
    <row r="1317" spans="18:18" x14ac:dyDescent="0.3">
      <c r="R1317" s="296"/>
    </row>
    <row r="1318" spans="18:18" x14ac:dyDescent="0.3">
      <c r="R1318" s="296"/>
    </row>
    <row r="1319" spans="18:18" x14ac:dyDescent="0.3">
      <c r="R1319" s="296"/>
    </row>
    <row r="1320" spans="18:18" x14ac:dyDescent="0.3">
      <c r="R1320" s="296"/>
    </row>
    <row r="1321" spans="18:18" x14ac:dyDescent="0.3">
      <c r="R1321" s="296"/>
    </row>
    <row r="1322" spans="18:18" x14ac:dyDescent="0.3">
      <c r="R1322" s="296"/>
    </row>
    <row r="1323" spans="18:18" x14ac:dyDescent="0.3">
      <c r="R1323" s="296"/>
    </row>
    <row r="1324" spans="18:18" x14ac:dyDescent="0.3">
      <c r="R1324" s="296"/>
    </row>
    <row r="1325" spans="18:18" x14ac:dyDescent="0.3">
      <c r="R1325" s="296"/>
    </row>
    <row r="1326" spans="18:18" x14ac:dyDescent="0.3">
      <c r="R1326" s="296"/>
    </row>
    <row r="1327" spans="18:18" x14ac:dyDescent="0.3">
      <c r="R1327" s="296"/>
    </row>
    <row r="1328" spans="18:18" x14ac:dyDescent="0.3">
      <c r="R1328" s="296"/>
    </row>
    <row r="1329" spans="18:18" x14ac:dyDescent="0.3">
      <c r="R1329" s="296"/>
    </row>
    <row r="1330" spans="18:18" x14ac:dyDescent="0.3">
      <c r="R1330" s="296"/>
    </row>
    <row r="1331" spans="18:18" x14ac:dyDescent="0.3">
      <c r="R1331" s="296"/>
    </row>
    <row r="1332" spans="18:18" x14ac:dyDescent="0.3">
      <c r="R1332" s="296"/>
    </row>
    <row r="1333" spans="18:18" x14ac:dyDescent="0.3">
      <c r="R1333" s="296"/>
    </row>
    <row r="1334" spans="18:18" x14ac:dyDescent="0.3">
      <c r="R1334" s="296"/>
    </row>
    <row r="1335" spans="18:18" x14ac:dyDescent="0.3">
      <c r="R1335" s="296"/>
    </row>
    <row r="1336" spans="18:18" x14ac:dyDescent="0.3">
      <c r="R1336" s="296"/>
    </row>
    <row r="1337" spans="18:18" x14ac:dyDescent="0.3">
      <c r="R1337" s="296"/>
    </row>
    <row r="1338" spans="18:18" x14ac:dyDescent="0.3">
      <c r="R1338" s="296"/>
    </row>
    <row r="1339" spans="18:18" x14ac:dyDescent="0.3">
      <c r="R1339" s="296"/>
    </row>
    <row r="1340" spans="18:18" x14ac:dyDescent="0.3">
      <c r="R1340" s="296"/>
    </row>
    <row r="1341" spans="18:18" x14ac:dyDescent="0.3">
      <c r="R1341" s="296"/>
    </row>
    <row r="1342" spans="18:18" x14ac:dyDescent="0.3">
      <c r="R1342" s="296"/>
    </row>
    <row r="1343" spans="18:18" x14ac:dyDescent="0.3">
      <c r="R1343" s="296"/>
    </row>
    <row r="1344" spans="18:18" x14ac:dyDescent="0.3">
      <c r="R1344" s="296"/>
    </row>
    <row r="1345" spans="18:18" x14ac:dyDescent="0.3">
      <c r="R1345" s="296"/>
    </row>
    <row r="1346" spans="18:18" x14ac:dyDescent="0.3">
      <c r="R1346" s="296"/>
    </row>
    <row r="1347" spans="18:18" x14ac:dyDescent="0.3">
      <c r="R1347" s="296"/>
    </row>
    <row r="1348" spans="18:18" x14ac:dyDescent="0.3">
      <c r="R1348" s="296"/>
    </row>
    <row r="1349" spans="18:18" x14ac:dyDescent="0.3">
      <c r="R1349" s="296"/>
    </row>
    <row r="1350" spans="18:18" x14ac:dyDescent="0.3">
      <c r="R1350" s="296"/>
    </row>
    <row r="1351" spans="18:18" x14ac:dyDescent="0.3">
      <c r="R1351" s="296"/>
    </row>
    <row r="1352" spans="18:18" x14ac:dyDescent="0.3">
      <c r="R1352" s="296"/>
    </row>
    <row r="1353" spans="18:18" x14ac:dyDescent="0.3">
      <c r="R1353" s="296"/>
    </row>
    <row r="1354" spans="18:18" x14ac:dyDescent="0.3">
      <c r="R1354" s="296"/>
    </row>
    <row r="1355" spans="18:18" x14ac:dyDescent="0.3">
      <c r="R1355" s="296"/>
    </row>
    <row r="1356" spans="18:18" x14ac:dyDescent="0.3">
      <c r="R1356" s="296"/>
    </row>
    <row r="1357" spans="18:18" x14ac:dyDescent="0.3">
      <c r="R1357" s="296"/>
    </row>
    <row r="1358" spans="18:18" x14ac:dyDescent="0.3">
      <c r="R1358" s="296"/>
    </row>
    <row r="1359" spans="18:18" x14ac:dyDescent="0.3">
      <c r="R1359" s="296"/>
    </row>
    <row r="1360" spans="18:18" x14ac:dyDescent="0.3">
      <c r="R1360" s="296"/>
    </row>
    <row r="1361" spans="18:18" x14ac:dyDescent="0.3">
      <c r="R1361" s="296"/>
    </row>
    <row r="1362" spans="18:18" x14ac:dyDescent="0.3">
      <c r="R1362" s="296"/>
    </row>
    <row r="1363" spans="18:18" x14ac:dyDescent="0.3">
      <c r="R1363" s="296"/>
    </row>
    <row r="1364" spans="18:18" x14ac:dyDescent="0.3">
      <c r="R1364" s="296"/>
    </row>
    <row r="1365" spans="18:18" x14ac:dyDescent="0.3">
      <c r="R1365" s="296"/>
    </row>
    <row r="1366" spans="18:18" x14ac:dyDescent="0.3">
      <c r="R1366" s="296"/>
    </row>
    <row r="1367" spans="18:18" x14ac:dyDescent="0.3">
      <c r="R1367" s="296"/>
    </row>
    <row r="1368" spans="18:18" x14ac:dyDescent="0.3">
      <c r="R1368" s="296"/>
    </row>
    <row r="1369" spans="18:18" x14ac:dyDescent="0.3">
      <c r="R1369" s="296"/>
    </row>
    <row r="1370" spans="18:18" x14ac:dyDescent="0.3">
      <c r="R1370" s="296"/>
    </row>
    <row r="1371" spans="18:18" x14ac:dyDescent="0.3">
      <c r="R1371" s="296"/>
    </row>
    <row r="1372" spans="18:18" x14ac:dyDescent="0.3">
      <c r="R1372" s="296"/>
    </row>
    <row r="1373" spans="18:18" x14ac:dyDescent="0.3">
      <c r="R1373" s="296"/>
    </row>
    <row r="1374" spans="18:18" x14ac:dyDescent="0.3">
      <c r="R1374" s="296"/>
    </row>
    <row r="1375" spans="18:18" x14ac:dyDescent="0.3">
      <c r="R1375" s="296"/>
    </row>
    <row r="1376" spans="18:18" x14ac:dyDescent="0.3">
      <c r="R1376" s="296"/>
    </row>
    <row r="1377" spans="18:18" x14ac:dyDescent="0.3">
      <c r="R1377" s="296"/>
    </row>
    <row r="1378" spans="18:18" x14ac:dyDescent="0.3">
      <c r="R1378" s="296"/>
    </row>
    <row r="1379" spans="18:18" x14ac:dyDescent="0.3">
      <c r="R1379" s="296"/>
    </row>
    <row r="1380" spans="18:18" x14ac:dyDescent="0.3">
      <c r="R1380" s="296"/>
    </row>
    <row r="1381" spans="18:18" x14ac:dyDescent="0.3">
      <c r="R1381" s="296"/>
    </row>
    <row r="1382" spans="18:18" x14ac:dyDescent="0.3">
      <c r="R1382" s="296"/>
    </row>
    <row r="1383" spans="18:18" x14ac:dyDescent="0.3">
      <c r="R1383" s="296"/>
    </row>
    <row r="1384" spans="18:18" x14ac:dyDescent="0.3">
      <c r="R1384" s="296"/>
    </row>
    <row r="1385" spans="18:18" x14ac:dyDescent="0.3">
      <c r="R1385" s="296"/>
    </row>
    <row r="1386" spans="18:18" x14ac:dyDescent="0.3">
      <c r="R1386" s="296"/>
    </row>
    <row r="1387" spans="18:18" x14ac:dyDescent="0.3">
      <c r="R1387" s="296"/>
    </row>
    <row r="1388" spans="18:18" x14ac:dyDescent="0.3">
      <c r="R1388" s="296"/>
    </row>
    <row r="1389" spans="18:18" x14ac:dyDescent="0.3">
      <c r="R1389" s="296"/>
    </row>
    <row r="1390" spans="18:18" x14ac:dyDescent="0.3">
      <c r="R1390" s="296"/>
    </row>
    <row r="1391" spans="18:18" x14ac:dyDescent="0.3">
      <c r="R1391" s="296"/>
    </row>
    <row r="1392" spans="18:18" x14ac:dyDescent="0.3">
      <c r="R1392" s="296"/>
    </row>
    <row r="1393" spans="18:18" x14ac:dyDescent="0.3">
      <c r="R1393" s="296"/>
    </row>
    <row r="1394" spans="18:18" x14ac:dyDescent="0.3">
      <c r="R1394" s="296"/>
    </row>
    <row r="1395" spans="18:18" x14ac:dyDescent="0.3">
      <c r="R1395" s="296"/>
    </row>
    <row r="1396" spans="18:18" x14ac:dyDescent="0.3">
      <c r="R1396" s="296"/>
    </row>
    <row r="1397" spans="18:18" x14ac:dyDescent="0.3">
      <c r="R1397" s="296"/>
    </row>
    <row r="1398" spans="18:18" x14ac:dyDescent="0.3">
      <c r="R1398" s="296"/>
    </row>
    <row r="1399" spans="18:18" x14ac:dyDescent="0.3">
      <c r="R1399" s="296"/>
    </row>
    <row r="1400" spans="18:18" x14ac:dyDescent="0.3">
      <c r="R1400" s="296"/>
    </row>
    <row r="1401" spans="18:18" x14ac:dyDescent="0.3">
      <c r="R1401" s="296"/>
    </row>
    <row r="1402" spans="18:18" x14ac:dyDescent="0.3">
      <c r="R1402" s="296"/>
    </row>
    <row r="1403" spans="18:18" x14ac:dyDescent="0.3">
      <c r="R1403" s="296"/>
    </row>
    <row r="1404" spans="18:18" x14ac:dyDescent="0.3">
      <c r="R1404" s="296"/>
    </row>
    <row r="1405" spans="18:18" x14ac:dyDescent="0.3">
      <c r="R1405" s="296"/>
    </row>
    <row r="1406" spans="18:18" x14ac:dyDescent="0.3">
      <c r="R1406" s="296"/>
    </row>
    <row r="1407" spans="18:18" x14ac:dyDescent="0.3">
      <c r="R1407" s="296"/>
    </row>
    <row r="1408" spans="18:18" x14ac:dyDescent="0.3">
      <c r="R1408" s="296"/>
    </row>
    <row r="1409" spans="18:18" x14ac:dyDescent="0.3">
      <c r="R1409" s="296"/>
    </row>
    <row r="1410" spans="18:18" x14ac:dyDescent="0.3">
      <c r="R1410" s="296"/>
    </row>
    <row r="1411" spans="18:18" x14ac:dyDescent="0.3">
      <c r="R1411" s="296"/>
    </row>
    <row r="1412" spans="18:18" x14ac:dyDescent="0.3">
      <c r="R1412" s="296"/>
    </row>
    <row r="1413" spans="18:18" x14ac:dyDescent="0.3">
      <c r="R1413" s="296"/>
    </row>
    <row r="1414" spans="18:18" x14ac:dyDescent="0.3">
      <c r="R1414" s="296"/>
    </row>
    <row r="1415" spans="18:18" x14ac:dyDescent="0.3">
      <c r="R1415" s="296"/>
    </row>
    <row r="1416" spans="18:18" x14ac:dyDescent="0.3">
      <c r="R1416" s="296"/>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J24"/>
  <sheetViews>
    <sheetView zoomScaleNormal="100" workbookViewId="0">
      <selection activeCell="D31" sqref="D30:D31"/>
    </sheetView>
  </sheetViews>
  <sheetFormatPr defaultRowHeight="15.75" customHeight="1" x14ac:dyDescent="0.2"/>
  <cols>
    <col min="1" max="1" width="7" style="54" customWidth="1"/>
    <col min="2" max="2" width="2.42578125" style="54" customWidth="1"/>
    <col min="3" max="3" width="33.42578125" style="54" customWidth="1"/>
    <col min="4" max="4" width="7" style="54" bestFit="1" customWidth="1"/>
    <col min="5" max="8" width="9.28515625" style="54" customWidth="1"/>
    <col min="9" max="9" width="8.140625" style="54" customWidth="1"/>
    <col min="10" max="10" width="11" style="54" customWidth="1"/>
    <col min="11" max="237" width="9.140625" style="54"/>
    <col min="238" max="238" width="1.140625" style="54" customWidth="1"/>
    <col min="239" max="239" width="1.85546875" style="54" customWidth="1"/>
    <col min="240" max="240" width="2.42578125" style="54" customWidth="1"/>
    <col min="241" max="241" width="42.42578125" style="54" customWidth="1"/>
    <col min="242" max="242" width="10.42578125" style="54" bestFit="1" customWidth="1"/>
    <col min="243" max="243" width="10.42578125" style="54" customWidth="1"/>
    <col min="244" max="244" width="9.5703125" style="54" customWidth="1"/>
    <col min="245" max="247" width="9.28515625" style="54" customWidth="1"/>
    <col min="248" max="248" width="11" style="54" customWidth="1"/>
    <col min="249" max="493" width="9.140625" style="54"/>
    <col min="494" max="494" width="1.140625" style="54" customWidth="1"/>
    <col min="495" max="495" width="1.85546875" style="54" customWidth="1"/>
    <col min="496" max="496" width="2.42578125" style="54" customWidth="1"/>
    <col min="497" max="497" width="42.42578125" style="54" customWidth="1"/>
    <col min="498" max="498" width="10.42578125" style="54" bestFit="1" customWidth="1"/>
    <col min="499" max="499" width="10.42578125" style="54" customWidth="1"/>
    <col min="500" max="500" width="9.5703125" style="54" customWidth="1"/>
    <col min="501" max="503" width="9.28515625" style="54" customWidth="1"/>
    <col min="504" max="504" width="11" style="54" customWidth="1"/>
    <col min="505" max="749" width="9.140625" style="54"/>
    <col min="750" max="750" width="1.140625" style="54" customWidth="1"/>
    <col min="751" max="751" width="1.85546875" style="54" customWidth="1"/>
    <col min="752" max="752" width="2.42578125" style="54" customWidth="1"/>
    <col min="753" max="753" width="42.42578125" style="54" customWidth="1"/>
    <col min="754" max="754" width="10.42578125" style="54" bestFit="1" customWidth="1"/>
    <col min="755" max="755" width="10.42578125" style="54" customWidth="1"/>
    <col min="756" max="756" width="9.5703125" style="54" customWidth="1"/>
    <col min="757" max="759" width="9.28515625" style="54" customWidth="1"/>
    <col min="760" max="760" width="11" style="54" customWidth="1"/>
    <col min="761" max="1005" width="9.140625" style="54"/>
    <col min="1006" max="1006" width="1.140625" style="54" customWidth="1"/>
    <col min="1007" max="1007" width="1.85546875" style="54" customWidth="1"/>
    <col min="1008" max="1008" width="2.42578125" style="54" customWidth="1"/>
    <col min="1009" max="1009" width="42.42578125" style="54" customWidth="1"/>
    <col min="1010" max="1010" width="10.42578125" style="54" bestFit="1" customWidth="1"/>
    <col min="1011" max="1011" width="10.42578125" style="54" customWidth="1"/>
    <col min="1012" max="1012" width="9.5703125" style="54" customWidth="1"/>
    <col min="1013" max="1015" width="9.28515625" style="54" customWidth="1"/>
    <col min="1016" max="1016" width="11" style="54" customWidth="1"/>
    <col min="1017" max="1261" width="9.140625" style="54"/>
    <col min="1262" max="1262" width="1.140625" style="54" customWidth="1"/>
    <col min="1263" max="1263" width="1.85546875" style="54" customWidth="1"/>
    <col min="1264" max="1264" width="2.42578125" style="54" customWidth="1"/>
    <col min="1265" max="1265" width="42.42578125" style="54" customWidth="1"/>
    <col min="1266" max="1266" width="10.42578125" style="54" bestFit="1" customWidth="1"/>
    <col min="1267" max="1267" width="10.42578125" style="54" customWidth="1"/>
    <col min="1268" max="1268" width="9.5703125" style="54" customWidth="1"/>
    <col min="1269" max="1271" width="9.28515625" style="54" customWidth="1"/>
    <col min="1272" max="1272" width="11" style="54" customWidth="1"/>
    <col min="1273" max="1517" width="9.140625" style="54"/>
    <col min="1518" max="1518" width="1.140625" style="54" customWidth="1"/>
    <col min="1519" max="1519" width="1.85546875" style="54" customWidth="1"/>
    <col min="1520" max="1520" width="2.42578125" style="54" customWidth="1"/>
    <col min="1521" max="1521" width="42.42578125" style="54" customWidth="1"/>
    <col min="1522" max="1522" width="10.42578125" style="54" bestFit="1" customWidth="1"/>
    <col min="1523" max="1523" width="10.42578125" style="54" customWidth="1"/>
    <col min="1524" max="1524" width="9.5703125" style="54" customWidth="1"/>
    <col min="1525" max="1527" width="9.28515625" style="54" customWidth="1"/>
    <col min="1528" max="1528" width="11" style="54" customWidth="1"/>
    <col min="1529" max="1773" width="9.140625" style="54"/>
    <col min="1774" max="1774" width="1.140625" style="54" customWidth="1"/>
    <col min="1775" max="1775" width="1.85546875" style="54" customWidth="1"/>
    <col min="1776" max="1776" width="2.42578125" style="54" customWidth="1"/>
    <col min="1777" max="1777" width="42.42578125" style="54" customWidth="1"/>
    <col min="1778" max="1778" width="10.42578125" style="54" bestFit="1" customWidth="1"/>
    <col min="1779" max="1779" width="10.42578125" style="54" customWidth="1"/>
    <col min="1780" max="1780" width="9.5703125" style="54" customWidth="1"/>
    <col min="1781" max="1783" width="9.28515625" style="54" customWidth="1"/>
    <col min="1784" max="1784" width="11" style="54" customWidth="1"/>
    <col min="1785" max="2029" width="9.140625" style="54"/>
    <col min="2030" max="2030" width="1.140625" style="54" customWidth="1"/>
    <col min="2031" max="2031" width="1.85546875" style="54" customWidth="1"/>
    <col min="2032" max="2032" width="2.42578125" style="54" customWidth="1"/>
    <col min="2033" max="2033" width="42.42578125" style="54" customWidth="1"/>
    <col min="2034" max="2034" width="10.42578125" style="54" bestFit="1" customWidth="1"/>
    <col min="2035" max="2035" width="10.42578125" style="54" customWidth="1"/>
    <col min="2036" max="2036" width="9.5703125" style="54" customWidth="1"/>
    <col min="2037" max="2039" width="9.28515625" style="54" customWidth="1"/>
    <col min="2040" max="2040" width="11" style="54" customWidth="1"/>
    <col min="2041" max="2285" width="9.140625" style="54"/>
    <col min="2286" max="2286" width="1.140625" style="54" customWidth="1"/>
    <col min="2287" max="2287" width="1.85546875" style="54" customWidth="1"/>
    <col min="2288" max="2288" width="2.42578125" style="54" customWidth="1"/>
    <col min="2289" max="2289" width="42.42578125" style="54" customWidth="1"/>
    <col min="2290" max="2290" width="10.42578125" style="54" bestFit="1" customWidth="1"/>
    <col min="2291" max="2291" width="10.42578125" style="54" customWidth="1"/>
    <col min="2292" max="2292" width="9.5703125" style="54" customWidth="1"/>
    <col min="2293" max="2295" width="9.28515625" style="54" customWidth="1"/>
    <col min="2296" max="2296" width="11" style="54" customWidth="1"/>
    <col min="2297" max="2541" width="9.140625" style="54"/>
    <col min="2542" max="2542" width="1.140625" style="54" customWidth="1"/>
    <col min="2543" max="2543" width="1.85546875" style="54" customWidth="1"/>
    <col min="2544" max="2544" width="2.42578125" style="54" customWidth="1"/>
    <col min="2545" max="2545" width="42.42578125" style="54" customWidth="1"/>
    <col min="2546" max="2546" width="10.42578125" style="54" bestFit="1" customWidth="1"/>
    <col min="2547" max="2547" width="10.42578125" style="54" customWidth="1"/>
    <col min="2548" max="2548" width="9.5703125" style="54" customWidth="1"/>
    <col min="2549" max="2551" width="9.28515625" style="54" customWidth="1"/>
    <col min="2552" max="2552" width="11" style="54" customWidth="1"/>
    <col min="2553" max="2797" width="9.140625" style="54"/>
    <col min="2798" max="2798" width="1.140625" style="54" customWidth="1"/>
    <col min="2799" max="2799" width="1.85546875" style="54" customWidth="1"/>
    <col min="2800" max="2800" width="2.42578125" style="54" customWidth="1"/>
    <col min="2801" max="2801" width="42.42578125" style="54" customWidth="1"/>
    <col min="2802" max="2802" width="10.42578125" style="54" bestFit="1" customWidth="1"/>
    <col min="2803" max="2803" width="10.42578125" style="54" customWidth="1"/>
    <col min="2804" max="2804" width="9.5703125" style="54" customWidth="1"/>
    <col min="2805" max="2807" width="9.28515625" style="54" customWidth="1"/>
    <col min="2808" max="2808" width="11" style="54" customWidth="1"/>
    <col min="2809" max="3053" width="9.140625" style="54"/>
    <col min="3054" max="3054" width="1.140625" style="54" customWidth="1"/>
    <col min="3055" max="3055" width="1.85546875" style="54" customWidth="1"/>
    <col min="3056" max="3056" width="2.42578125" style="54" customWidth="1"/>
    <col min="3057" max="3057" width="42.42578125" style="54" customWidth="1"/>
    <col min="3058" max="3058" width="10.42578125" style="54" bestFit="1" customWidth="1"/>
    <col min="3059" max="3059" width="10.42578125" style="54" customWidth="1"/>
    <col min="3060" max="3060" width="9.5703125" style="54" customWidth="1"/>
    <col min="3061" max="3063" width="9.28515625" style="54" customWidth="1"/>
    <col min="3064" max="3064" width="11" style="54" customWidth="1"/>
    <col min="3065" max="3309" width="9.140625" style="54"/>
    <col min="3310" max="3310" width="1.140625" style="54" customWidth="1"/>
    <col min="3311" max="3311" width="1.85546875" style="54" customWidth="1"/>
    <col min="3312" max="3312" width="2.42578125" style="54" customWidth="1"/>
    <col min="3313" max="3313" width="42.42578125" style="54" customWidth="1"/>
    <col min="3314" max="3314" width="10.42578125" style="54" bestFit="1" customWidth="1"/>
    <col min="3315" max="3315" width="10.42578125" style="54" customWidth="1"/>
    <col min="3316" max="3316" width="9.5703125" style="54" customWidth="1"/>
    <col min="3317" max="3319" width="9.28515625" style="54" customWidth="1"/>
    <col min="3320" max="3320" width="11" style="54" customWidth="1"/>
    <col min="3321" max="3565" width="9.140625" style="54"/>
    <col min="3566" max="3566" width="1.140625" style="54" customWidth="1"/>
    <col min="3567" max="3567" width="1.85546875" style="54" customWidth="1"/>
    <col min="3568" max="3568" width="2.42578125" style="54" customWidth="1"/>
    <col min="3569" max="3569" width="42.42578125" style="54" customWidth="1"/>
    <col min="3570" max="3570" width="10.42578125" style="54" bestFit="1" customWidth="1"/>
    <col min="3571" max="3571" width="10.42578125" style="54" customWidth="1"/>
    <col min="3572" max="3572" width="9.5703125" style="54" customWidth="1"/>
    <col min="3573" max="3575" width="9.28515625" style="54" customWidth="1"/>
    <col min="3576" max="3576" width="11" style="54" customWidth="1"/>
    <col min="3577" max="3821" width="9.140625" style="54"/>
    <col min="3822" max="3822" width="1.140625" style="54" customWidth="1"/>
    <col min="3823" max="3823" width="1.85546875" style="54" customWidth="1"/>
    <col min="3824" max="3824" width="2.42578125" style="54" customWidth="1"/>
    <col min="3825" max="3825" width="42.42578125" style="54" customWidth="1"/>
    <col min="3826" max="3826" width="10.42578125" style="54" bestFit="1" customWidth="1"/>
    <col min="3827" max="3827" width="10.42578125" style="54" customWidth="1"/>
    <col min="3828" max="3828" width="9.5703125" style="54" customWidth="1"/>
    <col min="3829" max="3831" width="9.28515625" style="54" customWidth="1"/>
    <col min="3832" max="3832" width="11" style="54" customWidth="1"/>
    <col min="3833" max="4077" width="9.140625" style="54"/>
    <col min="4078" max="4078" width="1.140625" style="54" customWidth="1"/>
    <col min="4079" max="4079" width="1.85546875" style="54" customWidth="1"/>
    <col min="4080" max="4080" width="2.42578125" style="54" customWidth="1"/>
    <col min="4081" max="4081" width="42.42578125" style="54" customWidth="1"/>
    <col min="4082" max="4082" width="10.42578125" style="54" bestFit="1" customWidth="1"/>
    <col min="4083" max="4083" width="10.42578125" style="54" customWidth="1"/>
    <col min="4084" max="4084" width="9.5703125" style="54" customWidth="1"/>
    <col min="4085" max="4087" width="9.28515625" style="54" customWidth="1"/>
    <col min="4088" max="4088" width="11" style="54" customWidth="1"/>
    <col min="4089" max="4333" width="9.140625" style="54"/>
    <col min="4334" max="4334" width="1.140625" style="54" customWidth="1"/>
    <col min="4335" max="4335" width="1.85546875" style="54" customWidth="1"/>
    <col min="4336" max="4336" width="2.42578125" style="54" customWidth="1"/>
    <col min="4337" max="4337" width="42.42578125" style="54" customWidth="1"/>
    <col min="4338" max="4338" width="10.42578125" style="54" bestFit="1" customWidth="1"/>
    <col min="4339" max="4339" width="10.42578125" style="54" customWidth="1"/>
    <col min="4340" max="4340" width="9.5703125" style="54" customWidth="1"/>
    <col min="4341" max="4343" width="9.28515625" style="54" customWidth="1"/>
    <col min="4344" max="4344" width="11" style="54" customWidth="1"/>
    <col min="4345" max="4589" width="9.140625" style="54"/>
    <col min="4590" max="4590" width="1.140625" style="54" customWidth="1"/>
    <col min="4591" max="4591" width="1.85546875" style="54" customWidth="1"/>
    <col min="4592" max="4592" width="2.42578125" style="54" customWidth="1"/>
    <col min="4593" max="4593" width="42.42578125" style="54" customWidth="1"/>
    <col min="4594" max="4594" width="10.42578125" style="54" bestFit="1" customWidth="1"/>
    <col min="4595" max="4595" width="10.42578125" style="54" customWidth="1"/>
    <col min="4596" max="4596" width="9.5703125" style="54" customWidth="1"/>
    <col min="4597" max="4599" width="9.28515625" style="54" customWidth="1"/>
    <col min="4600" max="4600" width="11" style="54" customWidth="1"/>
    <col min="4601" max="4845" width="9.140625" style="54"/>
    <col min="4846" max="4846" width="1.140625" style="54" customWidth="1"/>
    <col min="4847" max="4847" width="1.85546875" style="54" customWidth="1"/>
    <col min="4848" max="4848" width="2.42578125" style="54" customWidth="1"/>
    <col min="4849" max="4849" width="42.42578125" style="54" customWidth="1"/>
    <col min="4850" max="4850" width="10.42578125" style="54" bestFit="1" customWidth="1"/>
    <col min="4851" max="4851" width="10.42578125" style="54" customWidth="1"/>
    <col min="4852" max="4852" width="9.5703125" style="54" customWidth="1"/>
    <col min="4853" max="4855" width="9.28515625" style="54" customWidth="1"/>
    <col min="4856" max="4856" width="11" style="54" customWidth="1"/>
    <col min="4857" max="5101" width="9.140625" style="54"/>
    <col min="5102" max="5102" width="1.140625" style="54" customWidth="1"/>
    <col min="5103" max="5103" width="1.85546875" style="54" customWidth="1"/>
    <col min="5104" max="5104" width="2.42578125" style="54" customWidth="1"/>
    <col min="5105" max="5105" width="42.42578125" style="54" customWidth="1"/>
    <col min="5106" max="5106" width="10.42578125" style="54" bestFit="1" customWidth="1"/>
    <col min="5107" max="5107" width="10.42578125" style="54" customWidth="1"/>
    <col min="5108" max="5108" width="9.5703125" style="54" customWidth="1"/>
    <col min="5109" max="5111" width="9.28515625" style="54" customWidth="1"/>
    <col min="5112" max="5112" width="11" style="54" customWidth="1"/>
    <col min="5113" max="5357" width="9.140625" style="54"/>
    <col min="5358" max="5358" width="1.140625" style="54" customWidth="1"/>
    <col min="5359" max="5359" width="1.85546875" style="54" customWidth="1"/>
    <col min="5360" max="5360" width="2.42578125" style="54" customWidth="1"/>
    <col min="5361" max="5361" width="42.42578125" style="54" customWidth="1"/>
    <col min="5362" max="5362" width="10.42578125" style="54" bestFit="1" customWidth="1"/>
    <col min="5363" max="5363" width="10.42578125" style="54" customWidth="1"/>
    <col min="5364" max="5364" width="9.5703125" style="54" customWidth="1"/>
    <col min="5365" max="5367" width="9.28515625" style="54" customWidth="1"/>
    <col min="5368" max="5368" width="11" style="54" customWidth="1"/>
    <col min="5369" max="5613" width="9.140625" style="54"/>
    <col min="5614" max="5614" width="1.140625" style="54" customWidth="1"/>
    <col min="5615" max="5615" width="1.85546875" style="54" customWidth="1"/>
    <col min="5616" max="5616" width="2.42578125" style="54" customWidth="1"/>
    <col min="5617" max="5617" width="42.42578125" style="54" customWidth="1"/>
    <col min="5618" max="5618" width="10.42578125" style="54" bestFit="1" customWidth="1"/>
    <col min="5619" max="5619" width="10.42578125" style="54" customWidth="1"/>
    <col min="5620" max="5620" width="9.5703125" style="54" customWidth="1"/>
    <col min="5621" max="5623" width="9.28515625" style="54" customWidth="1"/>
    <col min="5624" max="5624" width="11" style="54" customWidth="1"/>
    <col min="5625" max="5869" width="9.140625" style="54"/>
    <col min="5870" max="5870" width="1.140625" style="54" customWidth="1"/>
    <col min="5871" max="5871" width="1.85546875" style="54" customWidth="1"/>
    <col min="5872" max="5872" width="2.42578125" style="54" customWidth="1"/>
    <col min="5873" max="5873" width="42.42578125" style="54" customWidth="1"/>
    <col min="5874" max="5874" width="10.42578125" style="54" bestFit="1" customWidth="1"/>
    <col min="5875" max="5875" width="10.42578125" style="54" customWidth="1"/>
    <col min="5876" max="5876" width="9.5703125" style="54" customWidth="1"/>
    <col min="5877" max="5879" width="9.28515625" style="54" customWidth="1"/>
    <col min="5880" max="5880" width="11" style="54" customWidth="1"/>
    <col min="5881" max="6125" width="9.140625" style="54"/>
    <col min="6126" max="6126" width="1.140625" style="54" customWidth="1"/>
    <col min="6127" max="6127" width="1.85546875" style="54" customWidth="1"/>
    <col min="6128" max="6128" width="2.42578125" style="54" customWidth="1"/>
    <col min="6129" max="6129" width="42.42578125" style="54" customWidth="1"/>
    <col min="6130" max="6130" width="10.42578125" style="54" bestFit="1" customWidth="1"/>
    <col min="6131" max="6131" width="10.42578125" style="54" customWidth="1"/>
    <col min="6132" max="6132" width="9.5703125" style="54" customWidth="1"/>
    <col min="6133" max="6135" width="9.28515625" style="54" customWidth="1"/>
    <col min="6136" max="6136" width="11" style="54" customWidth="1"/>
    <col min="6137" max="6381" width="9.140625" style="54"/>
    <col min="6382" max="6382" width="1.140625" style="54" customWidth="1"/>
    <col min="6383" max="6383" width="1.85546875" style="54" customWidth="1"/>
    <col min="6384" max="6384" width="2.42578125" style="54" customWidth="1"/>
    <col min="6385" max="6385" width="42.42578125" style="54" customWidth="1"/>
    <col min="6386" max="6386" width="10.42578125" style="54" bestFit="1" customWidth="1"/>
    <col min="6387" max="6387" width="10.42578125" style="54" customWidth="1"/>
    <col min="6388" max="6388" width="9.5703125" style="54" customWidth="1"/>
    <col min="6389" max="6391" width="9.28515625" style="54" customWidth="1"/>
    <col min="6392" max="6392" width="11" style="54" customWidth="1"/>
    <col min="6393" max="6637" width="9.140625" style="54"/>
    <col min="6638" max="6638" width="1.140625" style="54" customWidth="1"/>
    <col min="6639" max="6639" width="1.85546875" style="54" customWidth="1"/>
    <col min="6640" max="6640" width="2.42578125" style="54" customWidth="1"/>
    <col min="6641" max="6641" width="42.42578125" style="54" customWidth="1"/>
    <col min="6642" max="6642" width="10.42578125" style="54" bestFit="1" customWidth="1"/>
    <col min="6643" max="6643" width="10.42578125" style="54" customWidth="1"/>
    <col min="6644" max="6644" width="9.5703125" style="54" customWidth="1"/>
    <col min="6645" max="6647" width="9.28515625" style="54" customWidth="1"/>
    <col min="6648" max="6648" width="11" style="54" customWidth="1"/>
    <col min="6649" max="6893" width="9.140625" style="54"/>
    <col min="6894" max="6894" width="1.140625" style="54" customWidth="1"/>
    <col min="6895" max="6895" width="1.85546875" style="54" customWidth="1"/>
    <col min="6896" max="6896" width="2.42578125" style="54" customWidth="1"/>
    <col min="6897" max="6897" width="42.42578125" style="54" customWidth="1"/>
    <col min="6898" max="6898" width="10.42578125" style="54" bestFit="1" customWidth="1"/>
    <col min="6899" max="6899" width="10.42578125" style="54" customWidth="1"/>
    <col min="6900" max="6900" width="9.5703125" style="54" customWidth="1"/>
    <col min="6901" max="6903" width="9.28515625" style="54" customWidth="1"/>
    <col min="6904" max="6904" width="11" style="54" customWidth="1"/>
    <col min="6905" max="7149" width="9.140625" style="54"/>
    <col min="7150" max="7150" width="1.140625" style="54" customWidth="1"/>
    <col min="7151" max="7151" width="1.85546875" style="54" customWidth="1"/>
    <col min="7152" max="7152" width="2.42578125" style="54" customWidth="1"/>
    <col min="7153" max="7153" width="42.42578125" style="54" customWidth="1"/>
    <col min="7154" max="7154" width="10.42578125" style="54" bestFit="1" customWidth="1"/>
    <col min="7155" max="7155" width="10.42578125" style="54" customWidth="1"/>
    <col min="7156" max="7156" width="9.5703125" style="54" customWidth="1"/>
    <col min="7157" max="7159" width="9.28515625" style="54" customWidth="1"/>
    <col min="7160" max="7160" width="11" style="54" customWidth="1"/>
    <col min="7161" max="7405" width="9.140625" style="54"/>
    <col min="7406" max="7406" width="1.140625" style="54" customWidth="1"/>
    <col min="7407" max="7407" width="1.85546875" style="54" customWidth="1"/>
    <col min="7408" max="7408" width="2.42578125" style="54" customWidth="1"/>
    <col min="7409" max="7409" width="42.42578125" style="54" customWidth="1"/>
    <col min="7410" max="7410" width="10.42578125" style="54" bestFit="1" customWidth="1"/>
    <col min="7411" max="7411" width="10.42578125" style="54" customWidth="1"/>
    <col min="7412" max="7412" width="9.5703125" style="54" customWidth="1"/>
    <col min="7413" max="7415" width="9.28515625" style="54" customWidth="1"/>
    <col min="7416" max="7416" width="11" style="54" customWidth="1"/>
    <col min="7417" max="7661" width="9.140625" style="54"/>
    <col min="7662" max="7662" width="1.140625" style="54" customWidth="1"/>
    <col min="7663" max="7663" width="1.85546875" style="54" customWidth="1"/>
    <col min="7664" max="7664" width="2.42578125" style="54" customWidth="1"/>
    <col min="7665" max="7665" width="42.42578125" style="54" customWidth="1"/>
    <col min="7666" max="7666" width="10.42578125" style="54" bestFit="1" customWidth="1"/>
    <col min="7667" max="7667" width="10.42578125" style="54" customWidth="1"/>
    <col min="7668" max="7668" width="9.5703125" style="54" customWidth="1"/>
    <col min="7669" max="7671" width="9.28515625" style="54" customWidth="1"/>
    <col min="7672" max="7672" width="11" style="54" customWidth="1"/>
    <col min="7673" max="7917" width="9.140625" style="54"/>
    <col min="7918" max="7918" width="1.140625" style="54" customWidth="1"/>
    <col min="7919" max="7919" width="1.85546875" style="54" customWidth="1"/>
    <col min="7920" max="7920" width="2.42578125" style="54" customWidth="1"/>
    <col min="7921" max="7921" width="42.42578125" style="54" customWidth="1"/>
    <col min="7922" max="7922" width="10.42578125" style="54" bestFit="1" customWidth="1"/>
    <col min="7923" max="7923" width="10.42578125" style="54" customWidth="1"/>
    <col min="7924" max="7924" width="9.5703125" style="54" customWidth="1"/>
    <col min="7925" max="7927" width="9.28515625" style="54" customWidth="1"/>
    <col min="7928" max="7928" width="11" style="54" customWidth="1"/>
    <col min="7929" max="8173" width="9.140625" style="54"/>
    <col min="8174" max="8174" width="1.140625" style="54" customWidth="1"/>
    <col min="8175" max="8175" width="1.85546875" style="54" customWidth="1"/>
    <col min="8176" max="8176" width="2.42578125" style="54" customWidth="1"/>
    <col min="8177" max="8177" width="42.42578125" style="54" customWidth="1"/>
    <col min="8178" max="8178" width="10.42578125" style="54" bestFit="1" customWidth="1"/>
    <col min="8179" max="8179" width="10.42578125" style="54" customWidth="1"/>
    <col min="8180" max="8180" width="9.5703125" style="54" customWidth="1"/>
    <col min="8181" max="8183" width="9.28515625" style="54" customWidth="1"/>
    <col min="8184" max="8184" width="11" style="54" customWidth="1"/>
    <col min="8185" max="8429" width="9.140625" style="54"/>
    <col min="8430" max="8430" width="1.140625" style="54" customWidth="1"/>
    <col min="8431" max="8431" width="1.85546875" style="54" customWidth="1"/>
    <col min="8432" max="8432" width="2.42578125" style="54" customWidth="1"/>
    <col min="8433" max="8433" width="42.42578125" style="54" customWidth="1"/>
    <col min="8434" max="8434" width="10.42578125" style="54" bestFit="1" customWidth="1"/>
    <col min="8435" max="8435" width="10.42578125" style="54" customWidth="1"/>
    <col min="8436" max="8436" width="9.5703125" style="54" customWidth="1"/>
    <col min="8437" max="8439" width="9.28515625" style="54" customWidth="1"/>
    <col min="8440" max="8440" width="11" style="54" customWidth="1"/>
    <col min="8441" max="8685" width="9.140625" style="54"/>
    <col min="8686" max="8686" width="1.140625" style="54" customWidth="1"/>
    <col min="8687" max="8687" width="1.85546875" style="54" customWidth="1"/>
    <col min="8688" max="8688" width="2.42578125" style="54" customWidth="1"/>
    <col min="8689" max="8689" width="42.42578125" style="54" customWidth="1"/>
    <col min="8690" max="8690" width="10.42578125" style="54" bestFit="1" customWidth="1"/>
    <col min="8691" max="8691" width="10.42578125" style="54" customWidth="1"/>
    <col min="8692" max="8692" width="9.5703125" style="54" customWidth="1"/>
    <col min="8693" max="8695" width="9.28515625" style="54" customWidth="1"/>
    <col min="8696" max="8696" width="11" style="54" customWidth="1"/>
    <col min="8697" max="8941" width="9.140625" style="54"/>
    <col min="8942" max="8942" width="1.140625" style="54" customWidth="1"/>
    <col min="8943" max="8943" width="1.85546875" style="54" customWidth="1"/>
    <col min="8944" max="8944" width="2.42578125" style="54" customWidth="1"/>
    <col min="8945" max="8945" width="42.42578125" style="54" customWidth="1"/>
    <col min="8946" max="8946" width="10.42578125" style="54" bestFit="1" customWidth="1"/>
    <col min="8947" max="8947" width="10.42578125" style="54" customWidth="1"/>
    <col min="8948" max="8948" width="9.5703125" style="54" customWidth="1"/>
    <col min="8949" max="8951" width="9.28515625" style="54" customWidth="1"/>
    <col min="8952" max="8952" width="11" style="54" customWidth="1"/>
    <col min="8953" max="9197" width="9.140625" style="54"/>
    <col min="9198" max="9198" width="1.140625" style="54" customWidth="1"/>
    <col min="9199" max="9199" width="1.85546875" style="54" customWidth="1"/>
    <col min="9200" max="9200" width="2.42578125" style="54" customWidth="1"/>
    <col min="9201" max="9201" width="42.42578125" style="54" customWidth="1"/>
    <col min="9202" max="9202" width="10.42578125" style="54" bestFit="1" customWidth="1"/>
    <col min="9203" max="9203" width="10.42578125" style="54" customWidth="1"/>
    <col min="9204" max="9204" width="9.5703125" style="54" customWidth="1"/>
    <col min="9205" max="9207" width="9.28515625" style="54" customWidth="1"/>
    <col min="9208" max="9208" width="11" style="54" customWidth="1"/>
    <col min="9209" max="9453" width="9.140625" style="54"/>
    <col min="9454" max="9454" width="1.140625" style="54" customWidth="1"/>
    <col min="9455" max="9455" width="1.85546875" style="54" customWidth="1"/>
    <col min="9456" max="9456" width="2.42578125" style="54" customWidth="1"/>
    <col min="9457" max="9457" width="42.42578125" style="54" customWidth="1"/>
    <col min="9458" max="9458" width="10.42578125" style="54" bestFit="1" customWidth="1"/>
    <col min="9459" max="9459" width="10.42578125" style="54" customWidth="1"/>
    <col min="9460" max="9460" width="9.5703125" style="54" customWidth="1"/>
    <col min="9461" max="9463" width="9.28515625" style="54" customWidth="1"/>
    <col min="9464" max="9464" width="11" style="54" customWidth="1"/>
    <col min="9465" max="9709" width="9.140625" style="54"/>
    <col min="9710" max="9710" width="1.140625" style="54" customWidth="1"/>
    <col min="9711" max="9711" width="1.85546875" style="54" customWidth="1"/>
    <col min="9712" max="9712" width="2.42578125" style="54" customWidth="1"/>
    <col min="9713" max="9713" width="42.42578125" style="54" customWidth="1"/>
    <col min="9714" max="9714" width="10.42578125" style="54" bestFit="1" customWidth="1"/>
    <col min="9715" max="9715" width="10.42578125" style="54" customWidth="1"/>
    <col min="9716" max="9716" width="9.5703125" style="54" customWidth="1"/>
    <col min="9717" max="9719" width="9.28515625" style="54" customWidth="1"/>
    <col min="9720" max="9720" width="11" style="54" customWidth="1"/>
    <col min="9721" max="9965" width="9.140625" style="54"/>
    <col min="9966" max="9966" width="1.140625" style="54" customWidth="1"/>
    <col min="9967" max="9967" width="1.85546875" style="54" customWidth="1"/>
    <col min="9968" max="9968" width="2.42578125" style="54" customWidth="1"/>
    <col min="9969" max="9969" width="42.42578125" style="54" customWidth="1"/>
    <col min="9970" max="9970" width="10.42578125" style="54" bestFit="1" customWidth="1"/>
    <col min="9971" max="9971" width="10.42578125" style="54" customWidth="1"/>
    <col min="9972" max="9972" width="9.5703125" style="54" customWidth="1"/>
    <col min="9973" max="9975" width="9.28515625" style="54" customWidth="1"/>
    <col min="9976" max="9976" width="11" style="54" customWidth="1"/>
    <col min="9977" max="10221" width="9.140625" style="54"/>
    <col min="10222" max="10222" width="1.140625" style="54" customWidth="1"/>
    <col min="10223" max="10223" width="1.85546875" style="54" customWidth="1"/>
    <col min="10224" max="10224" width="2.42578125" style="54" customWidth="1"/>
    <col min="10225" max="10225" width="42.42578125" style="54" customWidth="1"/>
    <col min="10226" max="10226" width="10.42578125" style="54" bestFit="1" customWidth="1"/>
    <col min="10227" max="10227" width="10.42578125" style="54" customWidth="1"/>
    <col min="10228" max="10228" width="9.5703125" style="54" customWidth="1"/>
    <col min="10229" max="10231" width="9.28515625" style="54" customWidth="1"/>
    <col min="10232" max="10232" width="11" style="54" customWidth="1"/>
    <col min="10233" max="10477" width="9.140625" style="54"/>
    <col min="10478" max="10478" width="1.140625" style="54" customWidth="1"/>
    <col min="10479" max="10479" width="1.85546875" style="54" customWidth="1"/>
    <col min="10480" max="10480" width="2.42578125" style="54" customWidth="1"/>
    <col min="10481" max="10481" width="42.42578125" style="54" customWidth="1"/>
    <col min="10482" max="10482" width="10.42578125" style="54" bestFit="1" customWidth="1"/>
    <col min="10483" max="10483" width="10.42578125" style="54" customWidth="1"/>
    <col min="10484" max="10484" width="9.5703125" style="54" customWidth="1"/>
    <col min="10485" max="10487" width="9.28515625" style="54" customWidth="1"/>
    <col min="10488" max="10488" width="11" style="54" customWidth="1"/>
    <col min="10489" max="10733" width="9.140625" style="54"/>
    <col min="10734" max="10734" width="1.140625" style="54" customWidth="1"/>
    <col min="10735" max="10735" width="1.85546875" style="54" customWidth="1"/>
    <col min="10736" max="10736" width="2.42578125" style="54" customWidth="1"/>
    <col min="10737" max="10737" width="42.42578125" style="54" customWidth="1"/>
    <col min="10738" max="10738" width="10.42578125" style="54" bestFit="1" customWidth="1"/>
    <col min="10739" max="10739" width="10.42578125" style="54" customWidth="1"/>
    <col min="10740" max="10740" width="9.5703125" style="54" customWidth="1"/>
    <col min="10741" max="10743" width="9.28515625" style="54" customWidth="1"/>
    <col min="10744" max="10744" width="11" style="54" customWidth="1"/>
    <col min="10745" max="10989" width="9.140625" style="54"/>
    <col min="10990" max="10990" width="1.140625" style="54" customWidth="1"/>
    <col min="10991" max="10991" width="1.85546875" style="54" customWidth="1"/>
    <col min="10992" max="10992" width="2.42578125" style="54" customWidth="1"/>
    <col min="10993" max="10993" width="42.42578125" style="54" customWidth="1"/>
    <col min="10994" max="10994" width="10.42578125" style="54" bestFit="1" customWidth="1"/>
    <col min="10995" max="10995" width="10.42578125" style="54" customWidth="1"/>
    <col min="10996" max="10996" width="9.5703125" style="54" customWidth="1"/>
    <col min="10997" max="10999" width="9.28515625" style="54" customWidth="1"/>
    <col min="11000" max="11000" width="11" style="54" customWidth="1"/>
    <col min="11001" max="11245" width="9.140625" style="54"/>
    <col min="11246" max="11246" width="1.140625" style="54" customWidth="1"/>
    <col min="11247" max="11247" width="1.85546875" style="54" customWidth="1"/>
    <col min="11248" max="11248" width="2.42578125" style="54" customWidth="1"/>
    <col min="11249" max="11249" width="42.42578125" style="54" customWidth="1"/>
    <col min="11250" max="11250" width="10.42578125" style="54" bestFit="1" customWidth="1"/>
    <col min="11251" max="11251" width="10.42578125" style="54" customWidth="1"/>
    <col min="11252" max="11252" width="9.5703125" style="54" customWidth="1"/>
    <col min="11253" max="11255" width="9.28515625" style="54" customWidth="1"/>
    <col min="11256" max="11256" width="11" style="54" customWidth="1"/>
    <col min="11257" max="11501" width="9.140625" style="54"/>
    <col min="11502" max="11502" width="1.140625" style="54" customWidth="1"/>
    <col min="11503" max="11503" width="1.85546875" style="54" customWidth="1"/>
    <col min="11504" max="11504" width="2.42578125" style="54" customWidth="1"/>
    <col min="11505" max="11505" width="42.42578125" style="54" customWidth="1"/>
    <col min="11506" max="11506" width="10.42578125" style="54" bestFit="1" customWidth="1"/>
    <col min="11507" max="11507" width="10.42578125" style="54" customWidth="1"/>
    <col min="11508" max="11508" width="9.5703125" style="54" customWidth="1"/>
    <col min="11509" max="11511" width="9.28515625" style="54" customWidth="1"/>
    <col min="11512" max="11512" width="11" style="54" customWidth="1"/>
    <col min="11513" max="11757" width="9.140625" style="54"/>
    <col min="11758" max="11758" width="1.140625" style="54" customWidth="1"/>
    <col min="11759" max="11759" width="1.85546875" style="54" customWidth="1"/>
    <col min="11760" max="11760" width="2.42578125" style="54" customWidth="1"/>
    <col min="11761" max="11761" width="42.42578125" style="54" customWidth="1"/>
    <col min="11762" max="11762" width="10.42578125" style="54" bestFit="1" customWidth="1"/>
    <col min="11763" max="11763" width="10.42578125" style="54" customWidth="1"/>
    <col min="11764" max="11764" width="9.5703125" style="54" customWidth="1"/>
    <col min="11765" max="11767" width="9.28515625" style="54" customWidth="1"/>
    <col min="11768" max="11768" width="11" style="54" customWidth="1"/>
    <col min="11769" max="12013" width="9.140625" style="54"/>
    <col min="12014" max="12014" width="1.140625" style="54" customWidth="1"/>
    <col min="12015" max="12015" width="1.85546875" style="54" customWidth="1"/>
    <col min="12016" max="12016" width="2.42578125" style="54" customWidth="1"/>
    <col min="12017" max="12017" width="42.42578125" style="54" customWidth="1"/>
    <col min="12018" max="12018" width="10.42578125" style="54" bestFit="1" customWidth="1"/>
    <col min="12019" max="12019" width="10.42578125" style="54" customWidth="1"/>
    <col min="12020" max="12020" width="9.5703125" style="54" customWidth="1"/>
    <col min="12021" max="12023" width="9.28515625" style="54" customWidth="1"/>
    <col min="12024" max="12024" width="11" style="54" customWidth="1"/>
    <col min="12025" max="12269" width="9.140625" style="54"/>
    <col min="12270" max="12270" width="1.140625" style="54" customWidth="1"/>
    <col min="12271" max="12271" width="1.85546875" style="54" customWidth="1"/>
    <col min="12272" max="12272" width="2.42578125" style="54" customWidth="1"/>
    <col min="12273" max="12273" width="42.42578125" style="54" customWidth="1"/>
    <col min="12274" max="12274" width="10.42578125" style="54" bestFit="1" customWidth="1"/>
    <col min="12275" max="12275" width="10.42578125" style="54" customWidth="1"/>
    <col min="12276" max="12276" width="9.5703125" style="54" customWidth="1"/>
    <col min="12277" max="12279" width="9.28515625" style="54" customWidth="1"/>
    <col min="12280" max="12280" width="11" style="54" customWidth="1"/>
    <col min="12281" max="12525" width="9.140625" style="54"/>
    <col min="12526" max="12526" width="1.140625" style="54" customWidth="1"/>
    <col min="12527" max="12527" width="1.85546875" style="54" customWidth="1"/>
    <col min="12528" max="12528" width="2.42578125" style="54" customWidth="1"/>
    <col min="12529" max="12529" width="42.42578125" style="54" customWidth="1"/>
    <col min="12530" max="12530" width="10.42578125" style="54" bestFit="1" customWidth="1"/>
    <col min="12531" max="12531" width="10.42578125" style="54" customWidth="1"/>
    <col min="12532" max="12532" width="9.5703125" style="54" customWidth="1"/>
    <col min="12533" max="12535" width="9.28515625" style="54" customWidth="1"/>
    <col min="12536" max="12536" width="11" style="54" customWidth="1"/>
    <col min="12537" max="12781" width="9.140625" style="54"/>
    <col min="12782" max="12782" width="1.140625" style="54" customWidth="1"/>
    <col min="12783" max="12783" width="1.85546875" style="54" customWidth="1"/>
    <col min="12784" max="12784" width="2.42578125" style="54" customWidth="1"/>
    <col min="12785" max="12785" width="42.42578125" style="54" customWidth="1"/>
    <col min="12786" max="12786" width="10.42578125" style="54" bestFit="1" customWidth="1"/>
    <col min="12787" max="12787" width="10.42578125" style="54" customWidth="1"/>
    <col min="12788" max="12788" width="9.5703125" style="54" customWidth="1"/>
    <col min="12789" max="12791" width="9.28515625" style="54" customWidth="1"/>
    <col min="12792" max="12792" width="11" style="54" customWidth="1"/>
    <col min="12793" max="13037" width="9.140625" style="54"/>
    <col min="13038" max="13038" width="1.140625" style="54" customWidth="1"/>
    <col min="13039" max="13039" width="1.85546875" style="54" customWidth="1"/>
    <col min="13040" max="13040" width="2.42578125" style="54" customWidth="1"/>
    <col min="13041" max="13041" width="42.42578125" style="54" customWidth="1"/>
    <col min="13042" max="13042" width="10.42578125" style="54" bestFit="1" customWidth="1"/>
    <col min="13043" max="13043" width="10.42578125" style="54" customWidth="1"/>
    <col min="13044" max="13044" width="9.5703125" style="54" customWidth="1"/>
    <col min="13045" max="13047" width="9.28515625" style="54" customWidth="1"/>
    <col min="13048" max="13048" width="11" style="54" customWidth="1"/>
    <col min="13049" max="13293" width="9.140625" style="54"/>
    <col min="13294" max="13294" width="1.140625" style="54" customWidth="1"/>
    <col min="13295" max="13295" width="1.85546875" style="54" customWidth="1"/>
    <col min="13296" max="13296" width="2.42578125" style="54" customWidth="1"/>
    <col min="13297" max="13297" width="42.42578125" style="54" customWidth="1"/>
    <col min="13298" max="13298" width="10.42578125" style="54" bestFit="1" customWidth="1"/>
    <col min="13299" max="13299" width="10.42578125" style="54" customWidth="1"/>
    <col min="13300" max="13300" width="9.5703125" style="54" customWidth="1"/>
    <col min="13301" max="13303" width="9.28515625" style="54" customWidth="1"/>
    <col min="13304" max="13304" width="11" style="54" customWidth="1"/>
    <col min="13305" max="13549" width="9.140625" style="54"/>
    <col min="13550" max="13550" width="1.140625" style="54" customWidth="1"/>
    <col min="13551" max="13551" width="1.85546875" style="54" customWidth="1"/>
    <col min="13552" max="13552" width="2.42578125" style="54" customWidth="1"/>
    <col min="13553" max="13553" width="42.42578125" style="54" customWidth="1"/>
    <col min="13554" max="13554" width="10.42578125" style="54" bestFit="1" customWidth="1"/>
    <col min="13555" max="13555" width="10.42578125" style="54" customWidth="1"/>
    <col min="13556" max="13556" width="9.5703125" style="54" customWidth="1"/>
    <col min="13557" max="13559" width="9.28515625" style="54" customWidth="1"/>
    <col min="13560" max="13560" width="11" style="54" customWidth="1"/>
    <col min="13561" max="13805" width="9.140625" style="54"/>
    <col min="13806" max="13806" width="1.140625" style="54" customWidth="1"/>
    <col min="13807" max="13807" width="1.85546875" style="54" customWidth="1"/>
    <col min="13808" max="13808" width="2.42578125" style="54" customWidth="1"/>
    <col min="13809" max="13809" width="42.42578125" style="54" customWidth="1"/>
    <col min="13810" max="13810" width="10.42578125" style="54" bestFit="1" customWidth="1"/>
    <col min="13811" max="13811" width="10.42578125" style="54" customWidth="1"/>
    <col min="13812" max="13812" width="9.5703125" style="54" customWidth="1"/>
    <col min="13813" max="13815" width="9.28515625" style="54" customWidth="1"/>
    <col min="13816" max="13816" width="11" style="54" customWidth="1"/>
    <col min="13817" max="14061" width="9.140625" style="54"/>
    <col min="14062" max="14062" width="1.140625" style="54" customWidth="1"/>
    <col min="14063" max="14063" width="1.85546875" style="54" customWidth="1"/>
    <col min="14064" max="14064" width="2.42578125" style="54" customWidth="1"/>
    <col min="14065" max="14065" width="42.42578125" style="54" customWidth="1"/>
    <col min="14066" max="14066" width="10.42578125" style="54" bestFit="1" customWidth="1"/>
    <col min="14067" max="14067" width="10.42578125" style="54" customWidth="1"/>
    <col min="14068" max="14068" width="9.5703125" style="54" customWidth="1"/>
    <col min="14069" max="14071" width="9.28515625" style="54" customWidth="1"/>
    <col min="14072" max="14072" width="11" style="54" customWidth="1"/>
    <col min="14073" max="14317" width="9.140625" style="54"/>
    <col min="14318" max="14318" width="1.140625" style="54" customWidth="1"/>
    <col min="14319" max="14319" width="1.85546875" style="54" customWidth="1"/>
    <col min="14320" max="14320" width="2.42578125" style="54" customWidth="1"/>
    <col min="14321" max="14321" width="42.42578125" style="54" customWidth="1"/>
    <col min="14322" max="14322" width="10.42578125" style="54" bestFit="1" customWidth="1"/>
    <col min="14323" max="14323" width="10.42578125" style="54" customWidth="1"/>
    <col min="14324" max="14324" width="9.5703125" style="54" customWidth="1"/>
    <col min="14325" max="14327" width="9.28515625" style="54" customWidth="1"/>
    <col min="14328" max="14328" width="11" style="54" customWidth="1"/>
    <col min="14329" max="14573" width="9.140625" style="54"/>
    <col min="14574" max="14574" width="1.140625" style="54" customWidth="1"/>
    <col min="14575" max="14575" width="1.85546875" style="54" customWidth="1"/>
    <col min="14576" max="14576" width="2.42578125" style="54" customWidth="1"/>
    <col min="14577" max="14577" width="42.42578125" style="54" customWidth="1"/>
    <col min="14578" max="14578" width="10.42578125" style="54" bestFit="1" customWidth="1"/>
    <col min="14579" max="14579" width="10.42578125" style="54" customWidth="1"/>
    <col min="14580" max="14580" width="9.5703125" style="54" customWidth="1"/>
    <col min="14581" max="14583" width="9.28515625" style="54" customWidth="1"/>
    <col min="14584" max="14584" width="11" style="54" customWidth="1"/>
    <col min="14585" max="14829" width="9.140625" style="54"/>
    <col min="14830" max="14830" width="1.140625" style="54" customWidth="1"/>
    <col min="14831" max="14831" width="1.85546875" style="54" customWidth="1"/>
    <col min="14832" max="14832" width="2.42578125" style="54" customWidth="1"/>
    <col min="14833" max="14833" width="42.42578125" style="54" customWidth="1"/>
    <col min="14834" max="14834" width="10.42578125" style="54" bestFit="1" customWidth="1"/>
    <col min="14835" max="14835" width="10.42578125" style="54" customWidth="1"/>
    <col min="14836" max="14836" width="9.5703125" style="54" customWidth="1"/>
    <col min="14837" max="14839" width="9.28515625" style="54" customWidth="1"/>
    <col min="14840" max="14840" width="11" style="54" customWidth="1"/>
    <col min="14841" max="15085" width="9.140625" style="54"/>
    <col min="15086" max="15086" width="1.140625" style="54" customWidth="1"/>
    <col min="15087" max="15087" width="1.85546875" style="54" customWidth="1"/>
    <col min="15088" max="15088" width="2.42578125" style="54" customWidth="1"/>
    <col min="15089" max="15089" width="42.42578125" style="54" customWidth="1"/>
    <col min="15090" max="15090" width="10.42578125" style="54" bestFit="1" customWidth="1"/>
    <col min="15091" max="15091" width="10.42578125" style="54" customWidth="1"/>
    <col min="15092" max="15092" width="9.5703125" style="54" customWidth="1"/>
    <col min="15093" max="15095" width="9.28515625" style="54" customWidth="1"/>
    <col min="15096" max="15096" width="11" style="54" customWidth="1"/>
    <col min="15097" max="15341" width="9.140625" style="54"/>
    <col min="15342" max="15342" width="1.140625" style="54" customWidth="1"/>
    <col min="15343" max="15343" width="1.85546875" style="54" customWidth="1"/>
    <col min="15344" max="15344" width="2.42578125" style="54" customWidth="1"/>
    <col min="15345" max="15345" width="42.42578125" style="54" customWidth="1"/>
    <col min="15346" max="15346" width="10.42578125" style="54" bestFit="1" customWidth="1"/>
    <col min="15347" max="15347" width="10.42578125" style="54" customWidth="1"/>
    <col min="15348" max="15348" width="9.5703125" style="54" customWidth="1"/>
    <col min="15349" max="15351" width="9.28515625" style="54" customWidth="1"/>
    <col min="15352" max="15352" width="11" style="54" customWidth="1"/>
    <col min="15353" max="15597" width="9.140625" style="54"/>
    <col min="15598" max="15598" width="1.140625" style="54" customWidth="1"/>
    <col min="15599" max="15599" width="1.85546875" style="54" customWidth="1"/>
    <col min="15600" max="15600" width="2.42578125" style="54" customWidth="1"/>
    <col min="15601" max="15601" width="42.42578125" style="54" customWidth="1"/>
    <col min="15602" max="15602" width="10.42578125" style="54" bestFit="1" customWidth="1"/>
    <col min="15603" max="15603" width="10.42578125" style="54" customWidth="1"/>
    <col min="15604" max="15604" width="9.5703125" style="54" customWidth="1"/>
    <col min="15605" max="15607" width="9.28515625" style="54" customWidth="1"/>
    <col min="15608" max="15608" width="11" style="54" customWidth="1"/>
    <col min="15609" max="15853" width="9.140625" style="54"/>
    <col min="15854" max="15854" width="1.140625" style="54" customWidth="1"/>
    <col min="15855" max="15855" width="1.85546875" style="54" customWidth="1"/>
    <col min="15856" max="15856" width="2.42578125" style="54" customWidth="1"/>
    <col min="15857" max="15857" width="42.42578125" style="54" customWidth="1"/>
    <col min="15858" max="15858" width="10.42578125" style="54" bestFit="1" customWidth="1"/>
    <col min="15859" max="15859" width="10.42578125" style="54" customWidth="1"/>
    <col min="15860" max="15860" width="9.5703125" style="54" customWidth="1"/>
    <col min="15861" max="15863" width="9.28515625" style="54" customWidth="1"/>
    <col min="15864" max="15864" width="11" style="54" customWidth="1"/>
    <col min="15865" max="16109" width="9.140625" style="54"/>
    <col min="16110" max="16110" width="1.140625" style="54" customWidth="1"/>
    <col min="16111" max="16111" width="1.85546875" style="54" customWidth="1"/>
    <col min="16112" max="16112" width="2.42578125" style="54" customWidth="1"/>
    <col min="16113" max="16113" width="42.42578125" style="54" customWidth="1"/>
    <col min="16114" max="16114" width="10.42578125" style="54" bestFit="1" customWidth="1"/>
    <col min="16115" max="16115" width="10.42578125" style="54" customWidth="1"/>
    <col min="16116" max="16116" width="9.5703125" style="54" customWidth="1"/>
    <col min="16117" max="16119" width="9.28515625" style="54" customWidth="1"/>
    <col min="16120" max="16120" width="11" style="54" customWidth="1"/>
    <col min="16121" max="16365" width="9.140625" style="54"/>
    <col min="16366" max="16372" width="9.140625" style="54" customWidth="1"/>
    <col min="16373" max="16384" width="9.140625" style="54"/>
  </cols>
  <sheetData>
    <row r="1" spans="2:10" s="4" customFormat="1" ht="16.5" x14ac:dyDescent="0.3">
      <c r="B1" s="1" t="s">
        <v>139</v>
      </c>
      <c r="C1" s="3"/>
      <c r="D1" s="3"/>
      <c r="E1" s="3"/>
      <c r="F1" s="3"/>
      <c r="G1" s="3"/>
      <c r="H1" s="3"/>
      <c r="I1" s="3"/>
      <c r="J1" s="34"/>
    </row>
    <row r="2" spans="2:10" s="4" customFormat="1" ht="16.5" x14ac:dyDescent="0.3">
      <c r="B2" s="5" t="s">
        <v>1</v>
      </c>
      <c r="C2" s="3"/>
      <c r="D2" s="3"/>
      <c r="E2" s="3"/>
      <c r="F2" s="3"/>
      <c r="G2" s="3"/>
      <c r="H2" s="3"/>
      <c r="I2" s="3"/>
      <c r="J2" s="34"/>
    </row>
    <row r="3" spans="2:10" s="4" customFormat="1" ht="14.25" x14ac:dyDescent="0.2">
      <c r="B3" s="6"/>
      <c r="C3" s="7"/>
      <c r="D3" s="7"/>
      <c r="E3" s="7"/>
      <c r="F3" s="7"/>
      <c r="G3" s="7"/>
      <c r="H3" s="7"/>
      <c r="I3" s="7"/>
    </row>
    <row r="5" spans="2:10" ht="14.25" customHeight="1" x14ac:dyDescent="0.2">
      <c r="B5" s="37" t="s">
        <v>25</v>
      </c>
      <c r="C5" s="37"/>
      <c r="D5" s="9"/>
      <c r="E5" s="9" t="s">
        <v>4</v>
      </c>
      <c r="F5" s="9" t="s">
        <v>5</v>
      </c>
      <c r="G5" s="9" t="s">
        <v>6</v>
      </c>
      <c r="H5" s="9" t="s">
        <v>7</v>
      </c>
      <c r="I5" s="9" t="s">
        <v>8</v>
      </c>
      <c r="J5" s="9" t="s">
        <v>33</v>
      </c>
    </row>
    <row r="6" spans="2:10" ht="14.25" customHeight="1" x14ac:dyDescent="0.2">
      <c r="B6" s="55" t="s">
        <v>11</v>
      </c>
      <c r="C6" s="55"/>
      <c r="D6" s="41"/>
      <c r="E6" s="41" t="s">
        <v>10</v>
      </c>
      <c r="F6" s="41" t="s">
        <v>10</v>
      </c>
      <c r="G6" s="41" t="s">
        <v>10</v>
      </c>
      <c r="H6" s="41" t="s">
        <v>10</v>
      </c>
      <c r="I6" s="41" t="s">
        <v>10</v>
      </c>
      <c r="J6" s="41" t="s">
        <v>136</v>
      </c>
    </row>
    <row r="7" spans="2:10" ht="6.75" customHeight="1" x14ac:dyDescent="0.2">
      <c r="B7" s="37"/>
      <c r="C7" s="37"/>
      <c r="D7" s="37"/>
      <c r="E7" s="56"/>
      <c r="F7" s="56"/>
      <c r="G7" s="56"/>
      <c r="H7" s="56"/>
      <c r="I7" s="56"/>
      <c r="J7" s="56" t="s">
        <v>22</v>
      </c>
    </row>
    <row r="8" spans="2:10" ht="12" customHeight="1" x14ac:dyDescent="0.2">
      <c r="B8" s="422" t="s">
        <v>38</v>
      </c>
      <c r="C8" s="422"/>
      <c r="D8" s="65"/>
      <c r="E8" s="58"/>
      <c r="F8" s="58"/>
      <c r="G8" s="58"/>
      <c r="H8" s="58"/>
      <c r="I8" s="58"/>
      <c r="J8" s="58" t="s">
        <v>22</v>
      </c>
    </row>
    <row r="9" spans="2:10" ht="12.75" customHeight="1" x14ac:dyDescent="0.2">
      <c r="B9" s="424" t="s">
        <v>140</v>
      </c>
      <c r="C9" s="424"/>
      <c r="D9" s="60"/>
      <c r="E9" s="60">
        <v>0</v>
      </c>
      <c r="F9" s="60">
        <v>-0.1</v>
      </c>
      <c r="G9" s="60">
        <v>-1.2</v>
      </c>
      <c r="H9" s="60">
        <v>-1.3</v>
      </c>
      <c r="I9" s="60">
        <v>-1.6</v>
      </c>
      <c r="J9" s="60">
        <v>-4.2</v>
      </c>
    </row>
    <row r="10" spans="2:10" ht="12.75" customHeight="1" x14ac:dyDescent="0.2">
      <c r="B10" s="424" t="s">
        <v>141</v>
      </c>
      <c r="C10" s="424"/>
      <c r="D10" s="60"/>
      <c r="E10" s="60">
        <v>0</v>
      </c>
      <c r="F10" s="60">
        <v>-0.1</v>
      </c>
      <c r="G10" s="60">
        <v>-0.2</v>
      </c>
      <c r="H10" s="60">
        <v>0</v>
      </c>
      <c r="I10" s="60">
        <v>0.2</v>
      </c>
      <c r="J10" s="60">
        <v>-0.10000000000000003</v>
      </c>
    </row>
    <row r="11" spans="2:10" ht="12.75" customHeight="1" x14ac:dyDescent="0.2">
      <c r="B11" s="427" t="s">
        <v>142</v>
      </c>
      <c r="C11" s="427"/>
      <c r="D11" s="60"/>
      <c r="E11" s="60">
        <v>0.6</v>
      </c>
      <c r="F11" s="60">
        <v>0</v>
      </c>
      <c r="G11" s="60">
        <v>0.4</v>
      </c>
      <c r="H11" s="60">
        <v>0.7</v>
      </c>
      <c r="I11" s="60">
        <v>1</v>
      </c>
      <c r="J11" s="60">
        <v>2.7</v>
      </c>
    </row>
    <row r="12" spans="2:10" s="61" customFormat="1" ht="12.75" customHeight="1" x14ac:dyDescent="0.2">
      <c r="B12" s="424" t="s">
        <v>143</v>
      </c>
      <c r="C12" s="424"/>
      <c r="D12" s="60"/>
      <c r="E12" s="60">
        <v>0.1</v>
      </c>
      <c r="F12" s="60">
        <v>0.1</v>
      </c>
      <c r="G12" s="60">
        <v>0.2</v>
      </c>
      <c r="H12" s="60">
        <v>0.3</v>
      </c>
      <c r="I12" s="60">
        <v>0.2</v>
      </c>
      <c r="J12" s="60">
        <v>0.89999999999999991</v>
      </c>
    </row>
    <row r="13" spans="2:10" ht="12.75" customHeight="1" x14ac:dyDescent="0.2">
      <c r="B13" s="424" t="s">
        <v>144</v>
      </c>
      <c r="C13" s="424"/>
      <c r="D13" s="60"/>
      <c r="E13" s="60">
        <v>-0.2</v>
      </c>
      <c r="F13" s="60">
        <v>-0.3</v>
      </c>
      <c r="G13" s="60">
        <v>0</v>
      </c>
      <c r="H13" s="60">
        <v>0.3</v>
      </c>
      <c r="I13" s="60">
        <v>0.3</v>
      </c>
      <c r="J13" s="60">
        <v>9.9999999999999978E-2</v>
      </c>
    </row>
    <row r="14" spans="2:10" ht="12.75" customHeight="1" x14ac:dyDescent="0.2">
      <c r="B14" s="424" t="s">
        <v>145</v>
      </c>
      <c r="C14" s="424"/>
      <c r="D14" s="63"/>
      <c r="E14" s="63">
        <v>-0.1</v>
      </c>
      <c r="F14" s="132">
        <v>-0.1</v>
      </c>
      <c r="G14" s="63">
        <v>-0.2</v>
      </c>
      <c r="H14" s="63">
        <v>0.1</v>
      </c>
      <c r="I14" s="63">
        <v>-0.1</v>
      </c>
      <c r="J14" s="63">
        <v>-0.4</v>
      </c>
    </row>
    <row r="15" spans="2:10" ht="12.75" customHeight="1" x14ac:dyDescent="0.2">
      <c r="B15" s="423" t="s">
        <v>46</v>
      </c>
      <c r="C15" s="423"/>
      <c r="D15" s="57"/>
      <c r="E15" s="57">
        <v>0.39999999999999991</v>
      </c>
      <c r="F15" s="57">
        <v>-0.5</v>
      </c>
      <c r="G15" s="57">
        <v>-0.99999999999999978</v>
      </c>
      <c r="H15" s="57">
        <v>9.9999999999999895E-2</v>
      </c>
      <c r="I15" s="57">
        <v>-1.3877787807814457E-16</v>
      </c>
      <c r="J15" s="57">
        <v>-1.0000000000000002</v>
      </c>
    </row>
    <row r="16" spans="2:10" ht="12.75" customHeight="1" x14ac:dyDescent="0.2">
      <c r="B16" s="424" t="s">
        <v>146</v>
      </c>
      <c r="C16" s="424"/>
      <c r="D16" s="132"/>
      <c r="E16" s="132">
        <v>74.2</v>
      </c>
      <c r="F16" s="132">
        <v>78</v>
      </c>
      <c r="G16" s="132">
        <v>82</v>
      </c>
      <c r="H16" s="132">
        <v>85.8</v>
      </c>
      <c r="I16" s="132">
        <v>89.9</v>
      </c>
      <c r="J16" s="132" t="s">
        <v>22</v>
      </c>
    </row>
    <row r="17" spans="2:10" ht="15.75" customHeight="1" x14ac:dyDescent="0.2">
      <c r="B17" s="422" t="s">
        <v>147</v>
      </c>
      <c r="C17" s="422"/>
      <c r="D17" s="57"/>
      <c r="E17" s="57">
        <v>74.600000000000009</v>
      </c>
      <c r="F17" s="57">
        <v>77.5</v>
      </c>
      <c r="G17" s="57">
        <v>81</v>
      </c>
      <c r="H17" s="57">
        <v>85.899999999999991</v>
      </c>
      <c r="I17" s="57">
        <v>89.9</v>
      </c>
      <c r="J17" s="57" t="s">
        <v>22</v>
      </c>
    </row>
    <row r="18" spans="2:10" ht="12" x14ac:dyDescent="0.2">
      <c r="B18" s="133"/>
      <c r="C18" s="133" t="s">
        <v>148</v>
      </c>
      <c r="D18" s="134"/>
      <c r="E18" s="134">
        <v>0.27744284561342175</v>
      </c>
      <c r="F18" s="134">
        <v>0.27514451687538372</v>
      </c>
      <c r="G18" s="134">
        <v>0.27284357094282963</v>
      </c>
      <c r="H18" s="134">
        <v>0.27536217942551511</v>
      </c>
      <c r="I18" s="134">
        <v>0.27682226421830852</v>
      </c>
      <c r="J18" s="134"/>
    </row>
    <row r="19" spans="2:10" ht="6.75" customHeight="1" x14ac:dyDescent="0.2">
      <c r="B19" s="37"/>
      <c r="C19" s="37"/>
      <c r="D19" s="37"/>
      <c r="E19" s="56"/>
      <c r="F19" s="56"/>
      <c r="G19" s="56"/>
      <c r="H19" s="56"/>
      <c r="I19" s="56"/>
      <c r="J19" s="56"/>
    </row>
    <row r="20" spans="2:10" ht="15.75" customHeight="1" x14ac:dyDescent="0.2">
      <c r="B20" s="117" t="s">
        <v>149</v>
      </c>
      <c r="C20" s="58"/>
      <c r="D20" s="58"/>
    </row>
    <row r="21" spans="2:10" ht="15.75" customHeight="1" x14ac:dyDescent="0.2">
      <c r="B21" s="58" t="s">
        <v>150</v>
      </c>
      <c r="C21" s="58"/>
      <c r="D21" s="58"/>
      <c r="E21" s="60">
        <v>0</v>
      </c>
      <c r="F21" s="60">
        <v>-0.5</v>
      </c>
      <c r="G21" s="60">
        <v>-1.5</v>
      </c>
      <c r="H21" s="60">
        <v>-1.3</v>
      </c>
      <c r="I21" s="60">
        <v>-1.5</v>
      </c>
      <c r="J21" s="60">
        <v>-4.8</v>
      </c>
    </row>
    <row r="22" spans="2:10" ht="15.75" customHeight="1" x14ac:dyDescent="0.2">
      <c r="B22" s="58" t="s">
        <v>151</v>
      </c>
      <c r="C22" s="58"/>
      <c r="D22" s="58"/>
      <c r="E22" s="60">
        <v>0</v>
      </c>
      <c r="F22" s="60">
        <v>0</v>
      </c>
      <c r="G22" s="60">
        <v>0</v>
      </c>
      <c r="H22" s="60">
        <v>0.1</v>
      </c>
      <c r="I22" s="60">
        <v>0.1</v>
      </c>
      <c r="J22" s="60">
        <v>0.2</v>
      </c>
    </row>
    <row r="23" spans="2:10" ht="15.75" customHeight="1" x14ac:dyDescent="0.2">
      <c r="B23" s="135" t="s">
        <v>152</v>
      </c>
      <c r="C23" s="135"/>
      <c r="D23" s="135"/>
      <c r="E23" s="63">
        <v>0.39999999999999991</v>
      </c>
      <c r="F23" s="63">
        <v>0</v>
      </c>
      <c r="G23" s="63">
        <v>0.50000000000000022</v>
      </c>
      <c r="H23" s="63">
        <v>1.2999999999999998</v>
      </c>
      <c r="I23" s="63">
        <v>1.3999999999999997</v>
      </c>
      <c r="J23" s="63">
        <v>3.5999999999999996</v>
      </c>
    </row>
    <row r="24" spans="2:10" ht="15.75" customHeight="1" x14ac:dyDescent="0.2">
      <c r="B24" s="58"/>
      <c r="C24" s="58"/>
      <c r="D24" s="58"/>
      <c r="E24" s="60"/>
      <c r="F24" s="60"/>
      <c r="G24" s="60"/>
      <c r="H24" s="60"/>
      <c r="I24" s="60"/>
    </row>
  </sheetData>
  <mergeCells count="10">
    <mergeCell ref="B14:C14"/>
    <mergeCell ref="B15:C15"/>
    <mergeCell ref="B16:C16"/>
    <mergeCell ref="B17:C1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4"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19"/>
  <sheetViews>
    <sheetView zoomScaleNormal="100" workbookViewId="0">
      <selection activeCell="D31" sqref="D30:D31"/>
    </sheetView>
  </sheetViews>
  <sheetFormatPr defaultRowHeight="15.75" customHeight="1" x14ac:dyDescent="0.2"/>
  <cols>
    <col min="1" max="1" width="6.42578125" style="54" customWidth="1"/>
    <col min="2" max="2" width="2.42578125" style="54" customWidth="1"/>
    <col min="3" max="3" width="50.7109375" style="54" customWidth="1"/>
    <col min="4" max="8" width="9.28515625" style="54" customWidth="1"/>
    <col min="9" max="241" width="9.140625" style="54"/>
    <col min="242" max="242" width="1.140625" style="54" customWidth="1"/>
    <col min="243" max="243" width="1.85546875" style="54" customWidth="1"/>
    <col min="244" max="244" width="2.42578125" style="54" customWidth="1"/>
    <col min="245" max="245" width="42.42578125" style="54" customWidth="1"/>
    <col min="246" max="246" width="10.42578125" style="54" bestFit="1" customWidth="1"/>
    <col min="247" max="247" width="10.42578125" style="54" customWidth="1"/>
    <col min="248" max="248" width="9.5703125" style="54" customWidth="1"/>
    <col min="249" max="251" width="9.28515625" style="54" customWidth="1"/>
    <col min="252" max="252" width="11" style="54" customWidth="1"/>
    <col min="253" max="497" width="9.140625" style="54"/>
    <col min="498" max="498" width="1.140625" style="54" customWidth="1"/>
    <col min="499" max="499" width="1.85546875" style="54" customWidth="1"/>
    <col min="500" max="500" width="2.42578125" style="54" customWidth="1"/>
    <col min="501" max="501" width="42.42578125" style="54" customWidth="1"/>
    <col min="502" max="502" width="10.42578125" style="54" bestFit="1" customWidth="1"/>
    <col min="503" max="503" width="10.42578125" style="54" customWidth="1"/>
    <col min="504" max="504" width="9.5703125" style="54" customWidth="1"/>
    <col min="505" max="507" width="9.28515625" style="54" customWidth="1"/>
    <col min="508" max="508" width="11" style="54" customWidth="1"/>
    <col min="509" max="753" width="9.140625" style="54"/>
    <col min="754" max="754" width="1.140625" style="54" customWidth="1"/>
    <col min="755" max="755" width="1.85546875" style="54" customWidth="1"/>
    <col min="756" max="756" width="2.42578125" style="54" customWidth="1"/>
    <col min="757" max="757" width="42.42578125" style="54" customWidth="1"/>
    <col min="758" max="758" width="10.42578125" style="54" bestFit="1" customWidth="1"/>
    <col min="759" max="759" width="10.42578125" style="54" customWidth="1"/>
    <col min="760" max="760" width="9.5703125" style="54" customWidth="1"/>
    <col min="761" max="763" width="9.28515625" style="54" customWidth="1"/>
    <col min="764" max="764" width="11" style="54" customWidth="1"/>
    <col min="765" max="1009" width="9.140625" style="54"/>
    <col min="1010" max="1010" width="1.140625" style="54" customWidth="1"/>
    <col min="1011" max="1011" width="1.85546875" style="54" customWidth="1"/>
    <col min="1012" max="1012" width="2.42578125" style="54" customWidth="1"/>
    <col min="1013" max="1013" width="42.42578125" style="54" customWidth="1"/>
    <col min="1014" max="1014" width="10.42578125" style="54" bestFit="1" customWidth="1"/>
    <col min="1015" max="1015" width="10.42578125" style="54" customWidth="1"/>
    <col min="1016" max="1016" width="9.5703125" style="54" customWidth="1"/>
    <col min="1017" max="1019" width="9.28515625" style="54" customWidth="1"/>
    <col min="1020" max="1020" width="11" style="54" customWidth="1"/>
    <col min="1021" max="1265" width="9.140625" style="54"/>
    <col min="1266" max="1266" width="1.140625" style="54" customWidth="1"/>
    <col min="1267" max="1267" width="1.85546875" style="54" customWidth="1"/>
    <col min="1268" max="1268" width="2.42578125" style="54" customWidth="1"/>
    <col min="1269" max="1269" width="42.42578125" style="54" customWidth="1"/>
    <col min="1270" max="1270" width="10.42578125" style="54" bestFit="1" customWidth="1"/>
    <col min="1271" max="1271" width="10.42578125" style="54" customWidth="1"/>
    <col min="1272" max="1272" width="9.5703125" style="54" customWidth="1"/>
    <col min="1273" max="1275" width="9.28515625" style="54" customWidth="1"/>
    <col min="1276" max="1276" width="11" style="54" customWidth="1"/>
    <col min="1277" max="1521" width="9.140625" style="54"/>
    <col min="1522" max="1522" width="1.140625" style="54" customWidth="1"/>
    <col min="1523" max="1523" width="1.85546875" style="54" customWidth="1"/>
    <col min="1524" max="1524" width="2.42578125" style="54" customWidth="1"/>
    <col min="1525" max="1525" width="42.42578125" style="54" customWidth="1"/>
    <col min="1526" max="1526" width="10.42578125" style="54" bestFit="1" customWidth="1"/>
    <col min="1527" max="1527" width="10.42578125" style="54" customWidth="1"/>
    <col min="1528" max="1528" width="9.5703125" style="54" customWidth="1"/>
    <col min="1529" max="1531" width="9.28515625" style="54" customWidth="1"/>
    <col min="1532" max="1532" width="11" style="54" customWidth="1"/>
    <col min="1533" max="1777" width="9.140625" style="54"/>
    <col min="1778" max="1778" width="1.140625" style="54" customWidth="1"/>
    <col min="1779" max="1779" width="1.85546875" style="54" customWidth="1"/>
    <col min="1780" max="1780" width="2.42578125" style="54" customWidth="1"/>
    <col min="1781" max="1781" width="42.42578125" style="54" customWidth="1"/>
    <col min="1782" max="1782" width="10.42578125" style="54" bestFit="1" customWidth="1"/>
    <col min="1783" max="1783" width="10.42578125" style="54" customWidth="1"/>
    <col min="1784" max="1784" width="9.5703125" style="54" customWidth="1"/>
    <col min="1785" max="1787" width="9.28515625" style="54" customWidth="1"/>
    <col min="1788" max="1788" width="11" style="54" customWidth="1"/>
    <col min="1789" max="2033" width="9.140625" style="54"/>
    <col min="2034" max="2034" width="1.140625" style="54" customWidth="1"/>
    <col min="2035" max="2035" width="1.85546875" style="54" customWidth="1"/>
    <col min="2036" max="2036" width="2.42578125" style="54" customWidth="1"/>
    <col min="2037" max="2037" width="42.42578125" style="54" customWidth="1"/>
    <col min="2038" max="2038" width="10.42578125" style="54" bestFit="1" customWidth="1"/>
    <col min="2039" max="2039" width="10.42578125" style="54" customWidth="1"/>
    <col min="2040" max="2040" width="9.5703125" style="54" customWidth="1"/>
    <col min="2041" max="2043" width="9.28515625" style="54" customWidth="1"/>
    <col min="2044" max="2044" width="11" style="54" customWidth="1"/>
    <col min="2045" max="2289" width="9.140625" style="54"/>
    <col min="2290" max="2290" width="1.140625" style="54" customWidth="1"/>
    <col min="2291" max="2291" width="1.85546875" style="54" customWidth="1"/>
    <col min="2292" max="2292" width="2.42578125" style="54" customWidth="1"/>
    <col min="2293" max="2293" width="42.42578125" style="54" customWidth="1"/>
    <col min="2294" max="2294" width="10.42578125" style="54" bestFit="1" customWidth="1"/>
    <col min="2295" max="2295" width="10.42578125" style="54" customWidth="1"/>
    <col min="2296" max="2296" width="9.5703125" style="54" customWidth="1"/>
    <col min="2297" max="2299" width="9.28515625" style="54" customWidth="1"/>
    <col min="2300" max="2300" width="11" style="54" customWidth="1"/>
    <col min="2301" max="2545" width="9.140625" style="54"/>
    <col min="2546" max="2546" width="1.140625" style="54" customWidth="1"/>
    <col min="2547" max="2547" width="1.85546875" style="54" customWidth="1"/>
    <col min="2548" max="2548" width="2.42578125" style="54" customWidth="1"/>
    <col min="2549" max="2549" width="42.42578125" style="54" customWidth="1"/>
    <col min="2550" max="2550" width="10.42578125" style="54" bestFit="1" customWidth="1"/>
    <col min="2551" max="2551" width="10.42578125" style="54" customWidth="1"/>
    <col min="2552" max="2552" width="9.5703125" style="54" customWidth="1"/>
    <col min="2553" max="2555" width="9.28515625" style="54" customWidth="1"/>
    <col min="2556" max="2556" width="11" style="54" customWidth="1"/>
    <col min="2557" max="2801" width="9.140625" style="54"/>
    <col min="2802" max="2802" width="1.140625" style="54" customWidth="1"/>
    <col min="2803" max="2803" width="1.85546875" style="54" customWidth="1"/>
    <col min="2804" max="2804" width="2.42578125" style="54" customWidth="1"/>
    <col min="2805" max="2805" width="42.42578125" style="54" customWidth="1"/>
    <col min="2806" max="2806" width="10.42578125" style="54" bestFit="1" customWidth="1"/>
    <col min="2807" max="2807" width="10.42578125" style="54" customWidth="1"/>
    <col min="2808" max="2808" width="9.5703125" style="54" customWidth="1"/>
    <col min="2809" max="2811" width="9.28515625" style="54" customWidth="1"/>
    <col min="2812" max="2812" width="11" style="54" customWidth="1"/>
    <col min="2813" max="3057" width="9.140625" style="54"/>
    <col min="3058" max="3058" width="1.140625" style="54" customWidth="1"/>
    <col min="3059" max="3059" width="1.85546875" style="54" customWidth="1"/>
    <col min="3060" max="3060" width="2.42578125" style="54" customWidth="1"/>
    <col min="3061" max="3061" width="42.42578125" style="54" customWidth="1"/>
    <col min="3062" max="3062" width="10.42578125" style="54" bestFit="1" customWidth="1"/>
    <col min="3063" max="3063" width="10.42578125" style="54" customWidth="1"/>
    <col min="3064" max="3064" width="9.5703125" style="54" customWidth="1"/>
    <col min="3065" max="3067" width="9.28515625" style="54" customWidth="1"/>
    <col min="3068" max="3068" width="11" style="54" customWidth="1"/>
    <col min="3069" max="3313" width="9.140625" style="54"/>
    <col min="3314" max="3314" width="1.140625" style="54" customWidth="1"/>
    <col min="3315" max="3315" width="1.85546875" style="54" customWidth="1"/>
    <col min="3316" max="3316" width="2.42578125" style="54" customWidth="1"/>
    <col min="3317" max="3317" width="42.42578125" style="54" customWidth="1"/>
    <col min="3318" max="3318" width="10.42578125" style="54" bestFit="1" customWidth="1"/>
    <col min="3319" max="3319" width="10.42578125" style="54" customWidth="1"/>
    <col min="3320" max="3320" width="9.5703125" style="54" customWidth="1"/>
    <col min="3321" max="3323" width="9.28515625" style="54" customWidth="1"/>
    <col min="3324" max="3324" width="11" style="54" customWidth="1"/>
    <col min="3325" max="3569" width="9.140625" style="54"/>
    <col min="3570" max="3570" width="1.140625" style="54" customWidth="1"/>
    <col min="3571" max="3571" width="1.85546875" style="54" customWidth="1"/>
    <col min="3572" max="3572" width="2.42578125" style="54" customWidth="1"/>
    <col min="3573" max="3573" width="42.42578125" style="54" customWidth="1"/>
    <col min="3574" max="3574" width="10.42578125" style="54" bestFit="1" customWidth="1"/>
    <col min="3575" max="3575" width="10.42578125" style="54" customWidth="1"/>
    <col min="3576" max="3576" width="9.5703125" style="54" customWidth="1"/>
    <col min="3577" max="3579" width="9.28515625" style="54" customWidth="1"/>
    <col min="3580" max="3580" width="11" style="54" customWidth="1"/>
    <col min="3581" max="3825" width="9.140625" style="54"/>
    <col min="3826" max="3826" width="1.140625" style="54" customWidth="1"/>
    <col min="3827" max="3827" width="1.85546875" style="54" customWidth="1"/>
    <col min="3828" max="3828" width="2.42578125" style="54" customWidth="1"/>
    <col min="3829" max="3829" width="42.42578125" style="54" customWidth="1"/>
    <col min="3830" max="3830" width="10.42578125" style="54" bestFit="1" customWidth="1"/>
    <col min="3831" max="3831" width="10.42578125" style="54" customWidth="1"/>
    <col min="3832" max="3832" width="9.5703125" style="54" customWidth="1"/>
    <col min="3833" max="3835" width="9.28515625" style="54" customWidth="1"/>
    <col min="3836" max="3836" width="11" style="54" customWidth="1"/>
    <col min="3837" max="4081" width="9.140625" style="54"/>
    <col min="4082" max="4082" width="1.140625" style="54" customWidth="1"/>
    <col min="4083" max="4083" width="1.85546875" style="54" customWidth="1"/>
    <col min="4084" max="4084" width="2.42578125" style="54" customWidth="1"/>
    <col min="4085" max="4085" width="42.42578125" style="54" customWidth="1"/>
    <col min="4086" max="4086" width="10.42578125" style="54" bestFit="1" customWidth="1"/>
    <col min="4087" max="4087" width="10.42578125" style="54" customWidth="1"/>
    <col min="4088" max="4088" width="9.5703125" style="54" customWidth="1"/>
    <col min="4089" max="4091" width="9.28515625" style="54" customWidth="1"/>
    <col min="4092" max="4092" width="11" style="54" customWidth="1"/>
    <col min="4093" max="4337" width="9.140625" style="54"/>
    <col min="4338" max="4338" width="1.140625" style="54" customWidth="1"/>
    <col min="4339" max="4339" width="1.85546875" style="54" customWidth="1"/>
    <col min="4340" max="4340" width="2.42578125" style="54" customWidth="1"/>
    <col min="4341" max="4341" width="42.42578125" style="54" customWidth="1"/>
    <col min="4342" max="4342" width="10.42578125" style="54" bestFit="1" customWidth="1"/>
    <col min="4343" max="4343" width="10.42578125" style="54" customWidth="1"/>
    <col min="4344" max="4344" width="9.5703125" style="54" customWidth="1"/>
    <col min="4345" max="4347" width="9.28515625" style="54" customWidth="1"/>
    <col min="4348" max="4348" width="11" style="54" customWidth="1"/>
    <col min="4349" max="4593" width="9.140625" style="54"/>
    <col min="4594" max="4594" width="1.140625" style="54" customWidth="1"/>
    <col min="4595" max="4595" width="1.85546875" style="54" customWidth="1"/>
    <col min="4596" max="4596" width="2.42578125" style="54" customWidth="1"/>
    <col min="4597" max="4597" width="42.42578125" style="54" customWidth="1"/>
    <col min="4598" max="4598" width="10.42578125" style="54" bestFit="1" customWidth="1"/>
    <col min="4599" max="4599" width="10.42578125" style="54" customWidth="1"/>
    <col min="4600" max="4600" width="9.5703125" style="54" customWidth="1"/>
    <col min="4601" max="4603" width="9.28515625" style="54" customWidth="1"/>
    <col min="4604" max="4604" width="11" style="54" customWidth="1"/>
    <col min="4605" max="4849" width="9.140625" style="54"/>
    <col min="4850" max="4850" width="1.140625" style="54" customWidth="1"/>
    <col min="4851" max="4851" width="1.85546875" style="54" customWidth="1"/>
    <col min="4852" max="4852" width="2.42578125" style="54" customWidth="1"/>
    <col min="4853" max="4853" width="42.42578125" style="54" customWidth="1"/>
    <col min="4854" max="4854" width="10.42578125" style="54" bestFit="1" customWidth="1"/>
    <col min="4855" max="4855" width="10.42578125" style="54" customWidth="1"/>
    <col min="4856" max="4856" width="9.5703125" style="54" customWidth="1"/>
    <col min="4857" max="4859" width="9.28515625" style="54" customWidth="1"/>
    <col min="4860" max="4860" width="11" style="54" customWidth="1"/>
    <col min="4861" max="5105" width="9.140625" style="54"/>
    <col min="5106" max="5106" width="1.140625" style="54" customWidth="1"/>
    <col min="5107" max="5107" width="1.85546875" style="54" customWidth="1"/>
    <col min="5108" max="5108" width="2.42578125" style="54" customWidth="1"/>
    <col min="5109" max="5109" width="42.42578125" style="54" customWidth="1"/>
    <col min="5110" max="5110" width="10.42578125" style="54" bestFit="1" customWidth="1"/>
    <col min="5111" max="5111" width="10.42578125" style="54" customWidth="1"/>
    <col min="5112" max="5112" width="9.5703125" style="54" customWidth="1"/>
    <col min="5113" max="5115" width="9.28515625" style="54" customWidth="1"/>
    <col min="5116" max="5116" width="11" style="54" customWidth="1"/>
    <col min="5117" max="5361" width="9.140625" style="54"/>
    <col min="5362" max="5362" width="1.140625" style="54" customWidth="1"/>
    <col min="5363" max="5363" width="1.85546875" style="54" customWidth="1"/>
    <col min="5364" max="5364" width="2.42578125" style="54" customWidth="1"/>
    <col min="5365" max="5365" width="42.42578125" style="54" customWidth="1"/>
    <col min="5366" max="5366" width="10.42578125" style="54" bestFit="1" customWidth="1"/>
    <col min="5367" max="5367" width="10.42578125" style="54" customWidth="1"/>
    <col min="5368" max="5368" width="9.5703125" style="54" customWidth="1"/>
    <col min="5369" max="5371" width="9.28515625" style="54" customWidth="1"/>
    <col min="5372" max="5372" width="11" style="54" customWidth="1"/>
    <col min="5373" max="5617" width="9.140625" style="54"/>
    <col min="5618" max="5618" width="1.140625" style="54" customWidth="1"/>
    <col min="5619" max="5619" width="1.85546875" style="54" customWidth="1"/>
    <col min="5620" max="5620" width="2.42578125" style="54" customWidth="1"/>
    <col min="5621" max="5621" width="42.42578125" style="54" customWidth="1"/>
    <col min="5622" max="5622" width="10.42578125" style="54" bestFit="1" customWidth="1"/>
    <col min="5623" max="5623" width="10.42578125" style="54" customWidth="1"/>
    <col min="5624" max="5624" width="9.5703125" style="54" customWidth="1"/>
    <col min="5625" max="5627" width="9.28515625" style="54" customWidth="1"/>
    <col min="5628" max="5628" width="11" style="54" customWidth="1"/>
    <col min="5629" max="5873" width="9.140625" style="54"/>
    <col min="5874" max="5874" width="1.140625" style="54" customWidth="1"/>
    <col min="5875" max="5875" width="1.85546875" style="54" customWidth="1"/>
    <col min="5876" max="5876" width="2.42578125" style="54" customWidth="1"/>
    <col min="5877" max="5877" width="42.42578125" style="54" customWidth="1"/>
    <col min="5878" max="5878" width="10.42578125" style="54" bestFit="1" customWidth="1"/>
    <col min="5879" max="5879" width="10.42578125" style="54" customWidth="1"/>
    <col min="5880" max="5880" width="9.5703125" style="54" customWidth="1"/>
    <col min="5881" max="5883" width="9.28515625" style="54" customWidth="1"/>
    <col min="5884" max="5884" width="11" style="54" customWidth="1"/>
    <col min="5885" max="6129" width="9.140625" style="54"/>
    <col min="6130" max="6130" width="1.140625" style="54" customWidth="1"/>
    <col min="6131" max="6131" width="1.85546875" style="54" customWidth="1"/>
    <col min="6132" max="6132" width="2.42578125" style="54" customWidth="1"/>
    <col min="6133" max="6133" width="42.42578125" style="54" customWidth="1"/>
    <col min="6134" max="6134" width="10.42578125" style="54" bestFit="1" customWidth="1"/>
    <col min="6135" max="6135" width="10.42578125" style="54" customWidth="1"/>
    <col min="6136" max="6136" width="9.5703125" style="54" customWidth="1"/>
    <col min="6137" max="6139" width="9.28515625" style="54" customWidth="1"/>
    <col min="6140" max="6140" width="11" style="54" customWidth="1"/>
    <col min="6141" max="6385" width="9.140625" style="54"/>
    <col min="6386" max="6386" width="1.140625" style="54" customWidth="1"/>
    <col min="6387" max="6387" width="1.85546875" style="54" customWidth="1"/>
    <col min="6388" max="6388" width="2.42578125" style="54" customWidth="1"/>
    <col min="6389" max="6389" width="42.42578125" style="54" customWidth="1"/>
    <col min="6390" max="6390" width="10.42578125" style="54" bestFit="1" customWidth="1"/>
    <col min="6391" max="6391" width="10.42578125" style="54" customWidth="1"/>
    <col min="6392" max="6392" width="9.5703125" style="54" customWidth="1"/>
    <col min="6393" max="6395" width="9.28515625" style="54" customWidth="1"/>
    <col min="6396" max="6396" width="11" style="54" customWidth="1"/>
    <col min="6397" max="6641" width="9.140625" style="54"/>
    <col min="6642" max="6642" width="1.140625" style="54" customWidth="1"/>
    <col min="6643" max="6643" width="1.85546875" style="54" customWidth="1"/>
    <col min="6644" max="6644" width="2.42578125" style="54" customWidth="1"/>
    <col min="6645" max="6645" width="42.42578125" style="54" customWidth="1"/>
    <col min="6646" max="6646" width="10.42578125" style="54" bestFit="1" customWidth="1"/>
    <col min="6647" max="6647" width="10.42578125" style="54" customWidth="1"/>
    <col min="6648" max="6648" width="9.5703125" style="54" customWidth="1"/>
    <col min="6649" max="6651" width="9.28515625" style="54" customWidth="1"/>
    <col min="6652" max="6652" width="11" style="54" customWidth="1"/>
    <col min="6653" max="6897" width="9.140625" style="54"/>
    <col min="6898" max="6898" width="1.140625" style="54" customWidth="1"/>
    <col min="6899" max="6899" width="1.85546875" style="54" customWidth="1"/>
    <col min="6900" max="6900" width="2.42578125" style="54" customWidth="1"/>
    <col min="6901" max="6901" width="42.42578125" style="54" customWidth="1"/>
    <col min="6902" max="6902" width="10.42578125" style="54" bestFit="1" customWidth="1"/>
    <col min="6903" max="6903" width="10.42578125" style="54" customWidth="1"/>
    <col min="6904" max="6904" width="9.5703125" style="54" customWidth="1"/>
    <col min="6905" max="6907" width="9.28515625" style="54" customWidth="1"/>
    <col min="6908" max="6908" width="11" style="54" customWidth="1"/>
    <col min="6909" max="7153" width="9.140625" style="54"/>
    <col min="7154" max="7154" width="1.140625" style="54" customWidth="1"/>
    <col min="7155" max="7155" width="1.85546875" style="54" customWidth="1"/>
    <col min="7156" max="7156" width="2.42578125" style="54" customWidth="1"/>
    <col min="7157" max="7157" width="42.42578125" style="54" customWidth="1"/>
    <col min="7158" max="7158" width="10.42578125" style="54" bestFit="1" customWidth="1"/>
    <col min="7159" max="7159" width="10.42578125" style="54" customWidth="1"/>
    <col min="7160" max="7160" width="9.5703125" style="54" customWidth="1"/>
    <col min="7161" max="7163" width="9.28515625" style="54" customWidth="1"/>
    <col min="7164" max="7164" width="11" style="54" customWidth="1"/>
    <col min="7165" max="7409" width="9.140625" style="54"/>
    <col min="7410" max="7410" width="1.140625" style="54" customWidth="1"/>
    <col min="7411" max="7411" width="1.85546875" style="54" customWidth="1"/>
    <col min="7412" max="7412" width="2.42578125" style="54" customWidth="1"/>
    <col min="7413" max="7413" width="42.42578125" style="54" customWidth="1"/>
    <col min="7414" max="7414" width="10.42578125" style="54" bestFit="1" customWidth="1"/>
    <col min="7415" max="7415" width="10.42578125" style="54" customWidth="1"/>
    <col min="7416" max="7416" width="9.5703125" style="54" customWidth="1"/>
    <col min="7417" max="7419" width="9.28515625" style="54" customWidth="1"/>
    <col min="7420" max="7420" width="11" style="54" customWidth="1"/>
    <col min="7421" max="7665" width="9.140625" style="54"/>
    <col min="7666" max="7666" width="1.140625" style="54" customWidth="1"/>
    <col min="7667" max="7667" width="1.85546875" style="54" customWidth="1"/>
    <col min="7668" max="7668" width="2.42578125" style="54" customWidth="1"/>
    <col min="7669" max="7669" width="42.42578125" style="54" customWidth="1"/>
    <col min="7670" max="7670" width="10.42578125" style="54" bestFit="1" customWidth="1"/>
    <col min="7671" max="7671" width="10.42578125" style="54" customWidth="1"/>
    <col min="7672" max="7672" width="9.5703125" style="54" customWidth="1"/>
    <col min="7673" max="7675" width="9.28515625" style="54" customWidth="1"/>
    <col min="7676" max="7676" width="11" style="54" customWidth="1"/>
    <col min="7677" max="7921" width="9.140625" style="54"/>
    <col min="7922" max="7922" width="1.140625" style="54" customWidth="1"/>
    <col min="7923" max="7923" width="1.85546875" style="54" customWidth="1"/>
    <col min="7924" max="7924" width="2.42578125" style="54" customWidth="1"/>
    <col min="7925" max="7925" width="42.42578125" style="54" customWidth="1"/>
    <col min="7926" max="7926" width="10.42578125" style="54" bestFit="1" customWidth="1"/>
    <col min="7927" max="7927" width="10.42578125" style="54" customWidth="1"/>
    <col min="7928" max="7928" width="9.5703125" style="54" customWidth="1"/>
    <col min="7929" max="7931" width="9.28515625" style="54" customWidth="1"/>
    <col min="7932" max="7932" width="11" style="54" customWidth="1"/>
    <col min="7933" max="8177" width="9.140625" style="54"/>
    <col min="8178" max="8178" width="1.140625" style="54" customWidth="1"/>
    <col min="8179" max="8179" width="1.85546875" style="54" customWidth="1"/>
    <col min="8180" max="8180" width="2.42578125" style="54" customWidth="1"/>
    <col min="8181" max="8181" width="42.42578125" style="54" customWidth="1"/>
    <col min="8182" max="8182" width="10.42578125" style="54" bestFit="1" customWidth="1"/>
    <col min="8183" max="8183" width="10.42578125" style="54" customWidth="1"/>
    <col min="8184" max="8184" width="9.5703125" style="54" customWidth="1"/>
    <col min="8185" max="8187" width="9.28515625" style="54" customWidth="1"/>
    <col min="8188" max="8188" width="11" style="54" customWidth="1"/>
    <col min="8189" max="8433" width="9.140625" style="54"/>
    <col min="8434" max="8434" width="1.140625" style="54" customWidth="1"/>
    <col min="8435" max="8435" width="1.85546875" style="54" customWidth="1"/>
    <col min="8436" max="8436" width="2.42578125" style="54" customWidth="1"/>
    <col min="8437" max="8437" width="42.42578125" style="54" customWidth="1"/>
    <col min="8438" max="8438" width="10.42578125" style="54" bestFit="1" customWidth="1"/>
    <col min="8439" max="8439" width="10.42578125" style="54" customWidth="1"/>
    <col min="8440" max="8440" width="9.5703125" style="54" customWidth="1"/>
    <col min="8441" max="8443" width="9.28515625" style="54" customWidth="1"/>
    <col min="8444" max="8444" width="11" style="54" customWidth="1"/>
    <col min="8445" max="8689" width="9.140625" style="54"/>
    <col min="8690" max="8690" width="1.140625" style="54" customWidth="1"/>
    <col min="8691" max="8691" width="1.85546875" style="54" customWidth="1"/>
    <col min="8692" max="8692" width="2.42578125" style="54" customWidth="1"/>
    <col min="8693" max="8693" width="42.42578125" style="54" customWidth="1"/>
    <col min="8694" max="8694" width="10.42578125" style="54" bestFit="1" customWidth="1"/>
    <col min="8695" max="8695" width="10.42578125" style="54" customWidth="1"/>
    <col min="8696" max="8696" width="9.5703125" style="54" customWidth="1"/>
    <col min="8697" max="8699" width="9.28515625" style="54" customWidth="1"/>
    <col min="8700" max="8700" width="11" style="54" customWidth="1"/>
    <col min="8701" max="8945" width="9.140625" style="54"/>
    <col min="8946" max="8946" width="1.140625" style="54" customWidth="1"/>
    <col min="8947" max="8947" width="1.85546875" style="54" customWidth="1"/>
    <col min="8948" max="8948" width="2.42578125" style="54" customWidth="1"/>
    <col min="8949" max="8949" width="42.42578125" style="54" customWidth="1"/>
    <col min="8950" max="8950" width="10.42578125" style="54" bestFit="1" customWidth="1"/>
    <col min="8951" max="8951" width="10.42578125" style="54" customWidth="1"/>
    <col min="8952" max="8952" width="9.5703125" style="54" customWidth="1"/>
    <col min="8953" max="8955" width="9.28515625" style="54" customWidth="1"/>
    <col min="8956" max="8956" width="11" style="54" customWidth="1"/>
    <col min="8957" max="9201" width="9.140625" style="54"/>
    <col min="9202" max="9202" width="1.140625" style="54" customWidth="1"/>
    <col min="9203" max="9203" width="1.85546875" style="54" customWidth="1"/>
    <col min="9204" max="9204" width="2.42578125" style="54" customWidth="1"/>
    <col min="9205" max="9205" width="42.42578125" style="54" customWidth="1"/>
    <col min="9206" max="9206" width="10.42578125" style="54" bestFit="1" customWidth="1"/>
    <col min="9207" max="9207" width="10.42578125" style="54" customWidth="1"/>
    <col min="9208" max="9208" width="9.5703125" style="54" customWidth="1"/>
    <col min="9209" max="9211" width="9.28515625" style="54" customWidth="1"/>
    <col min="9212" max="9212" width="11" style="54" customWidth="1"/>
    <col min="9213" max="9457" width="9.140625" style="54"/>
    <col min="9458" max="9458" width="1.140625" style="54" customWidth="1"/>
    <col min="9459" max="9459" width="1.85546875" style="54" customWidth="1"/>
    <col min="9460" max="9460" width="2.42578125" style="54" customWidth="1"/>
    <col min="9461" max="9461" width="42.42578125" style="54" customWidth="1"/>
    <col min="9462" max="9462" width="10.42578125" style="54" bestFit="1" customWidth="1"/>
    <col min="9463" max="9463" width="10.42578125" style="54" customWidth="1"/>
    <col min="9464" max="9464" width="9.5703125" style="54" customWidth="1"/>
    <col min="9465" max="9467" width="9.28515625" style="54" customWidth="1"/>
    <col min="9468" max="9468" width="11" style="54" customWidth="1"/>
    <col min="9469" max="9713" width="9.140625" style="54"/>
    <col min="9714" max="9714" width="1.140625" style="54" customWidth="1"/>
    <col min="9715" max="9715" width="1.85546875" style="54" customWidth="1"/>
    <col min="9716" max="9716" width="2.42578125" style="54" customWidth="1"/>
    <col min="9717" max="9717" width="42.42578125" style="54" customWidth="1"/>
    <col min="9718" max="9718" width="10.42578125" style="54" bestFit="1" customWidth="1"/>
    <col min="9719" max="9719" width="10.42578125" style="54" customWidth="1"/>
    <col min="9720" max="9720" width="9.5703125" style="54" customWidth="1"/>
    <col min="9721" max="9723" width="9.28515625" style="54" customWidth="1"/>
    <col min="9724" max="9724" width="11" style="54" customWidth="1"/>
    <col min="9725" max="9969" width="9.140625" style="54"/>
    <col min="9970" max="9970" width="1.140625" style="54" customWidth="1"/>
    <col min="9971" max="9971" width="1.85546875" style="54" customWidth="1"/>
    <col min="9972" max="9972" width="2.42578125" style="54" customWidth="1"/>
    <col min="9973" max="9973" width="42.42578125" style="54" customWidth="1"/>
    <col min="9974" max="9974" width="10.42578125" style="54" bestFit="1" customWidth="1"/>
    <col min="9975" max="9975" width="10.42578125" style="54" customWidth="1"/>
    <col min="9976" max="9976" width="9.5703125" style="54" customWidth="1"/>
    <col min="9977" max="9979" width="9.28515625" style="54" customWidth="1"/>
    <col min="9980" max="9980" width="11" style="54" customWidth="1"/>
    <col min="9981" max="10225" width="9.140625" style="54"/>
    <col min="10226" max="10226" width="1.140625" style="54" customWidth="1"/>
    <col min="10227" max="10227" width="1.85546875" style="54" customWidth="1"/>
    <col min="10228" max="10228" width="2.42578125" style="54" customWidth="1"/>
    <col min="10229" max="10229" width="42.42578125" style="54" customWidth="1"/>
    <col min="10230" max="10230" width="10.42578125" style="54" bestFit="1" customWidth="1"/>
    <col min="10231" max="10231" width="10.42578125" style="54" customWidth="1"/>
    <col min="10232" max="10232" width="9.5703125" style="54" customWidth="1"/>
    <col min="10233" max="10235" width="9.28515625" style="54" customWidth="1"/>
    <col min="10236" max="10236" width="11" style="54" customWidth="1"/>
    <col min="10237" max="10481" width="9.140625" style="54"/>
    <col min="10482" max="10482" width="1.140625" style="54" customWidth="1"/>
    <col min="10483" max="10483" width="1.85546875" style="54" customWidth="1"/>
    <col min="10484" max="10484" width="2.42578125" style="54" customWidth="1"/>
    <col min="10485" max="10485" width="42.42578125" style="54" customWidth="1"/>
    <col min="10486" max="10486" width="10.42578125" style="54" bestFit="1" customWidth="1"/>
    <col min="10487" max="10487" width="10.42578125" style="54" customWidth="1"/>
    <col min="10488" max="10488" width="9.5703125" style="54" customWidth="1"/>
    <col min="10489" max="10491" width="9.28515625" style="54" customWidth="1"/>
    <col min="10492" max="10492" width="11" style="54" customWidth="1"/>
    <col min="10493" max="10737" width="9.140625" style="54"/>
    <col min="10738" max="10738" width="1.140625" style="54" customWidth="1"/>
    <col min="10739" max="10739" width="1.85546875" style="54" customWidth="1"/>
    <col min="10740" max="10740" width="2.42578125" style="54" customWidth="1"/>
    <col min="10741" max="10741" width="42.42578125" style="54" customWidth="1"/>
    <col min="10742" max="10742" width="10.42578125" style="54" bestFit="1" customWidth="1"/>
    <col min="10743" max="10743" width="10.42578125" style="54" customWidth="1"/>
    <col min="10744" max="10744" width="9.5703125" style="54" customWidth="1"/>
    <col min="10745" max="10747" width="9.28515625" style="54" customWidth="1"/>
    <col min="10748" max="10748" width="11" style="54" customWidth="1"/>
    <col min="10749" max="10993" width="9.140625" style="54"/>
    <col min="10994" max="10994" width="1.140625" style="54" customWidth="1"/>
    <col min="10995" max="10995" width="1.85546875" style="54" customWidth="1"/>
    <col min="10996" max="10996" width="2.42578125" style="54" customWidth="1"/>
    <col min="10997" max="10997" width="42.42578125" style="54" customWidth="1"/>
    <col min="10998" max="10998" width="10.42578125" style="54" bestFit="1" customWidth="1"/>
    <col min="10999" max="10999" width="10.42578125" style="54" customWidth="1"/>
    <col min="11000" max="11000" width="9.5703125" style="54" customWidth="1"/>
    <col min="11001" max="11003" width="9.28515625" style="54" customWidth="1"/>
    <col min="11004" max="11004" width="11" style="54" customWidth="1"/>
    <col min="11005" max="11249" width="9.140625" style="54"/>
    <col min="11250" max="11250" width="1.140625" style="54" customWidth="1"/>
    <col min="11251" max="11251" width="1.85546875" style="54" customWidth="1"/>
    <col min="11252" max="11252" width="2.42578125" style="54" customWidth="1"/>
    <col min="11253" max="11253" width="42.42578125" style="54" customWidth="1"/>
    <col min="11254" max="11254" width="10.42578125" style="54" bestFit="1" customWidth="1"/>
    <col min="11255" max="11255" width="10.42578125" style="54" customWidth="1"/>
    <col min="11256" max="11256" width="9.5703125" style="54" customWidth="1"/>
    <col min="11257" max="11259" width="9.28515625" style="54" customWidth="1"/>
    <col min="11260" max="11260" width="11" style="54" customWidth="1"/>
    <col min="11261" max="11505" width="9.140625" style="54"/>
    <col min="11506" max="11506" width="1.140625" style="54" customWidth="1"/>
    <col min="11507" max="11507" width="1.85546875" style="54" customWidth="1"/>
    <col min="11508" max="11508" width="2.42578125" style="54" customWidth="1"/>
    <col min="11509" max="11509" width="42.42578125" style="54" customWidth="1"/>
    <col min="11510" max="11510" width="10.42578125" style="54" bestFit="1" customWidth="1"/>
    <col min="11511" max="11511" width="10.42578125" style="54" customWidth="1"/>
    <col min="11512" max="11512" width="9.5703125" style="54" customWidth="1"/>
    <col min="11513" max="11515" width="9.28515625" style="54" customWidth="1"/>
    <col min="11516" max="11516" width="11" style="54" customWidth="1"/>
    <col min="11517" max="11761" width="9.140625" style="54"/>
    <col min="11762" max="11762" width="1.140625" style="54" customWidth="1"/>
    <col min="11763" max="11763" width="1.85546875" style="54" customWidth="1"/>
    <col min="11764" max="11764" width="2.42578125" style="54" customWidth="1"/>
    <col min="11765" max="11765" width="42.42578125" style="54" customWidth="1"/>
    <col min="11766" max="11766" width="10.42578125" style="54" bestFit="1" customWidth="1"/>
    <col min="11767" max="11767" width="10.42578125" style="54" customWidth="1"/>
    <col min="11768" max="11768" width="9.5703125" style="54" customWidth="1"/>
    <col min="11769" max="11771" width="9.28515625" style="54" customWidth="1"/>
    <col min="11772" max="11772" width="11" style="54" customWidth="1"/>
    <col min="11773" max="12017" width="9.140625" style="54"/>
    <col min="12018" max="12018" width="1.140625" style="54" customWidth="1"/>
    <col min="12019" max="12019" width="1.85546875" style="54" customWidth="1"/>
    <col min="12020" max="12020" width="2.42578125" style="54" customWidth="1"/>
    <col min="12021" max="12021" width="42.42578125" style="54" customWidth="1"/>
    <col min="12022" max="12022" width="10.42578125" style="54" bestFit="1" customWidth="1"/>
    <col min="12023" max="12023" width="10.42578125" style="54" customWidth="1"/>
    <col min="12024" max="12024" width="9.5703125" style="54" customWidth="1"/>
    <col min="12025" max="12027" width="9.28515625" style="54" customWidth="1"/>
    <col min="12028" max="12028" width="11" style="54" customWidth="1"/>
    <col min="12029" max="12273" width="9.140625" style="54"/>
    <col min="12274" max="12274" width="1.140625" style="54" customWidth="1"/>
    <col min="12275" max="12275" width="1.85546875" style="54" customWidth="1"/>
    <col min="12276" max="12276" width="2.42578125" style="54" customWidth="1"/>
    <col min="12277" max="12277" width="42.42578125" style="54" customWidth="1"/>
    <col min="12278" max="12278" width="10.42578125" style="54" bestFit="1" customWidth="1"/>
    <col min="12279" max="12279" width="10.42578125" style="54" customWidth="1"/>
    <col min="12280" max="12280" width="9.5703125" style="54" customWidth="1"/>
    <col min="12281" max="12283" width="9.28515625" style="54" customWidth="1"/>
    <col min="12284" max="12284" width="11" style="54" customWidth="1"/>
    <col min="12285" max="12529" width="9.140625" style="54"/>
    <col min="12530" max="12530" width="1.140625" style="54" customWidth="1"/>
    <col min="12531" max="12531" width="1.85546875" style="54" customWidth="1"/>
    <col min="12532" max="12532" width="2.42578125" style="54" customWidth="1"/>
    <col min="12533" max="12533" width="42.42578125" style="54" customWidth="1"/>
    <col min="12534" max="12534" width="10.42578125" style="54" bestFit="1" customWidth="1"/>
    <col min="12535" max="12535" width="10.42578125" style="54" customWidth="1"/>
    <col min="12536" max="12536" width="9.5703125" style="54" customWidth="1"/>
    <col min="12537" max="12539" width="9.28515625" style="54" customWidth="1"/>
    <col min="12540" max="12540" width="11" style="54" customWidth="1"/>
    <col min="12541" max="12785" width="9.140625" style="54"/>
    <col min="12786" max="12786" width="1.140625" style="54" customWidth="1"/>
    <col min="12787" max="12787" width="1.85546875" style="54" customWidth="1"/>
    <col min="12788" max="12788" width="2.42578125" style="54" customWidth="1"/>
    <col min="12789" max="12789" width="42.42578125" style="54" customWidth="1"/>
    <col min="12790" max="12790" width="10.42578125" style="54" bestFit="1" customWidth="1"/>
    <col min="12791" max="12791" width="10.42578125" style="54" customWidth="1"/>
    <col min="12792" max="12792" width="9.5703125" style="54" customWidth="1"/>
    <col min="12793" max="12795" width="9.28515625" style="54" customWidth="1"/>
    <col min="12796" max="12796" width="11" style="54" customWidth="1"/>
    <col min="12797" max="13041" width="9.140625" style="54"/>
    <col min="13042" max="13042" width="1.140625" style="54" customWidth="1"/>
    <col min="13043" max="13043" width="1.85546875" style="54" customWidth="1"/>
    <col min="13044" max="13044" width="2.42578125" style="54" customWidth="1"/>
    <col min="13045" max="13045" width="42.42578125" style="54" customWidth="1"/>
    <col min="13046" max="13046" width="10.42578125" style="54" bestFit="1" customWidth="1"/>
    <col min="13047" max="13047" width="10.42578125" style="54" customWidth="1"/>
    <col min="13048" max="13048" width="9.5703125" style="54" customWidth="1"/>
    <col min="13049" max="13051" width="9.28515625" style="54" customWidth="1"/>
    <col min="13052" max="13052" width="11" style="54" customWidth="1"/>
    <col min="13053" max="13297" width="9.140625" style="54"/>
    <col min="13298" max="13298" width="1.140625" style="54" customWidth="1"/>
    <col min="13299" max="13299" width="1.85546875" style="54" customWidth="1"/>
    <col min="13300" max="13300" width="2.42578125" style="54" customWidth="1"/>
    <col min="13301" max="13301" width="42.42578125" style="54" customWidth="1"/>
    <col min="13302" max="13302" width="10.42578125" style="54" bestFit="1" customWidth="1"/>
    <col min="13303" max="13303" width="10.42578125" style="54" customWidth="1"/>
    <col min="13304" max="13304" width="9.5703125" style="54" customWidth="1"/>
    <col min="13305" max="13307" width="9.28515625" style="54" customWidth="1"/>
    <col min="13308" max="13308" width="11" style="54" customWidth="1"/>
    <col min="13309" max="13553" width="9.140625" style="54"/>
    <col min="13554" max="13554" width="1.140625" style="54" customWidth="1"/>
    <col min="13555" max="13555" width="1.85546875" style="54" customWidth="1"/>
    <col min="13556" max="13556" width="2.42578125" style="54" customWidth="1"/>
    <col min="13557" max="13557" width="42.42578125" style="54" customWidth="1"/>
    <col min="13558" max="13558" width="10.42578125" style="54" bestFit="1" customWidth="1"/>
    <col min="13559" max="13559" width="10.42578125" style="54" customWidth="1"/>
    <col min="13560" max="13560" width="9.5703125" style="54" customWidth="1"/>
    <col min="13561" max="13563" width="9.28515625" style="54" customWidth="1"/>
    <col min="13564" max="13564" width="11" style="54" customWidth="1"/>
    <col min="13565" max="13809" width="9.140625" style="54"/>
    <col min="13810" max="13810" width="1.140625" style="54" customWidth="1"/>
    <col min="13811" max="13811" width="1.85546875" style="54" customWidth="1"/>
    <col min="13812" max="13812" width="2.42578125" style="54" customWidth="1"/>
    <col min="13813" max="13813" width="42.42578125" style="54" customWidth="1"/>
    <col min="13814" max="13814" width="10.42578125" style="54" bestFit="1" customWidth="1"/>
    <col min="13815" max="13815" width="10.42578125" style="54" customWidth="1"/>
    <col min="13816" max="13816" width="9.5703125" style="54" customWidth="1"/>
    <col min="13817" max="13819" width="9.28515625" style="54" customWidth="1"/>
    <col min="13820" max="13820" width="11" style="54" customWidth="1"/>
    <col min="13821" max="14065" width="9.140625" style="54"/>
    <col min="14066" max="14066" width="1.140625" style="54" customWidth="1"/>
    <col min="14067" max="14067" width="1.85546875" style="54" customWidth="1"/>
    <col min="14068" max="14068" width="2.42578125" style="54" customWidth="1"/>
    <col min="14069" max="14069" width="42.42578125" style="54" customWidth="1"/>
    <col min="14070" max="14070" width="10.42578125" style="54" bestFit="1" customWidth="1"/>
    <col min="14071" max="14071" width="10.42578125" style="54" customWidth="1"/>
    <col min="14072" max="14072" width="9.5703125" style="54" customWidth="1"/>
    <col min="14073" max="14075" width="9.28515625" style="54" customWidth="1"/>
    <col min="14076" max="14076" width="11" style="54" customWidth="1"/>
    <col min="14077" max="14321" width="9.140625" style="54"/>
    <col min="14322" max="14322" width="1.140625" style="54" customWidth="1"/>
    <col min="14323" max="14323" width="1.85546875" style="54" customWidth="1"/>
    <col min="14324" max="14324" width="2.42578125" style="54" customWidth="1"/>
    <col min="14325" max="14325" width="42.42578125" style="54" customWidth="1"/>
    <col min="14326" max="14326" width="10.42578125" style="54" bestFit="1" customWidth="1"/>
    <col min="14327" max="14327" width="10.42578125" style="54" customWidth="1"/>
    <col min="14328" max="14328" width="9.5703125" style="54" customWidth="1"/>
    <col min="14329" max="14331" width="9.28515625" style="54" customWidth="1"/>
    <col min="14332" max="14332" width="11" style="54" customWidth="1"/>
    <col min="14333" max="14577" width="9.140625" style="54"/>
    <col min="14578" max="14578" width="1.140625" style="54" customWidth="1"/>
    <col min="14579" max="14579" width="1.85546875" style="54" customWidth="1"/>
    <col min="14580" max="14580" width="2.42578125" style="54" customWidth="1"/>
    <col min="14581" max="14581" width="42.42578125" style="54" customWidth="1"/>
    <col min="14582" max="14582" width="10.42578125" style="54" bestFit="1" customWidth="1"/>
    <col min="14583" max="14583" width="10.42578125" style="54" customWidth="1"/>
    <col min="14584" max="14584" width="9.5703125" style="54" customWidth="1"/>
    <col min="14585" max="14587" width="9.28515625" style="54" customWidth="1"/>
    <col min="14588" max="14588" width="11" style="54" customWidth="1"/>
    <col min="14589" max="14833" width="9.140625" style="54"/>
    <col min="14834" max="14834" width="1.140625" style="54" customWidth="1"/>
    <col min="14835" max="14835" width="1.85546875" style="54" customWidth="1"/>
    <col min="14836" max="14836" width="2.42578125" style="54" customWidth="1"/>
    <col min="14837" max="14837" width="42.42578125" style="54" customWidth="1"/>
    <col min="14838" max="14838" width="10.42578125" style="54" bestFit="1" customWidth="1"/>
    <col min="14839" max="14839" width="10.42578125" style="54" customWidth="1"/>
    <col min="14840" max="14840" width="9.5703125" style="54" customWidth="1"/>
    <col min="14841" max="14843" width="9.28515625" style="54" customWidth="1"/>
    <col min="14844" max="14844" width="11" style="54" customWidth="1"/>
    <col min="14845" max="15089" width="9.140625" style="54"/>
    <col min="15090" max="15090" width="1.140625" style="54" customWidth="1"/>
    <col min="15091" max="15091" width="1.85546875" style="54" customWidth="1"/>
    <col min="15092" max="15092" width="2.42578125" style="54" customWidth="1"/>
    <col min="15093" max="15093" width="42.42578125" style="54" customWidth="1"/>
    <col min="15094" max="15094" width="10.42578125" style="54" bestFit="1" customWidth="1"/>
    <col min="15095" max="15095" width="10.42578125" style="54" customWidth="1"/>
    <col min="15096" max="15096" width="9.5703125" style="54" customWidth="1"/>
    <col min="15097" max="15099" width="9.28515625" style="54" customWidth="1"/>
    <col min="15100" max="15100" width="11" style="54" customWidth="1"/>
    <col min="15101" max="15345" width="9.140625" style="54"/>
    <col min="15346" max="15346" width="1.140625" style="54" customWidth="1"/>
    <col min="15347" max="15347" width="1.85546875" style="54" customWidth="1"/>
    <col min="15348" max="15348" width="2.42578125" style="54" customWidth="1"/>
    <col min="15349" max="15349" width="42.42578125" style="54" customWidth="1"/>
    <col min="15350" max="15350" width="10.42578125" style="54" bestFit="1" customWidth="1"/>
    <col min="15351" max="15351" width="10.42578125" style="54" customWidth="1"/>
    <col min="15352" max="15352" width="9.5703125" style="54" customWidth="1"/>
    <col min="15353" max="15355" width="9.28515625" style="54" customWidth="1"/>
    <col min="15356" max="15356" width="11" style="54" customWidth="1"/>
    <col min="15357" max="15601" width="9.140625" style="54"/>
    <col min="15602" max="15602" width="1.140625" style="54" customWidth="1"/>
    <col min="15603" max="15603" width="1.85546875" style="54" customWidth="1"/>
    <col min="15604" max="15604" width="2.42578125" style="54" customWidth="1"/>
    <col min="15605" max="15605" width="42.42578125" style="54" customWidth="1"/>
    <col min="15606" max="15606" width="10.42578125" style="54" bestFit="1" customWidth="1"/>
    <col min="15607" max="15607" width="10.42578125" style="54" customWidth="1"/>
    <col min="15608" max="15608" width="9.5703125" style="54" customWidth="1"/>
    <col min="15609" max="15611" width="9.28515625" style="54" customWidth="1"/>
    <col min="15612" max="15612" width="11" style="54" customWidth="1"/>
    <col min="15613" max="15857" width="9.140625" style="54"/>
    <col min="15858" max="15858" width="1.140625" style="54" customWidth="1"/>
    <col min="15859" max="15859" width="1.85546875" style="54" customWidth="1"/>
    <col min="15860" max="15860" width="2.42578125" style="54" customWidth="1"/>
    <col min="15861" max="15861" width="42.42578125" style="54" customWidth="1"/>
    <col min="15862" max="15862" width="10.42578125" style="54" bestFit="1" customWidth="1"/>
    <col min="15863" max="15863" width="10.42578125" style="54" customWidth="1"/>
    <col min="15864" max="15864" width="9.5703125" style="54" customWidth="1"/>
    <col min="15865" max="15867" width="9.28515625" style="54" customWidth="1"/>
    <col min="15868" max="15868" width="11" style="54" customWidth="1"/>
    <col min="15869" max="16113" width="9.140625" style="54"/>
    <col min="16114" max="16114" width="1.140625" style="54" customWidth="1"/>
    <col min="16115" max="16115" width="1.85546875" style="54" customWidth="1"/>
    <col min="16116" max="16116" width="2.42578125" style="54" customWidth="1"/>
    <col min="16117" max="16117" width="42.42578125" style="54" customWidth="1"/>
    <col min="16118" max="16118" width="10.42578125" style="54" bestFit="1" customWidth="1"/>
    <col min="16119" max="16119" width="10.42578125" style="54" customWidth="1"/>
    <col min="16120" max="16120" width="9.5703125" style="54" customWidth="1"/>
    <col min="16121" max="16123" width="9.28515625" style="54" customWidth="1"/>
    <col min="16124" max="16124" width="11" style="54" customWidth="1"/>
    <col min="16125" max="16372" width="9.140625" style="54"/>
    <col min="16373" max="16384" width="8.85546875" style="54" customWidth="1"/>
  </cols>
  <sheetData>
    <row r="1" spans="2:8" s="4" customFormat="1" ht="16.5" x14ac:dyDescent="0.3">
      <c r="B1" s="1" t="s">
        <v>153</v>
      </c>
      <c r="C1" s="3"/>
      <c r="D1" s="3"/>
      <c r="E1" s="3"/>
      <c r="F1" s="3"/>
      <c r="G1" s="3"/>
      <c r="H1" s="3"/>
    </row>
    <row r="2" spans="2:8" s="4" customFormat="1" ht="16.5" x14ac:dyDescent="0.3">
      <c r="B2" s="5" t="s">
        <v>1</v>
      </c>
      <c r="C2" s="3"/>
      <c r="D2" s="3"/>
      <c r="E2" s="3"/>
      <c r="F2" s="3"/>
      <c r="G2" s="3"/>
      <c r="H2" s="3"/>
    </row>
    <row r="3" spans="2:8" s="4" customFormat="1" ht="14.25" x14ac:dyDescent="0.2">
      <c r="B3" s="6"/>
      <c r="C3" s="7"/>
      <c r="D3" s="7"/>
      <c r="E3" s="7"/>
      <c r="F3" s="7"/>
      <c r="G3" s="7"/>
      <c r="H3" s="7"/>
    </row>
    <row r="5" spans="2:8" ht="14.25" customHeight="1" x14ac:dyDescent="0.2">
      <c r="B5" s="37" t="s">
        <v>25</v>
      </c>
      <c r="C5" s="37"/>
      <c r="D5" s="9" t="s">
        <v>4</v>
      </c>
      <c r="E5" s="9" t="s">
        <v>5</v>
      </c>
      <c r="F5" s="9" t="s">
        <v>6</v>
      </c>
      <c r="G5" s="9" t="s">
        <v>7</v>
      </c>
      <c r="H5" s="9" t="s">
        <v>8</v>
      </c>
    </row>
    <row r="6" spans="2:8" ht="14.25" customHeight="1" x14ac:dyDescent="0.2">
      <c r="B6" s="55" t="s">
        <v>11</v>
      </c>
      <c r="C6" s="55"/>
      <c r="D6" s="41" t="s">
        <v>10</v>
      </c>
      <c r="E6" s="41" t="s">
        <v>10</v>
      </c>
      <c r="F6" s="41" t="s">
        <v>10</v>
      </c>
      <c r="G6" s="41" t="s">
        <v>10</v>
      </c>
      <c r="H6" s="41" t="s">
        <v>10</v>
      </c>
    </row>
    <row r="7" spans="2:8" ht="6.75" customHeight="1" x14ac:dyDescent="0.2">
      <c r="B7" s="37"/>
      <c r="C7" s="37"/>
      <c r="D7" s="56"/>
      <c r="E7" s="56"/>
      <c r="F7" s="56"/>
      <c r="G7" s="56"/>
      <c r="H7" s="56"/>
    </row>
    <row r="8" spans="2:8" ht="12.75" customHeight="1" x14ac:dyDescent="0.2">
      <c r="B8" s="423" t="s">
        <v>154</v>
      </c>
      <c r="C8" s="423"/>
      <c r="D8" s="57">
        <v>0.5</v>
      </c>
      <c r="E8" s="57">
        <v>3.3</v>
      </c>
      <c r="F8" s="57">
        <v>5.4</v>
      </c>
      <c r="G8" s="57">
        <v>6.8</v>
      </c>
      <c r="H8" s="57">
        <v>8.5</v>
      </c>
    </row>
    <row r="9" spans="2:8" ht="12.75" customHeight="1" x14ac:dyDescent="0.2">
      <c r="B9" s="136" t="s">
        <v>155</v>
      </c>
      <c r="C9" s="117"/>
      <c r="D9" s="60"/>
      <c r="E9" s="60"/>
      <c r="F9" s="60"/>
      <c r="G9" s="60"/>
      <c r="H9" s="60"/>
    </row>
    <row r="10" spans="2:8" ht="12" x14ac:dyDescent="0.2">
      <c r="B10" s="117"/>
      <c r="C10" s="58" t="s">
        <v>156</v>
      </c>
      <c r="D10" s="60">
        <v>0</v>
      </c>
      <c r="E10" s="60">
        <v>-0.6</v>
      </c>
      <c r="F10" s="60">
        <v>-2.1</v>
      </c>
      <c r="G10" s="60">
        <v>-1.8</v>
      </c>
      <c r="H10" s="60">
        <v>-2</v>
      </c>
    </row>
    <row r="11" spans="2:8" ht="12" x14ac:dyDescent="0.2">
      <c r="B11" s="117"/>
      <c r="C11" s="58" t="s">
        <v>157</v>
      </c>
      <c r="D11" s="60">
        <v>0</v>
      </c>
      <c r="E11" s="60">
        <v>-0.1</v>
      </c>
      <c r="F11" s="60">
        <v>-0.4</v>
      </c>
      <c r="G11" s="60">
        <v>-0.2</v>
      </c>
      <c r="H11" s="60">
        <v>-0.4</v>
      </c>
    </row>
    <row r="12" spans="2:8" ht="12" x14ac:dyDescent="0.2">
      <c r="B12" s="117"/>
      <c r="C12" s="58" t="s">
        <v>158</v>
      </c>
      <c r="D12" s="60">
        <v>0</v>
      </c>
      <c r="E12" s="60">
        <v>0</v>
      </c>
      <c r="F12" s="60">
        <v>-0.2</v>
      </c>
      <c r="G12" s="60">
        <v>-0.4</v>
      </c>
      <c r="H12" s="60">
        <v>-0.7</v>
      </c>
    </row>
    <row r="13" spans="2:8" ht="12" x14ac:dyDescent="0.2">
      <c r="B13" s="117"/>
      <c r="C13" s="58" t="s">
        <v>159</v>
      </c>
      <c r="D13" s="60">
        <v>0.4</v>
      </c>
      <c r="E13" s="60">
        <v>0</v>
      </c>
      <c r="F13" s="60">
        <v>0.5</v>
      </c>
      <c r="G13" s="60">
        <v>1.3</v>
      </c>
      <c r="H13" s="60">
        <v>1.4</v>
      </c>
    </row>
    <row r="14" spans="2:8" ht="12" x14ac:dyDescent="0.2">
      <c r="B14" s="117"/>
      <c r="C14" s="58" t="s">
        <v>160</v>
      </c>
      <c r="D14" s="60">
        <v>0.3</v>
      </c>
      <c r="E14" s="60">
        <v>0.3</v>
      </c>
      <c r="F14" s="60">
        <v>0.3</v>
      </c>
      <c r="G14" s="60">
        <v>0.3</v>
      </c>
      <c r="H14" s="60">
        <v>0.3</v>
      </c>
    </row>
    <row r="15" spans="2:8" ht="12" x14ac:dyDescent="0.2">
      <c r="B15" s="117"/>
      <c r="C15" s="58" t="s">
        <v>161</v>
      </c>
      <c r="D15" s="63">
        <v>0.4</v>
      </c>
      <c r="E15" s="63">
        <v>0</v>
      </c>
      <c r="F15" s="63">
        <v>0.6</v>
      </c>
      <c r="G15" s="63">
        <v>0.1</v>
      </c>
      <c r="H15" s="63">
        <v>0.1</v>
      </c>
    </row>
    <row r="16" spans="2:8" ht="12" x14ac:dyDescent="0.2">
      <c r="B16" s="136" t="s">
        <v>162</v>
      </c>
      <c r="D16" s="63">
        <v>1.1000000000000001</v>
      </c>
      <c r="E16" s="63">
        <v>-0.39999999999999997</v>
      </c>
      <c r="F16" s="63">
        <v>-1.3000000000000003</v>
      </c>
      <c r="G16" s="63">
        <v>-0.69999999999999984</v>
      </c>
      <c r="H16" s="63">
        <v>-1.2999999999999996</v>
      </c>
    </row>
    <row r="17" spans="2:8" ht="12" x14ac:dyDescent="0.2">
      <c r="B17" s="136"/>
      <c r="D17" s="60"/>
      <c r="E17" s="60"/>
      <c r="F17" s="60"/>
      <c r="G17" s="60"/>
    </row>
    <row r="18" spans="2:8" ht="12" x14ac:dyDescent="0.2">
      <c r="B18" s="423" t="s">
        <v>163</v>
      </c>
      <c r="C18" s="423"/>
      <c r="D18" s="64">
        <v>1.6</v>
      </c>
      <c r="E18" s="64">
        <v>2.9</v>
      </c>
      <c r="F18" s="64">
        <v>4.0999999999999996</v>
      </c>
      <c r="G18" s="64">
        <v>6.1</v>
      </c>
      <c r="H18" s="64">
        <v>7.2</v>
      </c>
    </row>
    <row r="19" spans="2:8" ht="6" customHeight="1" x14ac:dyDescent="0.2">
      <c r="B19" s="423"/>
      <c r="C19" s="423"/>
      <c r="D19" s="57"/>
      <c r="E19" s="57"/>
      <c r="F19" s="57"/>
      <c r="G19" s="57"/>
      <c r="H19" s="57"/>
    </row>
  </sheetData>
  <mergeCells count="3">
    <mergeCell ref="B8:C8"/>
    <mergeCell ref="B18:C18"/>
    <mergeCell ref="B19:C19"/>
  </mergeCells>
  <pageMargins left="0.70866141732283472" right="0.70866141732283472" top="0.74803149606299213" bottom="0.74803149606299213" header="0.31496062992125984" footer="0.31496062992125984"/>
  <pageSetup paperSize="9" scale="47"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R22"/>
  <sheetViews>
    <sheetView zoomScaleNormal="100" workbookViewId="0">
      <selection activeCell="D31" sqref="D30:D31"/>
    </sheetView>
  </sheetViews>
  <sheetFormatPr defaultRowHeight="15.75" customHeight="1" x14ac:dyDescent="0.2"/>
  <cols>
    <col min="1" max="1" width="6.42578125" style="54" customWidth="1"/>
    <col min="2" max="2" width="2.42578125" style="54" customWidth="1"/>
    <col min="3" max="3" width="50.7109375" style="54" customWidth="1"/>
    <col min="4" max="8" width="9.28515625" style="54" customWidth="1"/>
    <col min="9" max="9" width="9.140625" style="54" bestFit="1" customWidth="1"/>
    <col min="10" max="10" width="5.5703125" style="54" customWidth="1"/>
    <col min="11" max="11" width="27.5703125" style="54" bestFit="1" customWidth="1"/>
    <col min="12" max="12" width="35.42578125" style="54" customWidth="1"/>
    <col min="13" max="253" width="9.140625" style="54"/>
    <col min="254" max="254" width="1.140625" style="54" customWidth="1"/>
    <col min="255" max="255" width="1.85546875" style="54" customWidth="1"/>
    <col min="256" max="256" width="2.42578125" style="54" customWidth="1"/>
    <col min="257" max="257" width="42.42578125" style="54" customWidth="1"/>
    <col min="258" max="258" width="10.42578125" style="54" bestFit="1" customWidth="1"/>
    <col min="259" max="259" width="10.42578125" style="54" customWidth="1"/>
    <col min="260" max="260" width="9.5703125" style="54" customWidth="1"/>
    <col min="261" max="263" width="9.28515625" style="54" customWidth="1"/>
    <col min="264" max="264" width="11" style="54" customWidth="1"/>
    <col min="265" max="509" width="9.140625" style="54"/>
    <col min="510" max="510" width="1.140625" style="54" customWidth="1"/>
    <col min="511" max="511" width="1.85546875" style="54" customWidth="1"/>
    <col min="512" max="512" width="2.42578125" style="54" customWidth="1"/>
    <col min="513" max="513" width="42.42578125" style="54" customWidth="1"/>
    <col min="514" max="514" width="10.42578125" style="54" bestFit="1" customWidth="1"/>
    <col min="515" max="515" width="10.42578125" style="54" customWidth="1"/>
    <col min="516" max="516" width="9.5703125" style="54" customWidth="1"/>
    <col min="517" max="519" width="9.28515625" style="54" customWidth="1"/>
    <col min="520" max="520" width="11" style="54" customWidth="1"/>
    <col min="521" max="765" width="9.140625" style="54"/>
    <col min="766" max="766" width="1.140625" style="54" customWidth="1"/>
    <col min="767" max="767" width="1.85546875" style="54" customWidth="1"/>
    <col min="768" max="768" width="2.42578125" style="54" customWidth="1"/>
    <col min="769" max="769" width="42.42578125" style="54" customWidth="1"/>
    <col min="770" max="770" width="10.42578125" style="54" bestFit="1" customWidth="1"/>
    <col min="771" max="771" width="10.42578125" style="54" customWidth="1"/>
    <col min="772" max="772" width="9.5703125" style="54" customWidth="1"/>
    <col min="773" max="775" width="9.28515625" style="54" customWidth="1"/>
    <col min="776" max="776" width="11" style="54" customWidth="1"/>
    <col min="777" max="1021" width="9.140625" style="54"/>
    <col min="1022" max="1022" width="1.140625" style="54" customWidth="1"/>
    <col min="1023" max="1023" width="1.85546875" style="54" customWidth="1"/>
    <col min="1024" max="1024" width="2.42578125" style="54" customWidth="1"/>
    <col min="1025" max="1025" width="42.42578125" style="54" customWidth="1"/>
    <col min="1026" max="1026" width="10.42578125" style="54" bestFit="1" customWidth="1"/>
    <col min="1027" max="1027" width="10.42578125" style="54" customWidth="1"/>
    <col min="1028" max="1028" width="9.5703125" style="54" customWidth="1"/>
    <col min="1029" max="1031" width="9.28515625" style="54" customWidth="1"/>
    <col min="1032" max="1032" width="11" style="54" customWidth="1"/>
    <col min="1033" max="1277" width="9.140625" style="54"/>
    <col min="1278" max="1278" width="1.140625" style="54" customWidth="1"/>
    <col min="1279" max="1279" width="1.85546875" style="54" customWidth="1"/>
    <col min="1280" max="1280" width="2.42578125" style="54" customWidth="1"/>
    <col min="1281" max="1281" width="42.42578125" style="54" customWidth="1"/>
    <col min="1282" max="1282" width="10.42578125" style="54" bestFit="1" customWidth="1"/>
    <col min="1283" max="1283" width="10.42578125" style="54" customWidth="1"/>
    <col min="1284" max="1284" width="9.5703125" style="54" customWidth="1"/>
    <col min="1285" max="1287" width="9.28515625" style="54" customWidth="1"/>
    <col min="1288" max="1288" width="11" style="54" customWidth="1"/>
    <col min="1289" max="1533" width="9.140625" style="54"/>
    <col min="1534" max="1534" width="1.140625" style="54" customWidth="1"/>
    <col min="1535" max="1535" width="1.85546875" style="54" customWidth="1"/>
    <col min="1536" max="1536" width="2.42578125" style="54" customWidth="1"/>
    <col min="1537" max="1537" width="42.42578125" style="54" customWidth="1"/>
    <col min="1538" max="1538" width="10.42578125" style="54" bestFit="1" customWidth="1"/>
    <col min="1539" max="1539" width="10.42578125" style="54" customWidth="1"/>
    <col min="1540" max="1540" width="9.5703125" style="54" customWidth="1"/>
    <col min="1541" max="1543" width="9.28515625" style="54" customWidth="1"/>
    <col min="1544" max="1544" width="11" style="54" customWidth="1"/>
    <col min="1545" max="1789" width="9.140625" style="54"/>
    <col min="1790" max="1790" width="1.140625" style="54" customWidth="1"/>
    <col min="1791" max="1791" width="1.85546875" style="54" customWidth="1"/>
    <col min="1792" max="1792" width="2.42578125" style="54" customWidth="1"/>
    <col min="1793" max="1793" width="42.42578125" style="54" customWidth="1"/>
    <col min="1794" max="1794" width="10.42578125" style="54" bestFit="1" customWidth="1"/>
    <col min="1795" max="1795" width="10.42578125" style="54" customWidth="1"/>
    <col min="1796" max="1796" width="9.5703125" style="54" customWidth="1"/>
    <col min="1797" max="1799" width="9.28515625" style="54" customWidth="1"/>
    <col min="1800" max="1800" width="11" style="54" customWidth="1"/>
    <col min="1801" max="2045" width="9.140625" style="54"/>
    <col min="2046" max="2046" width="1.140625" style="54" customWidth="1"/>
    <col min="2047" max="2047" width="1.85546875" style="54" customWidth="1"/>
    <col min="2048" max="2048" width="2.42578125" style="54" customWidth="1"/>
    <col min="2049" max="2049" width="42.42578125" style="54" customWidth="1"/>
    <col min="2050" max="2050" width="10.42578125" style="54" bestFit="1" customWidth="1"/>
    <col min="2051" max="2051" width="10.42578125" style="54" customWidth="1"/>
    <col min="2052" max="2052" width="9.5703125" style="54" customWidth="1"/>
    <col min="2053" max="2055" width="9.28515625" style="54" customWidth="1"/>
    <col min="2056" max="2056" width="11" style="54" customWidth="1"/>
    <col min="2057" max="2301" width="9.140625" style="54"/>
    <col min="2302" max="2302" width="1.140625" style="54" customWidth="1"/>
    <col min="2303" max="2303" width="1.85546875" style="54" customWidth="1"/>
    <col min="2304" max="2304" width="2.42578125" style="54" customWidth="1"/>
    <col min="2305" max="2305" width="42.42578125" style="54" customWidth="1"/>
    <col min="2306" max="2306" width="10.42578125" style="54" bestFit="1" customWidth="1"/>
    <col min="2307" max="2307" width="10.42578125" style="54" customWidth="1"/>
    <col min="2308" max="2308" width="9.5703125" style="54" customWidth="1"/>
    <col min="2309" max="2311" width="9.28515625" style="54" customWidth="1"/>
    <col min="2312" max="2312" width="11" style="54" customWidth="1"/>
    <col min="2313" max="2557" width="9.140625" style="54"/>
    <col min="2558" max="2558" width="1.140625" style="54" customWidth="1"/>
    <col min="2559" max="2559" width="1.85546875" style="54" customWidth="1"/>
    <col min="2560" max="2560" width="2.42578125" style="54" customWidth="1"/>
    <col min="2561" max="2561" width="42.42578125" style="54" customWidth="1"/>
    <col min="2562" max="2562" width="10.42578125" style="54" bestFit="1" customWidth="1"/>
    <col min="2563" max="2563" width="10.42578125" style="54" customWidth="1"/>
    <col min="2564" max="2564" width="9.5703125" style="54" customWidth="1"/>
    <col min="2565" max="2567" width="9.28515625" style="54" customWidth="1"/>
    <col min="2568" max="2568" width="11" style="54" customWidth="1"/>
    <col min="2569" max="2813" width="9.140625" style="54"/>
    <col min="2814" max="2814" width="1.140625" style="54" customWidth="1"/>
    <col min="2815" max="2815" width="1.85546875" style="54" customWidth="1"/>
    <col min="2816" max="2816" width="2.42578125" style="54" customWidth="1"/>
    <col min="2817" max="2817" width="42.42578125" style="54" customWidth="1"/>
    <col min="2818" max="2818" width="10.42578125" style="54" bestFit="1" customWidth="1"/>
    <col min="2819" max="2819" width="10.42578125" style="54" customWidth="1"/>
    <col min="2820" max="2820" width="9.5703125" style="54" customWidth="1"/>
    <col min="2821" max="2823" width="9.28515625" style="54" customWidth="1"/>
    <col min="2824" max="2824" width="11" style="54" customWidth="1"/>
    <col min="2825" max="3069" width="9.140625" style="54"/>
    <col min="3070" max="3070" width="1.140625" style="54" customWidth="1"/>
    <col min="3071" max="3071" width="1.85546875" style="54" customWidth="1"/>
    <col min="3072" max="3072" width="2.42578125" style="54" customWidth="1"/>
    <col min="3073" max="3073" width="42.42578125" style="54" customWidth="1"/>
    <col min="3074" max="3074" width="10.42578125" style="54" bestFit="1" customWidth="1"/>
    <col min="3075" max="3075" width="10.42578125" style="54" customWidth="1"/>
    <col min="3076" max="3076" width="9.5703125" style="54" customWidth="1"/>
    <col min="3077" max="3079" width="9.28515625" style="54" customWidth="1"/>
    <col min="3080" max="3080" width="11" style="54" customWidth="1"/>
    <col min="3081" max="3325" width="9.140625" style="54"/>
    <col min="3326" max="3326" width="1.140625" style="54" customWidth="1"/>
    <col min="3327" max="3327" width="1.85546875" style="54" customWidth="1"/>
    <col min="3328" max="3328" width="2.42578125" style="54" customWidth="1"/>
    <col min="3329" max="3329" width="42.42578125" style="54" customWidth="1"/>
    <col min="3330" max="3330" width="10.42578125" style="54" bestFit="1" customWidth="1"/>
    <col min="3331" max="3331" width="10.42578125" style="54" customWidth="1"/>
    <col min="3332" max="3332" width="9.5703125" style="54" customWidth="1"/>
    <col min="3333" max="3335" width="9.28515625" style="54" customWidth="1"/>
    <col min="3336" max="3336" width="11" style="54" customWidth="1"/>
    <col min="3337" max="3581" width="9.140625" style="54"/>
    <col min="3582" max="3582" width="1.140625" style="54" customWidth="1"/>
    <col min="3583" max="3583" width="1.85546875" style="54" customWidth="1"/>
    <col min="3584" max="3584" width="2.42578125" style="54" customWidth="1"/>
    <col min="3585" max="3585" width="42.42578125" style="54" customWidth="1"/>
    <col min="3586" max="3586" width="10.42578125" style="54" bestFit="1" customWidth="1"/>
    <col min="3587" max="3587" width="10.42578125" style="54" customWidth="1"/>
    <col min="3588" max="3588" width="9.5703125" style="54" customWidth="1"/>
    <col min="3589" max="3591" width="9.28515625" style="54" customWidth="1"/>
    <col min="3592" max="3592" width="11" style="54" customWidth="1"/>
    <col min="3593" max="3837" width="9.140625" style="54"/>
    <col min="3838" max="3838" width="1.140625" style="54" customWidth="1"/>
    <col min="3839" max="3839" width="1.85546875" style="54" customWidth="1"/>
    <col min="3840" max="3840" width="2.42578125" style="54" customWidth="1"/>
    <col min="3841" max="3841" width="42.42578125" style="54" customWidth="1"/>
    <col min="3842" max="3842" width="10.42578125" style="54" bestFit="1" customWidth="1"/>
    <col min="3843" max="3843" width="10.42578125" style="54" customWidth="1"/>
    <col min="3844" max="3844" width="9.5703125" style="54" customWidth="1"/>
    <col min="3845" max="3847" width="9.28515625" style="54" customWidth="1"/>
    <col min="3848" max="3848" width="11" style="54" customWidth="1"/>
    <col min="3849" max="4093" width="9.140625" style="54"/>
    <col min="4094" max="4094" width="1.140625" style="54" customWidth="1"/>
    <col min="4095" max="4095" width="1.85546875" style="54" customWidth="1"/>
    <col min="4096" max="4096" width="2.42578125" style="54" customWidth="1"/>
    <col min="4097" max="4097" width="42.42578125" style="54" customWidth="1"/>
    <col min="4098" max="4098" width="10.42578125" style="54" bestFit="1" customWidth="1"/>
    <col min="4099" max="4099" width="10.42578125" style="54" customWidth="1"/>
    <col min="4100" max="4100" width="9.5703125" style="54" customWidth="1"/>
    <col min="4101" max="4103" width="9.28515625" style="54" customWidth="1"/>
    <col min="4104" max="4104" width="11" style="54" customWidth="1"/>
    <col min="4105" max="4349" width="9.140625" style="54"/>
    <col min="4350" max="4350" width="1.140625" style="54" customWidth="1"/>
    <col min="4351" max="4351" width="1.85546875" style="54" customWidth="1"/>
    <col min="4352" max="4352" width="2.42578125" style="54" customWidth="1"/>
    <col min="4353" max="4353" width="42.42578125" style="54" customWidth="1"/>
    <col min="4354" max="4354" width="10.42578125" style="54" bestFit="1" customWidth="1"/>
    <col min="4355" max="4355" width="10.42578125" style="54" customWidth="1"/>
    <col min="4356" max="4356" width="9.5703125" style="54" customWidth="1"/>
    <col min="4357" max="4359" width="9.28515625" style="54" customWidth="1"/>
    <col min="4360" max="4360" width="11" style="54" customWidth="1"/>
    <col min="4361" max="4605" width="9.140625" style="54"/>
    <col min="4606" max="4606" width="1.140625" style="54" customWidth="1"/>
    <col min="4607" max="4607" width="1.85546875" style="54" customWidth="1"/>
    <col min="4608" max="4608" width="2.42578125" style="54" customWidth="1"/>
    <col min="4609" max="4609" width="42.42578125" style="54" customWidth="1"/>
    <col min="4610" max="4610" width="10.42578125" style="54" bestFit="1" customWidth="1"/>
    <col min="4611" max="4611" width="10.42578125" style="54" customWidth="1"/>
    <col min="4612" max="4612" width="9.5703125" style="54" customWidth="1"/>
    <col min="4613" max="4615" width="9.28515625" style="54" customWidth="1"/>
    <col min="4616" max="4616" width="11" style="54" customWidth="1"/>
    <col min="4617" max="4861" width="9.140625" style="54"/>
    <col min="4862" max="4862" width="1.140625" style="54" customWidth="1"/>
    <col min="4863" max="4863" width="1.85546875" style="54" customWidth="1"/>
    <col min="4864" max="4864" width="2.42578125" style="54" customWidth="1"/>
    <col min="4865" max="4865" width="42.42578125" style="54" customWidth="1"/>
    <col min="4866" max="4866" width="10.42578125" style="54" bestFit="1" customWidth="1"/>
    <col min="4867" max="4867" width="10.42578125" style="54" customWidth="1"/>
    <col min="4868" max="4868" width="9.5703125" style="54" customWidth="1"/>
    <col min="4869" max="4871" width="9.28515625" style="54" customWidth="1"/>
    <col min="4872" max="4872" width="11" style="54" customWidth="1"/>
    <col min="4873" max="5117" width="9.140625" style="54"/>
    <col min="5118" max="5118" width="1.140625" style="54" customWidth="1"/>
    <col min="5119" max="5119" width="1.85546875" style="54" customWidth="1"/>
    <col min="5120" max="5120" width="2.42578125" style="54" customWidth="1"/>
    <col min="5121" max="5121" width="42.42578125" style="54" customWidth="1"/>
    <col min="5122" max="5122" width="10.42578125" style="54" bestFit="1" customWidth="1"/>
    <col min="5123" max="5123" width="10.42578125" style="54" customWidth="1"/>
    <col min="5124" max="5124" width="9.5703125" style="54" customWidth="1"/>
    <col min="5125" max="5127" width="9.28515625" style="54" customWidth="1"/>
    <col min="5128" max="5128" width="11" style="54" customWidth="1"/>
    <col min="5129" max="5373" width="9.140625" style="54"/>
    <col min="5374" max="5374" width="1.140625" style="54" customWidth="1"/>
    <col min="5375" max="5375" width="1.85546875" style="54" customWidth="1"/>
    <col min="5376" max="5376" width="2.42578125" style="54" customWidth="1"/>
    <col min="5377" max="5377" width="42.42578125" style="54" customWidth="1"/>
    <col min="5378" max="5378" width="10.42578125" style="54" bestFit="1" customWidth="1"/>
    <col min="5379" max="5379" width="10.42578125" style="54" customWidth="1"/>
    <col min="5380" max="5380" width="9.5703125" style="54" customWidth="1"/>
    <col min="5381" max="5383" width="9.28515625" style="54" customWidth="1"/>
    <col min="5384" max="5384" width="11" style="54" customWidth="1"/>
    <col min="5385" max="5629" width="9.140625" style="54"/>
    <col min="5630" max="5630" width="1.140625" style="54" customWidth="1"/>
    <col min="5631" max="5631" width="1.85546875" style="54" customWidth="1"/>
    <col min="5632" max="5632" width="2.42578125" style="54" customWidth="1"/>
    <col min="5633" max="5633" width="42.42578125" style="54" customWidth="1"/>
    <col min="5634" max="5634" width="10.42578125" style="54" bestFit="1" customWidth="1"/>
    <col min="5635" max="5635" width="10.42578125" style="54" customWidth="1"/>
    <col min="5636" max="5636" width="9.5703125" style="54" customWidth="1"/>
    <col min="5637" max="5639" width="9.28515625" style="54" customWidth="1"/>
    <col min="5640" max="5640" width="11" style="54" customWidth="1"/>
    <col min="5641" max="5885" width="9.140625" style="54"/>
    <col min="5886" max="5886" width="1.140625" style="54" customWidth="1"/>
    <col min="5887" max="5887" width="1.85546875" style="54" customWidth="1"/>
    <col min="5888" max="5888" width="2.42578125" style="54" customWidth="1"/>
    <col min="5889" max="5889" width="42.42578125" style="54" customWidth="1"/>
    <col min="5890" max="5890" width="10.42578125" style="54" bestFit="1" customWidth="1"/>
    <col min="5891" max="5891" width="10.42578125" style="54" customWidth="1"/>
    <col min="5892" max="5892" width="9.5703125" style="54" customWidth="1"/>
    <col min="5893" max="5895" width="9.28515625" style="54" customWidth="1"/>
    <col min="5896" max="5896" width="11" style="54" customWidth="1"/>
    <col min="5897" max="6141" width="9.140625" style="54"/>
    <col min="6142" max="6142" width="1.140625" style="54" customWidth="1"/>
    <col min="6143" max="6143" width="1.85546875" style="54" customWidth="1"/>
    <col min="6144" max="6144" width="2.42578125" style="54" customWidth="1"/>
    <col min="6145" max="6145" width="42.42578125" style="54" customWidth="1"/>
    <col min="6146" max="6146" width="10.42578125" style="54" bestFit="1" customWidth="1"/>
    <col min="6147" max="6147" width="10.42578125" style="54" customWidth="1"/>
    <col min="6148" max="6148" width="9.5703125" style="54" customWidth="1"/>
    <col min="6149" max="6151" width="9.28515625" style="54" customWidth="1"/>
    <col min="6152" max="6152" width="11" style="54" customWidth="1"/>
    <col min="6153" max="6397" width="9.140625" style="54"/>
    <col min="6398" max="6398" width="1.140625" style="54" customWidth="1"/>
    <col min="6399" max="6399" width="1.85546875" style="54" customWidth="1"/>
    <col min="6400" max="6400" width="2.42578125" style="54" customWidth="1"/>
    <col min="6401" max="6401" width="42.42578125" style="54" customWidth="1"/>
    <col min="6402" max="6402" width="10.42578125" style="54" bestFit="1" customWidth="1"/>
    <col min="6403" max="6403" width="10.42578125" style="54" customWidth="1"/>
    <col min="6404" max="6404" width="9.5703125" style="54" customWidth="1"/>
    <col min="6405" max="6407" width="9.28515625" style="54" customWidth="1"/>
    <col min="6408" max="6408" width="11" style="54" customWidth="1"/>
    <col min="6409" max="6653" width="9.140625" style="54"/>
    <col min="6654" max="6654" width="1.140625" style="54" customWidth="1"/>
    <col min="6655" max="6655" width="1.85546875" style="54" customWidth="1"/>
    <col min="6656" max="6656" width="2.42578125" style="54" customWidth="1"/>
    <col min="6657" max="6657" width="42.42578125" style="54" customWidth="1"/>
    <col min="6658" max="6658" width="10.42578125" style="54" bestFit="1" customWidth="1"/>
    <col min="6659" max="6659" width="10.42578125" style="54" customWidth="1"/>
    <col min="6660" max="6660" width="9.5703125" style="54" customWidth="1"/>
    <col min="6661" max="6663" width="9.28515625" style="54" customWidth="1"/>
    <col min="6664" max="6664" width="11" style="54" customWidth="1"/>
    <col min="6665" max="6909" width="9.140625" style="54"/>
    <col min="6910" max="6910" width="1.140625" style="54" customWidth="1"/>
    <col min="6911" max="6911" width="1.85546875" style="54" customWidth="1"/>
    <col min="6912" max="6912" width="2.42578125" style="54" customWidth="1"/>
    <col min="6913" max="6913" width="42.42578125" style="54" customWidth="1"/>
    <col min="6914" max="6914" width="10.42578125" style="54" bestFit="1" customWidth="1"/>
    <col min="6915" max="6915" width="10.42578125" style="54" customWidth="1"/>
    <col min="6916" max="6916" width="9.5703125" style="54" customWidth="1"/>
    <col min="6917" max="6919" width="9.28515625" style="54" customWidth="1"/>
    <col min="6920" max="6920" width="11" style="54" customWidth="1"/>
    <col min="6921" max="7165" width="9.140625" style="54"/>
    <col min="7166" max="7166" width="1.140625" style="54" customWidth="1"/>
    <col min="7167" max="7167" width="1.85546875" style="54" customWidth="1"/>
    <col min="7168" max="7168" width="2.42578125" style="54" customWidth="1"/>
    <col min="7169" max="7169" width="42.42578125" style="54" customWidth="1"/>
    <col min="7170" max="7170" width="10.42578125" style="54" bestFit="1" customWidth="1"/>
    <col min="7171" max="7171" width="10.42578125" style="54" customWidth="1"/>
    <col min="7172" max="7172" width="9.5703125" style="54" customWidth="1"/>
    <col min="7173" max="7175" width="9.28515625" style="54" customWidth="1"/>
    <col min="7176" max="7176" width="11" style="54" customWidth="1"/>
    <col min="7177" max="7421" width="9.140625" style="54"/>
    <col min="7422" max="7422" width="1.140625" style="54" customWidth="1"/>
    <col min="7423" max="7423" width="1.85546875" style="54" customWidth="1"/>
    <col min="7424" max="7424" width="2.42578125" style="54" customWidth="1"/>
    <col min="7425" max="7425" width="42.42578125" style="54" customWidth="1"/>
    <col min="7426" max="7426" width="10.42578125" style="54" bestFit="1" customWidth="1"/>
    <col min="7427" max="7427" width="10.42578125" style="54" customWidth="1"/>
    <col min="7428" max="7428" width="9.5703125" style="54" customWidth="1"/>
    <col min="7429" max="7431" width="9.28515625" style="54" customWidth="1"/>
    <col min="7432" max="7432" width="11" style="54" customWidth="1"/>
    <col min="7433" max="7677" width="9.140625" style="54"/>
    <col min="7678" max="7678" width="1.140625" style="54" customWidth="1"/>
    <col min="7679" max="7679" width="1.85546875" style="54" customWidth="1"/>
    <col min="7680" max="7680" width="2.42578125" style="54" customWidth="1"/>
    <col min="7681" max="7681" width="42.42578125" style="54" customWidth="1"/>
    <col min="7682" max="7682" width="10.42578125" style="54" bestFit="1" customWidth="1"/>
    <col min="7683" max="7683" width="10.42578125" style="54" customWidth="1"/>
    <col min="7684" max="7684" width="9.5703125" style="54" customWidth="1"/>
    <col min="7685" max="7687" width="9.28515625" style="54" customWidth="1"/>
    <col min="7688" max="7688" width="11" style="54" customWidth="1"/>
    <col min="7689" max="7933" width="9.140625" style="54"/>
    <col min="7934" max="7934" width="1.140625" style="54" customWidth="1"/>
    <col min="7935" max="7935" width="1.85546875" style="54" customWidth="1"/>
    <col min="7936" max="7936" width="2.42578125" style="54" customWidth="1"/>
    <col min="7937" max="7937" width="42.42578125" style="54" customWidth="1"/>
    <col min="7938" max="7938" width="10.42578125" style="54" bestFit="1" customWidth="1"/>
    <col min="7939" max="7939" width="10.42578125" style="54" customWidth="1"/>
    <col min="7940" max="7940" width="9.5703125" style="54" customWidth="1"/>
    <col min="7941" max="7943" width="9.28515625" style="54" customWidth="1"/>
    <col min="7944" max="7944" width="11" style="54" customWidth="1"/>
    <col min="7945" max="8189" width="9.140625" style="54"/>
    <col min="8190" max="8190" width="1.140625" style="54" customWidth="1"/>
    <col min="8191" max="8191" width="1.85546875" style="54" customWidth="1"/>
    <col min="8192" max="8192" width="2.42578125" style="54" customWidth="1"/>
    <col min="8193" max="8193" width="42.42578125" style="54" customWidth="1"/>
    <col min="8194" max="8194" width="10.42578125" style="54" bestFit="1" customWidth="1"/>
    <col min="8195" max="8195" width="10.42578125" style="54" customWidth="1"/>
    <col min="8196" max="8196" width="9.5703125" style="54" customWidth="1"/>
    <col min="8197" max="8199" width="9.28515625" style="54" customWidth="1"/>
    <col min="8200" max="8200" width="11" style="54" customWidth="1"/>
    <col min="8201" max="8445" width="9.140625" style="54"/>
    <col min="8446" max="8446" width="1.140625" style="54" customWidth="1"/>
    <col min="8447" max="8447" width="1.85546875" style="54" customWidth="1"/>
    <col min="8448" max="8448" width="2.42578125" style="54" customWidth="1"/>
    <col min="8449" max="8449" width="42.42578125" style="54" customWidth="1"/>
    <col min="8450" max="8450" width="10.42578125" style="54" bestFit="1" customWidth="1"/>
    <col min="8451" max="8451" width="10.42578125" style="54" customWidth="1"/>
    <col min="8452" max="8452" width="9.5703125" style="54" customWidth="1"/>
    <col min="8453" max="8455" width="9.28515625" style="54" customWidth="1"/>
    <col min="8456" max="8456" width="11" style="54" customWidth="1"/>
    <col min="8457" max="8701" width="9.140625" style="54"/>
    <col min="8702" max="8702" width="1.140625" style="54" customWidth="1"/>
    <col min="8703" max="8703" width="1.85546875" style="54" customWidth="1"/>
    <col min="8704" max="8704" width="2.42578125" style="54" customWidth="1"/>
    <col min="8705" max="8705" width="42.42578125" style="54" customWidth="1"/>
    <col min="8706" max="8706" width="10.42578125" style="54" bestFit="1" customWidth="1"/>
    <col min="8707" max="8707" width="10.42578125" style="54" customWidth="1"/>
    <col min="8708" max="8708" width="9.5703125" style="54" customWidth="1"/>
    <col min="8709" max="8711" width="9.28515625" style="54" customWidth="1"/>
    <col min="8712" max="8712" width="11" style="54" customWidth="1"/>
    <col min="8713" max="8957" width="9.140625" style="54"/>
    <col min="8958" max="8958" width="1.140625" style="54" customWidth="1"/>
    <col min="8959" max="8959" width="1.85546875" style="54" customWidth="1"/>
    <col min="8960" max="8960" width="2.42578125" style="54" customWidth="1"/>
    <col min="8961" max="8961" width="42.42578125" style="54" customWidth="1"/>
    <col min="8962" max="8962" width="10.42578125" style="54" bestFit="1" customWidth="1"/>
    <col min="8963" max="8963" width="10.42578125" style="54" customWidth="1"/>
    <col min="8964" max="8964" width="9.5703125" style="54" customWidth="1"/>
    <col min="8965" max="8967" width="9.28515625" style="54" customWidth="1"/>
    <col min="8968" max="8968" width="11" style="54" customWidth="1"/>
    <col min="8969" max="9213" width="9.140625" style="54"/>
    <col min="9214" max="9214" width="1.140625" style="54" customWidth="1"/>
    <col min="9215" max="9215" width="1.85546875" style="54" customWidth="1"/>
    <col min="9216" max="9216" width="2.42578125" style="54" customWidth="1"/>
    <col min="9217" max="9217" width="42.42578125" style="54" customWidth="1"/>
    <col min="9218" max="9218" width="10.42578125" style="54" bestFit="1" customWidth="1"/>
    <col min="9219" max="9219" width="10.42578125" style="54" customWidth="1"/>
    <col min="9220" max="9220" width="9.5703125" style="54" customWidth="1"/>
    <col min="9221" max="9223" width="9.28515625" style="54" customWidth="1"/>
    <col min="9224" max="9224" width="11" style="54" customWidth="1"/>
    <col min="9225" max="9469" width="9.140625" style="54"/>
    <col min="9470" max="9470" width="1.140625" style="54" customWidth="1"/>
    <col min="9471" max="9471" width="1.85546875" style="54" customWidth="1"/>
    <col min="9472" max="9472" width="2.42578125" style="54" customWidth="1"/>
    <col min="9473" max="9473" width="42.42578125" style="54" customWidth="1"/>
    <col min="9474" max="9474" width="10.42578125" style="54" bestFit="1" customWidth="1"/>
    <col min="9475" max="9475" width="10.42578125" style="54" customWidth="1"/>
    <col min="9476" max="9476" width="9.5703125" style="54" customWidth="1"/>
    <col min="9477" max="9479" width="9.28515625" style="54" customWidth="1"/>
    <col min="9480" max="9480" width="11" style="54" customWidth="1"/>
    <col min="9481" max="9725" width="9.140625" style="54"/>
    <col min="9726" max="9726" width="1.140625" style="54" customWidth="1"/>
    <col min="9727" max="9727" width="1.85546875" style="54" customWidth="1"/>
    <col min="9728" max="9728" width="2.42578125" style="54" customWidth="1"/>
    <col min="9729" max="9729" width="42.42578125" style="54" customWidth="1"/>
    <col min="9730" max="9730" width="10.42578125" style="54" bestFit="1" customWidth="1"/>
    <col min="9731" max="9731" width="10.42578125" style="54" customWidth="1"/>
    <col min="9732" max="9732" width="9.5703125" style="54" customWidth="1"/>
    <col min="9733" max="9735" width="9.28515625" style="54" customWidth="1"/>
    <col min="9736" max="9736" width="11" style="54" customWidth="1"/>
    <col min="9737" max="9981" width="9.140625" style="54"/>
    <col min="9982" max="9982" width="1.140625" style="54" customWidth="1"/>
    <col min="9983" max="9983" width="1.85546875" style="54" customWidth="1"/>
    <col min="9984" max="9984" width="2.42578125" style="54" customWidth="1"/>
    <col min="9985" max="9985" width="42.42578125" style="54" customWidth="1"/>
    <col min="9986" max="9986" width="10.42578125" style="54" bestFit="1" customWidth="1"/>
    <col min="9987" max="9987" width="10.42578125" style="54" customWidth="1"/>
    <col min="9988" max="9988" width="9.5703125" style="54" customWidth="1"/>
    <col min="9989" max="9991" width="9.28515625" style="54" customWidth="1"/>
    <col min="9992" max="9992" width="11" style="54" customWidth="1"/>
    <col min="9993" max="10237" width="9.140625" style="54"/>
    <col min="10238" max="10238" width="1.140625" style="54" customWidth="1"/>
    <col min="10239" max="10239" width="1.85546875" style="54" customWidth="1"/>
    <col min="10240" max="10240" width="2.42578125" style="54" customWidth="1"/>
    <col min="10241" max="10241" width="42.42578125" style="54" customWidth="1"/>
    <col min="10242" max="10242" width="10.42578125" style="54" bestFit="1" customWidth="1"/>
    <col min="10243" max="10243" width="10.42578125" style="54" customWidth="1"/>
    <col min="10244" max="10244" width="9.5703125" style="54" customWidth="1"/>
    <col min="10245" max="10247" width="9.28515625" style="54" customWidth="1"/>
    <col min="10248" max="10248" width="11" style="54" customWidth="1"/>
    <col min="10249" max="10493" width="9.140625" style="54"/>
    <col min="10494" max="10494" width="1.140625" style="54" customWidth="1"/>
    <col min="10495" max="10495" width="1.85546875" style="54" customWidth="1"/>
    <col min="10496" max="10496" width="2.42578125" style="54" customWidth="1"/>
    <col min="10497" max="10497" width="42.42578125" style="54" customWidth="1"/>
    <col min="10498" max="10498" width="10.42578125" style="54" bestFit="1" customWidth="1"/>
    <col min="10499" max="10499" width="10.42578125" style="54" customWidth="1"/>
    <col min="10500" max="10500" width="9.5703125" style="54" customWidth="1"/>
    <col min="10501" max="10503" width="9.28515625" style="54" customWidth="1"/>
    <col min="10504" max="10504" width="11" style="54" customWidth="1"/>
    <col min="10505" max="10749" width="9.140625" style="54"/>
    <col min="10750" max="10750" width="1.140625" style="54" customWidth="1"/>
    <col min="10751" max="10751" width="1.85546875" style="54" customWidth="1"/>
    <col min="10752" max="10752" width="2.42578125" style="54" customWidth="1"/>
    <col min="10753" max="10753" width="42.42578125" style="54" customWidth="1"/>
    <col min="10754" max="10754" width="10.42578125" style="54" bestFit="1" customWidth="1"/>
    <col min="10755" max="10755" width="10.42578125" style="54" customWidth="1"/>
    <col min="10756" max="10756" width="9.5703125" style="54" customWidth="1"/>
    <col min="10757" max="10759" width="9.28515625" style="54" customWidth="1"/>
    <col min="10760" max="10760" width="11" style="54" customWidth="1"/>
    <col min="10761" max="11005" width="9.140625" style="54"/>
    <col min="11006" max="11006" width="1.140625" style="54" customWidth="1"/>
    <col min="11007" max="11007" width="1.85546875" style="54" customWidth="1"/>
    <col min="11008" max="11008" width="2.42578125" style="54" customWidth="1"/>
    <col min="11009" max="11009" width="42.42578125" style="54" customWidth="1"/>
    <col min="11010" max="11010" width="10.42578125" style="54" bestFit="1" customWidth="1"/>
    <col min="11011" max="11011" width="10.42578125" style="54" customWidth="1"/>
    <col min="11012" max="11012" width="9.5703125" style="54" customWidth="1"/>
    <col min="11013" max="11015" width="9.28515625" style="54" customWidth="1"/>
    <col min="11016" max="11016" width="11" style="54" customWidth="1"/>
    <col min="11017" max="11261" width="9.140625" style="54"/>
    <col min="11262" max="11262" width="1.140625" style="54" customWidth="1"/>
    <col min="11263" max="11263" width="1.85546875" style="54" customWidth="1"/>
    <col min="11264" max="11264" width="2.42578125" style="54" customWidth="1"/>
    <col min="11265" max="11265" width="42.42578125" style="54" customWidth="1"/>
    <col min="11266" max="11266" width="10.42578125" style="54" bestFit="1" customWidth="1"/>
    <col min="11267" max="11267" width="10.42578125" style="54" customWidth="1"/>
    <col min="11268" max="11268" width="9.5703125" style="54" customWidth="1"/>
    <col min="11269" max="11271" width="9.28515625" style="54" customWidth="1"/>
    <col min="11272" max="11272" width="11" style="54" customWidth="1"/>
    <col min="11273" max="11517" width="9.140625" style="54"/>
    <col min="11518" max="11518" width="1.140625" style="54" customWidth="1"/>
    <col min="11519" max="11519" width="1.85546875" style="54" customWidth="1"/>
    <col min="11520" max="11520" width="2.42578125" style="54" customWidth="1"/>
    <col min="11521" max="11521" width="42.42578125" style="54" customWidth="1"/>
    <col min="11522" max="11522" width="10.42578125" style="54" bestFit="1" customWidth="1"/>
    <col min="11523" max="11523" width="10.42578125" style="54" customWidth="1"/>
    <col min="11524" max="11524" width="9.5703125" style="54" customWidth="1"/>
    <col min="11525" max="11527" width="9.28515625" style="54" customWidth="1"/>
    <col min="11528" max="11528" width="11" style="54" customWidth="1"/>
    <col min="11529" max="11773" width="9.140625" style="54"/>
    <col min="11774" max="11774" width="1.140625" style="54" customWidth="1"/>
    <col min="11775" max="11775" width="1.85546875" style="54" customWidth="1"/>
    <col min="11776" max="11776" width="2.42578125" style="54" customWidth="1"/>
    <col min="11777" max="11777" width="42.42578125" style="54" customWidth="1"/>
    <col min="11778" max="11778" width="10.42578125" style="54" bestFit="1" customWidth="1"/>
    <col min="11779" max="11779" width="10.42578125" style="54" customWidth="1"/>
    <col min="11780" max="11780" width="9.5703125" style="54" customWidth="1"/>
    <col min="11781" max="11783" width="9.28515625" style="54" customWidth="1"/>
    <col min="11784" max="11784" width="11" style="54" customWidth="1"/>
    <col min="11785" max="12029" width="9.140625" style="54"/>
    <col min="12030" max="12030" width="1.140625" style="54" customWidth="1"/>
    <col min="12031" max="12031" width="1.85546875" style="54" customWidth="1"/>
    <col min="12032" max="12032" width="2.42578125" style="54" customWidth="1"/>
    <col min="12033" max="12033" width="42.42578125" style="54" customWidth="1"/>
    <col min="12034" max="12034" width="10.42578125" style="54" bestFit="1" customWidth="1"/>
    <col min="12035" max="12035" width="10.42578125" style="54" customWidth="1"/>
    <col min="12036" max="12036" width="9.5703125" style="54" customWidth="1"/>
    <col min="12037" max="12039" width="9.28515625" style="54" customWidth="1"/>
    <col min="12040" max="12040" width="11" style="54" customWidth="1"/>
    <col min="12041" max="12285" width="9.140625" style="54"/>
    <col min="12286" max="12286" width="1.140625" style="54" customWidth="1"/>
    <col min="12287" max="12287" width="1.85546875" style="54" customWidth="1"/>
    <col min="12288" max="12288" width="2.42578125" style="54" customWidth="1"/>
    <col min="12289" max="12289" width="42.42578125" style="54" customWidth="1"/>
    <col min="12290" max="12290" width="10.42578125" style="54" bestFit="1" customWidth="1"/>
    <col min="12291" max="12291" width="10.42578125" style="54" customWidth="1"/>
    <col min="12292" max="12292" width="9.5703125" style="54" customWidth="1"/>
    <col min="12293" max="12295" width="9.28515625" style="54" customWidth="1"/>
    <col min="12296" max="12296" width="11" style="54" customWidth="1"/>
    <col min="12297" max="12541" width="9.140625" style="54"/>
    <col min="12542" max="12542" width="1.140625" style="54" customWidth="1"/>
    <col min="12543" max="12543" width="1.85546875" style="54" customWidth="1"/>
    <col min="12544" max="12544" width="2.42578125" style="54" customWidth="1"/>
    <col min="12545" max="12545" width="42.42578125" style="54" customWidth="1"/>
    <col min="12546" max="12546" width="10.42578125" style="54" bestFit="1" customWidth="1"/>
    <col min="12547" max="12547" width="10.42578125" style="54" customWidth="1"/>
    <col min="12548" max="12548" width="9.5703125" style="54" customWidth="1"/>
    <col min="12549" max="12551" width="9.28515625" style="54" customWidth="1"/>
    <col min="12552" max="12552" width="11" style="54" customWidth="1"/>
    <col min="12553" max="12797" width="9.140625" style="54"/>
    <col min="12798" max="12798" width="1.140625" style="54" customWidth="1"/>
    <col min="12799" max="12799" width="1.85546875" style="54" customWidth="1"/>
    <col min="12800" max="12800" width="2.42578125" style="54" customWidth="1"/>
    <col min="12801" max="12801" width="42.42578125" style="54" customWidth="1"/>
    <col min="12802" max="12802" width="10.42578125" style="54" bestFit="1" customWidth="1"/>
    <col min="12803" max="12803" width="10.42578125" style="54" customWidth="1"/>
    <col min="12804" max="12804" width="9.5703125" style="54" customWidth="1"/>
    <col min="12805" max="12807" width="9.28515625" style="54" customWidth="1"/>
    <col min="12808" max="12808" width="11" style="54" customWidth="1"/>
    <col min="12809" max="13053" width="9.140625" style="54"/>
    <col min="13054" max="13054" width="1.140625" style="54" customWidth="1"/>
    <col min="13055" max="13055" width="1.85546875" style="54" customWidth="1"/>
    <col min="13056" max="13056" width="2.42578125" style="54" customWidth="1"/>
    <col min="13057" max="13057" width="42.42578125" style="54" customWidth="1"/>
    <col min="13058" max="13058" width="10.42578125" style="54" bestFit="1" customWidth="1"/>
    <col min="13059" max="13059" width="10.42578125" style="54" customWidth="1"/>
    <col min="13060" max="13060" width="9.5703125" style="54" customWidth="1"/>
    <col min="13061" max="13063" width="9.28515625" style="54" customWidth="1"/>
    <col min="13064" max="13064" width="11" style="54" customWidth="1"/>
    <col min="13065" max="13309" width="9.140625" style="54"/>
    <col min="13310" max="13310" width="1.140625" style="54" customWidth="1"/>
    <col min="13311" max="13311" width="1.85546875" style="54" customWidth="1"/>
    <col min="13312" max="13312" width="2.42578125" style="54" customWidth="1"/>
    <col min="13313" max="13313" width="42.42578125" style="54" customWidth="1"/>
    <col min="13314" max="13314" width="10.42578125" style="54" bestFit="1" customWidth="1"/>
    <col min="13315" max="13315" width="10.42578125" style="54" customWidth="1"/>
    <col min="13316" max="13316" width="9.5703125" style="54" customWidth="1"/>
    <col min="13317" max="13319" width="9.28515625" style="54" customWidth="1"/>
    <col min="13320" max="13320" width="11" style="54" customWidth="1"/>
    <col min="13321" max="13565" width="9.140625" style="54"/>
    <col min="13566" max="13566" width="1.140625" style="54" customWidth="1"/>
    <col min="13567" max="13567" width="1.85546875" style="54" customWidth="1"/>
    <col min="13568" max="13568" width="2.42578125" style="54" customWidth="1"/>
    <col min="13569" max="13569" width="42.42578125" style="54" customWidth="1"/>
    <col min="13570" max="13570" width="10.42578125" style="54" bestFit="1" customWidth="1"/>
    <col min="13571" max="13571" width="10.42578125" style="54" customWidth="1"/>
    <col min="13572" max="13572" width="9.5703125" style="54" customWidth="1"/>
    <col min="13573" max="13575" width="9.28515625" style="54" customWidth="1"/>
    <col min="13576" max="13576" width="11" style="54" customWidth="1"/>
    <col min="13577" max="13821" width="9.140625" style="54"/>
    <col min="13822" max="13822" width="1.140625" style="54" customWidth="1"/>
    <col min="13823" max="13823" width="1.85546875" style="54" customWidth="1"/>
    <col min="13824" max="13824" width="2.42578125" style="54" customWidth="1"/>
    <col min="13825" max="13825" width="42.42578125" style="54" customWidth="1"/>
    <col min="13826" max="13826" width="10.42578125" style="54" bestFit="1" customWidth="1"/>
    <col min="13827" max="13827" width="10.42578125" style="54" customWidth="1"/>
    <col min="13828" max="13828" width="9.5703125" style="54" customWidth="1"/>
    <col min="13829" max="13831" width="9.28515625" style="54" customWidth="1"/>
    <col min="13832" max="13832" width="11" style="54" customWidth="1"/>
    <col min="13833" max="14077" width="9.140625" style="54"/>
    <col min="14078" max="14078" width="1.140625" style="54" customWidth="1"/>
    <col min="14079" max="14079" width="1.85546875" style="54" customWidth="1"/>
    <col min="14080" max="14080" width="2.42578125" style="54" customWidth="1"/>
    <col min="14081" max="14081" width="42.42578125" style="54" customWidth="1"/>
    <col min="14082" max="14082" width="10.42578125" style="54" bestFit="1" customWidth="1"/>
    <col min="14083" max="14083" width="10.42578125" style="54" customWidth="1"/>
    <col min="14084" max="14084" width="9.5703125" style="54" customWidth="1"/>
    <col min="14085" max="14087" width="9.28515625" style="54" customWidth="1"/>
    <col min="14088" max="14088" width="11" style="54" customWidth="1"/>
    <col min="14089" max="14333" width="9.140625" style="54"/>
    <col min="14334" max="14334" width="1.140625" style="54" customWidth="1"/>
    <col min="14335" max="14335" width="1.85546875" style="54" customWidth="1"/>
    <col min="14336" max="14336" width="2.42578125" style="54" customWidth="1"/>
    <col min="14337" max="14337" width="42.42578125" style="54" customWidth="1"/>
    <col min="14338" max="14338" width="10.42578125" style="54" bestFit="1" customWidth="1"/>
    <col min="14339" max="14339" width="10.42578125" style="54" customWidth="1"/>
    <col min="14340" max="14340" width="9.5703125" style="54" customWidth="1"/>
    <col min="14341" max="14343" width="9.28515625" style="54" customWidth="1"/>
    <col min="14344" max="14344" width="11" style="54" customWidth="1"/>
    <col min="14345" max="14589" width="9.140625" style="54"/>
    <col min="14590" max="14590" width="1.140625" style="54" customWidth="1"/>
    <col min="14591" max="14591" width="1.85546875" style="54" customWidth="1"/>
    <col min="14592" max="14592" width="2.42578125" style="54" customWidth="1"/>
    <col min="14593" max="14593" width="42.42578125" style="54" customWidth="1"/>
    <col min="14594" max="14594" width="10.42578125" style="54" bestFit="1" customWidth="1"/>
    <col min="14595" max="14595" width="10.42578125" style="54" customWidth="1"/>
    <col min="14596" max="14596" width="9.5703125" style="54" customWidth="1"/>
    <col min="14597" max="14599" width="9.28515625" style="54" customWidth="1"/>
    <col min="14600" max="14600" width="11" style="54" customWidth="1"/>
    <col min="14601" max="14845" width="9.140625" style="54"/>
    <col min="14846" max="14846" width="1.140625" style="54" customWidth="1"/>
    <col min="14847" max="14847" width="1.85546875" style="54" customWidth="1"/>
    <col min="14848" max="14848" width="2.42578125" style="54" customWidth="1"/>
    <col min="14849" max="14849" width="42.42578125" style="54" customWidth="1"/>
    <col min="14850" max="14850" width="10.42578125" style="54" bestFit="1" customWidth="1"/>
    <col min="14851" max="14851" width="10.42578125" style="54" customWidth="1"/>
    <col min="14852" max="14852" width="9.5703125" style="54" customWidth="1"/>
    <col min="14853" max="14855" width="9.28515625" style="54" customWidth="1"/>
    <col min="14856" max="14856" width="11" style="54" customWidth="1"/>
    <col min="14857" max="15101" width="9.140625" style="54"/>
    <col min="15102" max="15102" width="1.140625" style="54" customWidth="1"/>
    <col min="15103" max="15103" width="1.85546875" style="54" customWidth="1"/>
    <col min="15104" max="15104" width="2.42578125" style="54" customWidth="1"/>
    <col min="15105" max="15105" width="42.42578125" style="54" customWidth="1"/>
    <col min="15106" max="15106" width="10.42578125" style="54" bestFit="1" customWidth="1"/>
    <col min="15107" max="15107" width="10.42578125" style="54" customWidth="1"/>
    <col min="15108" max="15108" width="9.5703125" style="54" customWidth="1"/>
    <col min="15109" max="15111" width="9.28515625" style="54" customWidth="1"/>
    <col min="15112" max="15112" width="11" style="54" customWidth="1"/>
    <col min="15113" max="15357" width="9.140625" style="54"/>
    <col min="15358" max="15358" width="1.140625" style="54" customWidth="1"/>
    <col min="15359" max="15359" width="1.85546875" style="54" customWidth="1"/>
    <col min="15360" max="15360" width="2.42578125" style="54" customWidth="1"/>
    <col min="15361" max="15361" width="42.42578125" style="54" customWidth="1"/>
    <col min="15362" max="15362" width="10.42578125" style="54" bestFit="1" customWidth="1"/>
    <col min="15363" max="15363" width="10.42578125" style="54" customWidth="1"/>
    <col min="15364" max="15364" width="9.5703125" style="54" customWidth="1"/>
    <col min="15365" max="15367" width="9.28515625" style="54" customWidth="1"/>
    <col min="15368" max="15368" width="11" style="54" customWidth="1"/>
    <col min="15369" max="15613" width="9.140625" style="54"/>
    <col min="15614" max="15614" width="1.140625" style="54" customWidth="1"/>
    <col min="15615" max="15615" width="1.85546875" style="54" customWidth="1"/>
    <col min="15616" max="15616" width="2.42578125" style="54" customWidth="1"/>
    <col min="15617" max="15617" width="42.42578125" style="54" customWidth="1"/>
    <col min="15618" max="15618" width="10.42578125" style="54" bestFit="1" customWidth="1"/>
    <col min="15619" max="15619" width="10.42578125" style="54" customWidth="1"/>
    <col min="15620" max="15620" width="9.5703125" style="54" customWidth="1"/>
    <col min="15621" max="15623" width="9.28515625" style="54" customWidth="1"/>
    <col min="15624" max="15624" width="11" style="54" customWidth="1"/>
    <col min="15625" max="15869" width="9.140625" style="54"/>
    <col min="15870" max="15870" width="1.140625" style="54" customWidth="1"/>
    <col min="15871" max="15871" width="1.85546875" style="54" customWidth="1"/>
    <col min="15872" max="15872" width="2.42578125" style="54" customWidth="1"/>
    <col min="15873" max="15873" width="42.42578125" style="54" customWidth="1"/>
    <col min="15874" max="15874" width="10.42578125" style="54" bestFit="1" customWidth="1"/>
    <col min="15875" max="15875" width="10.42578125" style="54" customWidth="1"/>
    <col min="15876" max="15876" width="9.5703125" style="54" customWidth="1"/>
    <col min="15877" max="15879" width="9.28515625" style="54" customWidth="1"/>
    <col min="15880" max="15880" width="11" style="54" customWidth="1"/>
    <col min="15881" max="16125" width="9.140625" style="54"/>
    <col min="16126" max="16126" width="1.140625" style="54" customWidth="1"/>
    <col min="16127" max="16127" width="1.85546875" style="54" customWidth="1"/>
    <col min="16128" max="16128" width="2.42578125" style="54" customWidth="1"/>
    <col min="16129" max="16129" width="42.42578125" style="54" customWidth="1"/>
    <col min="16130" max="16130" width="10.42578125" style="54" bestFit="1" customWidth="1"/>
    <col min="16131" max="16131" width="10.42578125" style="54" customWidth="1"/>
    <col min="16132" max="16132" width="9.5703125" style="54" customWidth="1"/>
    <col min="16133" max="16135" width="9.28515625" style="54" customWidth="1"/>
    <col min="16136" max="16136" width="11" style="54" customWidth="1"/>
    <col min="16137" max="16384" width="9.140625" style="54"/>
  </cols>
  <sheetData>
    <row r="1" spans="2:18" s="4" customFormat="1" ht="16.5" x14ac:dyDescent="0.3">
      <c r="B1" s="1" t="s">
        <v>164</v>
      </c>
      <c r="C1" s="3"/>
      <c r="D1" s="3"/>
      <c r="E1" s="3"/>
      <c r="F1" s="3"/>
      <c r="G1" s="3"/>
      <c r="H1" s="3"/>
    </row>
    <row r="2" spans="2:18" s="4" customFormat="1" ht="16.5" x14ac:dyDescent="0.3">
      <c r="B2" s="5" t="s">
        <v>1</v>
      </c>
      <c r="C2" s="3"/>
      <c r="D2" s="3"/>
      <c r="E2" s="3"/>
      <c r="F2" s="3"/>
      <c r="G2" s="3"/>
      <c r="H2" s="3"/>
    </row>
    <row r="3" spans="2:18" s="4" customFormat="1" ht="14.25" x14ac:dyDescent="0.2">
      <c r="B3" s="6"/>
      <c r="C3" s="7"/>
      <c r="D3" s="7"/>
      <c r="E3" s="7"/>
      <c r="F3" s="7"/>
      <c r="G3" s="7"/>
      <c r="H3" s="7"/>
      <c r="J3" s="137"/>
      <c r="K3" s="137"/>
      <c r="L3" s="137"/>
      <c r="M3" s="137"/>
      <c r="N3" s="137"/>
      <c r="O3" s="137"/>
      <c r="P3" s="137"/>
      <c r="R3" s="54"/>
    </row>
    <row r="4" spans="2:18" ht="15.75" customHeight="1" x14ac:dyDescent="0.2">
      <c r="B4" s="37" t="s">
        <v>25</v>
      </c>
      <c r="C4" s="37"/>
      <c r="D4" s="37"/>
      <c r="E4" s="9" t="s">
        <v>4</v>
      </c>
      <c r="F4" s="9" t="s">
        <v>5</v>
      </c>
      <c r="G4" s="9" t="s">
        <v>6</v>
      </c>
      <c r="H4" s="9" t="s">
        <v>7</v>
      </c>
      <c r="I4" s="9" t="s">
        <v>8</v>
      </c>
      <c r="J4" s="137"/>
      <c r="K4" s="137"/>
      <c r="L4" s="137"/>
      <c r="M4" s="137"/>
      <c r="N4" s="137"/>
      <c r="O4" s="137"/>
      <c r="P4" s="137"/>
    </row>
    <row r="5" spans="2:18" ht="15.75" customHeight="1" x14ac:dyDescent="0.2">
      <c r="B5" s="55" t="s">
        <v>11</v>
      </c>
      <c r="C5" s="55"/>
      <c r="D5" s="55"/>
      <c r="E5" s="41" t="s">
        <v>10</v>
      </c>
      <c r="F5" s="41" t="s">
        <v>10</v>
      </c>
      <c r="G5" s="41" t="s">
        <v>10</v>
      </c>
      <c r="H5" s="41" t="s">
        <v>10</v>
      </c>
      <c r="I5" s="41" t="s">
        <v>10</v>
      </c>
    </row>
    <row r="6" spans="2:18" ht="15.75" customHeight="1" x14ac:dyDescent="0.2">
      <c r="B6" s="37"/>
      <c r="C6" s="37"/>
      <c r="D6" s="37"/>
      <c r="E6" s="56"/>
      <c r="F6" s="56"/>
      <c r="G6" s="56"/>
      <c r="H6" s="56"/>
    </row>
    <row r="7" spans="2:18" ht="15.75" customHeight="1" x14ac:dyDescent="0.2">
      <c r="B7" s="423" t="s">
        <v>165</v>
      </c>
      <c r="C7" s="423"/>
      <c r="D7" s="117"/>
      <c r="E7" s="57">
        <v>64.400000000000006</v>
      </c>
      <c r="F7" s="57">
        <v>66.400000000000006</v>
      </c>
      <c r="G7" s="57">
        <v>65</v>
      </c>
      <c r="H7" s="57">
        <v>62.1</v>
      </c>
      <c r="I7" s="57">
        <v>59.6</v>
      </c>
    </row>
    <row r="8" spans="2:18" ht="15.75" customHeight="1" x14ac:dyDescent="0.2">
      <c r="B8" s="136" t="s">
        <v>155</v>
      </c>
      <c r="C8" s="117"/>
      <c r="D8" s="117"/>
      <c r="E8" s="60"/>
      <c r="F8" s="60"/>
      <c r="G8" s="60"/>
      <c r="H8" s="60"/>
    </row>
    <row r="9" spans="2:18" ht="15.75" customHeight="1" x14ac:dyDescent="0.2">
      <c r="B9" s="117"/>
      <c r="C9" s="58" t="s">
        <v>156</v>
      </c>
      <c r="D9" s="58"/>
      <c r="E9" s="60">
        <v>0</v>
      </c>
      <c r="F9" s="60">
        <v>0.6</v>
      </c>
      <c r="G9" s="60">
        <v>2.7</v>
      </c>
      <c r="H9" s="60">
        <v>4.5</v>
      </c>
      <c r="I9" s="60">
        <v>6.5</v>
      </c>
    </row>
    <row r="10" spans="2:18" ht="15.75" customHeight="1" x14ac:dyDescent="0.2">
      <c r="B10" s="117"/>
      <c r="C10" s="58" t="s">
        <v>157</v>
      </c>
      <c r="D10" s="58"/>
      <c r="E10" s="60">
        <v>0</v>
      </c>
      <c r="F10" s="60">
        <v>0.1</v>
      </c>
      <c r="G10" s="60">
        <v>0.5</v>
      </c>
      <c r="H10" s="60">
        <v>0.7</v>
      </c>
      <c r="I10" s="60">
        <v>1.1000000000000001</v>
      </c>
    </row>
    <row r="11" spans="2:18" ht="15.75" customHeight="1" x14ac:dyDescent="0.2">
      <c r="B11" s="117"/>
      <c r="C11" s="58" t="s">
        <v>166</v>
      </c>
      <c r="D11" s="58"/>
      <c r="E11" s="60">
        <v>-0.1</v>
      </c>
      <c r="F11" s="60">
        <v>0.30000000000000004</v>
      </c>
      <c r="G11" s="60">
        <v>0.70000000000000007</v>
      </c>
      <c r="H11" s="60">
        <v>0.90000000000000013</v>
      </c>
      <c r="I11" s="60">
        <v>0.90000000000000013</v>
      </c>
    </row>
    <row r="12" spans="2:18" ht="15.75" customHeight="1" x14ac:dyDescent="0.2">
      <c r="B12" s="117"/>
      <c r="C12" s="58" t="s">
        <v>158</v>
      </c>
      <c r="D12" s="58"/>
      <c r="E12" s="60">
        <v>0</v>
      </c>
      <c r="F12" s="60">
        <v>0</v>
      </c>
      <c r="G12" s="60">
        <v>0.2</v>
      </c>
      <c r="H12" s="60">
        <v>0.60000000000000009</v>
      </c>
      <c r="I12" s="60">
        <v>1.3</v>
      </c>
    </row>
    <row r="13" spans="2:18" ht="15.75" customHeight="1" x14ac:dyDescent="0.2">
      <c r="B13" s="117"/>
      <c r="C13" s="58" t="s">
        <v>167</v>
      </c>
      <c r="D13" s="58"/>
      <c r="E13" s="60">
        <v>0</v>
      </c>
      <c r="F13" s="60">
        <v>-0.1</v>
      </c>
      <c r="G13" s="60">
        <v>-0.2</v>
      </c>
      <c r="H13" s="60">
        <v>-0.1</v>
      </c>
      <c r="I13" s="60">
        <v>0.19999999999999998</v>
      </c>
    </row>
    <row r="14" spans="2:18" ht="15.75" customHeight="1" x14ac:dyDescent="0.2">
      <c r="B14" s="117"/>
      <c r="C14" s="58" t="s">
        <v>168</v>
      </c>
      <c r="D14" s="58"/>
      <c r="E14" s="60">
        <v>-0.10000000000000003</v>
      </c>
      <c r="F14" s="60">
        <v>-0.5</v>
      </c>
      <c r="G14" s="60">
        <v>-0.79999999999999993</v>
      </c>
      <c r="H14" s="60">
        <v>-2</v>
      </c>
      <c r="I14" s="60">
        <v>-3.3</v>
      </c>
    </row>
    <row r="15" spans="2:18" ht="15.75" customHeight="1" x14ac:dyDescent="0.2">
      <c r="B15" s="117"/>
      <c r="C15" s="58" t="s">
        <v>169</v>
      </c>
      <c r="D15" s="58"/>
      <c r="E15" s="60">
        <v>-1.3000000000000003</v>
      </c>
      <c r="F15" s="60">
        <v>-1.8</v>
      </c>
      <c r="G15" s="60">
        <v>-2.1</v>
      </c>
      <c r="H15" s="60">
        <v>-1.9000000000000001</v>
      </c>
      <c r="I15" s="60">
        <v>-1.8000000000000003</v>
      </c>
    </row>
    <row r="16" spans="2:18" ht="15.75" customHeight="1" x14ac:dyDescent="0.2">
      <c r="B16" s="117"/>
      <c r="C16" s="58" t="s">
        <v>170</v>
      </c>
      <c r="D16" s="58"/>
      <c r="E16" s="60">
        <v>0</v>
      </c>
      <c r="F16" s="60">
        <v>0</v>
      </c>
      <c r="G16" s="60">
        <v>0</v>
      </c>
      <c r="H16" s="60">
        <v>0</v>
      </c>
      <c r="I16" s="60">
        <v>-0.9</v>
      </c>
    </row>
    <row r="17" spans="2:9" ht="15.75" customHeight="1" x14ac:dyDescent="0.2">
      <c r="C17" s="58" t="s">
        <v>161</v>
      </c>
      <c r="D17" s="58"/>
      <c r="E17" s="63">
        <v>-0.6000000000000083</v>
      </c>
      <c r="F17" s="63">
        <v>-0.90000000000001146</v>
      </c>
      <c r="G17" s="63">
        <v>-0.2999999999999976</v>
      </c>
      <c r="H17" s="63">
        <v>-0.59999999999999964</v>
      </c>
      <c r="I17" s="63">
        <v>-0.80000000000000426</v>
      </c>
    </row>
    <row r="18" spans="2:9" ht="15.75" customHeight="1" x14ac:dyDescent="0.2">
      <c r="B18" s="136" t="s">
        <v>162</v>
      </c>
      <c r="E18" s="63">
        <v>-2.1230000000000047</v>
      </c>
      <c r="F18" s="63">
        <v>-2.2890000000000015</v>
      </c>
      <c r="G18" s="63">
        <v>0.74399999999999977</v>
      </c>
      <c r="H18" s="63">
        <v>2.0539999999999949</v>
      </c>
      <c r="I18" s="63">
        <v>3.2239999999999966</v>
      </c>
    </row>
    <row r="19" spans="2:9" ht="15.75" customHeight="1" x14ac:dyDescent="0.2">
      <c r="B19" s="136"/>
      <c r="E19" s="60"/>
      <c r="F19" s="60"/>
      <c r="G19" s="60"/>
      <c r="H19" s="60"/>
    </row>
    <row r="20" spans="2:9" ht="15.75" customHeight="1" x14ac:dyDescent="0.2">
      <c r="B20" s="423" t="s">
        <v>171</v>
      </c>
      <c r="C20" s="423"/>
      <c r="D20" s="117"/>
      <c r="E20" s="64">
        <v>62.277000000000001</v>
      </c>
      <c r="F20" s="64">
        <v>64.111000000000004</v>
      </c>
      <c r="G20" s="64">
        <v>65.744</v>
      </c>
      <c r="H20" s="64">
        <v>64.153999999999996</v>
      </c>
      <c r="I20" s="64">
        <v>62.823999999999998</v>
      </c>
    </row>
    <row r="22" spans="2:9" ht="15.75" customHeight="1" x14ac:dyDescent="0.2">
      <c r="E22" s="138"/>
      <c r="F22" s="138"/>
      <c r="G22" s="138"/>
      <c r="H22" s="138"/>
      <c r="I22" s="138"/>
    </row>
  </sheetData>
  <mergeCells count="2">
    <mergeCell ref="B7:C7"/>
    <mergeCell ref="B20:C20"/>
  </mergeCells>
  <pageMargins left="0.70866141732283472" right="0.70866141732283472" top="0.74803149606299213" bottom="0.74803149606299213" header="0.31496062992125984" footer="0.31496062992125984"/>
  <pageSetup paperSize="9" scale="54"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H23"/>
  <sheetViews>
    <sheetView zoomScaleNormal="100" workbookViewId="0">
      <selection activeCell="D31" sqref="D30:D31"/>
    </sheetView>
  </sheetViews>
  <sheetFormatPr defaultColWidth="9.140625" defaultRowHeight="12" x14ac:dyDescent="0.2"/>
  <cols>
    <col min="1" max="1" width="9.140625" style="69"/>
    <col min="2" max="2" width="27.42578125" style="69" customWidth="1"/>
    <col min="3" max="7" width="9.140625" style="69"/>
    <col min="8" max="8" width="8.5703125" style="69" customWidth="1"/>
    <col min="9" max="16384" width="9.140625" style="69"/>
  </cols>
  <sheetData>
    <row r="1" spans="2:8" s="4" customFormat="1" ht="16.5" x14ac:dyDescent="0.3">
      <c r="B1" s="1" t="s">
        <v>172</v>
      </c>
      <c r="C1" s="2"/>
      <c r="D1" s="3"/>
      <c r="E1" s="3"/>
      <c r="F1" s="3"/>
      <c r="G1" s="3"/>
      <c r="H1" s="3"/>
    </row>
    <row r="2" spans="2:8" s="4" customFormat="1" ht="16.5" x14ac:dyDescent="0.3">
      <c r="B2" s="5" t="s">
        <v>1</v>
      </c>
      <c r="C2" s="2"/>
      <c r="D2" s="3"/>
      <c r="E2" s="3"/>
      <c r="F2" s="3"/>
      <c r="G2" s="3"/>
      <c r="H2" s="3"/>
    </row>
    <row r="3" spans="2:8" s="4" customFormat="1" ht="14.25" x14ac:dyDescent="0.2">
      <c r="C3" s="6"/>
      <c r="D3" s="7"/>
      <c r="E3" s="7"/>
      <c r="F3" s="7"/>
      <c r="G3" s="7"/>
      <c r="H3" s="7"/>
    </row>
    <row r="4" spans="2:8" ht="12.75" thickBot="1" x14ac:dyDescent="0.25"/>
    <row r="5" spans="2:8" x14ac:dyDescent="0.2">
      <c r="B5" s="431" t="s">
        <v>25</v>
      </c>
      <c r="C5" s="139" t="s">
        <v>3</v>
      </c>
      <c r="D5" s="139" t="s">
        <v>4</v>
      </c>
      <c r="E5" s="139" t="s">
        <v>5</v>
      </c>
      <c r="F5" s="139" t="s">
        <v>6</v>
      </c>
      <c r="G5" s="139" t="s">
        <v>7</v>
      </c>
      <c r="H5" s="140" t="s">
        <v>8</v>
      </c>
    </row>
    <row r="6" spans="2:8" x14ac:dyDescent="0.2">
      <c r="B6" s="432"/>
      <c r="C6" s="141" t="s">
        <v>9</v>
      </c>
      <c r="D6" s="141" t="s">
        <v>10</v>
      </c>
      <c r="E6" s="141" t="s">
        <v>10</v>
      </c>
      <c r="F6" s="141" t="s">
        <v>10</v>
      </c>
      <c r="G6" s="141" t="s">
        <v>10</v>
      </c>
      <c r="H6" s="142" t="s">
        <v>10</v>
      </c>
    </row>
    <row r="7" spans="2:8" ht="4.5" customHeight="1" x14ac:dyDescent="0.2">
      <c r="B7" s="143"/>
      <c r="C7" s="141"/>
      <c r="D7" s="141"/>
      <c r="E7" s="141"/>
      <c r="F7" s="141"/>
      <c r="G7" s="141"/>
      <c r="H7" s="144"/>
    </row>
    <row r="8" spans="2:8" ht="13.5" x14ac:dyDescent="0.2">
      <c r="B8" s="145" t="s">
        <v>173</v>
      </c>
      <c r="C8" s="146">
        <v>2.695814046633993</v>
      </c>
      <c r="D8" s="146">
        <v>3.0583819623815511</v>
      </c>
      <c r="E8" s="146">
        <v>3.5499556340402139</v>
      </c>
      <c r="F8" s="146">
        <v>3.7769649797626315</v>
      </c>
      <c r="G8" s="146">
        <v>2.8835880240032807</v>
      </c>
      <c r="H8" s="147">
        <v>2.3694211127784914</v>
      </c>
    </row>
    <row r="9" spans="2:8" ht="13.5" x14ac:dyDescent="0.2">
      <c r="B9" s="145" t="s">
        <v>174</v>
      </c>
      <c r="C9" s="148">
        <v>253089</v>
      </c>
      <c r="D9" s="148">
        <v>268876.77246663341</v>
      </c>
      <c r="E9" s="148">
        <v>281800.62535196595</v>
      </c>
      <c r="F9" s="148">
        <v>297042.42311954801</v>
      </c>
      <c r="G9" s="148">
        <v>311861.76464144117</v>
      </c>
      <c r="H9" s="149">
        <v>324898.2086928272</v>
      </c>
    </row>
    <row r="10" spans="2:8" ht="12.75" customHeight="1" x14ac:dyDescent="0.2">
      <c r="B10" s="145" t="s">
        <v>175</v>
      </c>
      <c r="C10" s="146">
        <v>0.33395950740973124</v>
      </c>
      <c r="D10" s="146">
        <v>1.3852714790929976</v>
      </c>
      <c r="E10" s="146">
        <v>1.6659105333653779</v>
      </c>
      <c r="F10" s="146">
        <v>1.8782401598675058</v>
      </c>
      <c r="G10" s="146">
        <v>2.2461164577274095</v>
      </c>
      <c r="H10" s="147">
        <v>2.1586070113565281</v>
      </c>
    </row>
    <row r="11" spans="2:8" ht="12.75" customHeight="1" x14ac:dyDescent="0.2">
      <c r="B11" s="145" t="s">
        <v>176</v>
      </c>
      <c r="C11" s="146">
        <v>3.1582299308878259</v>
      </c>
      <c r="D11" s="146">
        <v>2.910051915444078</v>
      </c>
      <c r="E11" s="146">
        <v>3.4797842499999998</v>
      </c>
      <c r="F11" s="146">
        <v>3.8260752500000001</v>
      </c>
      <c r="G11" s="146">
        <v>4.11391025</v>
      </c>
      <c r="H11" s="147">
        <v>4.27881</v>
      </c>
    </row>
    <row r="12" spans="2:8" ht="12.75" customHeight="1" x14ac:dyDescent="0.2">
      <c r="B12" s="145" t="s">
        <v>177</v>
      </c>
      <c r="C12" s="146">
        <v>2.6017348303235028</v>
      </c>
      <c r="D12" s="146">
        <v>2.3705366065597477</v>
      </c>
      <c r="E12" s="146">
        <v>2.9213036085671398</v>
      </c>
      <c r="F12" s="146">
        <v>3.2924651556666711</v>
      </c>
      <c r="G12" s="146">
        <v>3.6748691454188132</v>
      </c>
      <c r="H12" s="147">
        <v>3.8999985241690069</v>
      </c>
    </row>
    <row r="13" spans="2:8" ht="12.75" customHeight="1" x14ac:dyDescent="0.2">
      <c r="B13" s="145" t="s">
        <v>178</v>
      </c>
      <c r="C13" s="146">
        <v>2.6940836131831558</v>
      </c>
      <c r="D13" s="146">
        <v>2.0839308857618355</v>
      </c>
      <c r="E13" s="146">
        <v>2</v>
      </c>
      <c r="F13" s="146">
        <v>2.40150525</v>
      </c>
      <c r="G13" s="146">
        <v>3.21521225</v>
      </c>
      <c r="H13" s="147">
        <v>3.7206874999999999</v>
      </c>
    </row>
    <row r="14" spans="2:8" ht="12.75" customHeight="1" x14ac:dyDescent="0.2">
      <c r="B14" s="145" t="s">
        <v>179</v>
      </c>
      <c r="C14" s="146">
        <v>5.1749999999999998</v>
      </c>
      <c r="D14" s="146">
        <v>5.071593</v>
      </c>
      <c r="E14" s="146">
        <v>5.0036094999999996</v>
      </c>
      <c r="F14" s="146">
        <v>4.7527507500000006</v>
      </c>
      <c r="G14" s="146">
        <v>4.4014039999999994</v>
      </c>
      <c r="H14" s="147">
        <v>4.2869512499999995</v>
      </c>
    </row>
    <row r="15" spans="2:8" ht="12.75" customHeight="1" x14ac:dyDescent="0.2">
      <c r="B15" s="145" t="s">
        <v>180</v>
      </c>
      <c r="C15" s="146">
        <v>2.3392437513351849</v>
      </c>
      <c r="D15" s="146">
        <v>5.1280273457885439</v>
      </c>
      <c r="E15" s="146">
        <v>2.5066799581144883</v>
      </c>
      <c r="F15" s="146">
        <v>1.977321833228407</v>
      </c>
      <c r="G15" s="146">
        <v>1.8014946692460398</v>
      </c>
      <c r="H15" s="147">
        <v>1.318003326917716</v>
      </c>
    </row>
    <row r="16" spans="2:8" ht="6.75" customHeight="1" thickBot="1" x14ac:dyDescent="0.25">
      <c r="B16" s="150"/>
      <c r="C16" s="151"/>
      <c r="D16" s="151"/>
      <c r="E16" s="151"/>
      <c r="F16" s="151"/>
      <c r="G16" s="151"/>
      <c r="H16" s="152"/>
    </row>
    <row r="18" spans="2:8" x14ac:dyDescent="0.2">
      <c r="B18" s="69" t="s">
        <v>19</v>
      </c>
      <c r="C18" s="153">
        <v>1</v>
      </c>
      <c r="D18" s="69" t="s">
        <v>181</v>
      </c>
    </row>
    <row r="19" spans="2:8" x14ac:dyDescent="0.2">
      <c r="C19" s="153">
        <v>2</v>
      </c>
      <c r="D19" s="69" t="s">
        <v>182</v>
      </c>
    </row>
    <row r="21" spans="2:8" x14ac:dyDescent="0.2">
      <c r="D21" s="154"/>
      <c r="E21" s="154"/>
      <c r="F21" s="154"/>
      <c r="G21" s="154"/>
      <c r="H21" s="154"/>
    </row>
    <row r="22" spans="2:8" x14ac:dyDescent="0.2">
      <c r="D22" s="155"/>
      <c r="E22" s="155"/>
      <c r="F22" s="155"/>
      <c r="G22" s="155"/>
      <c r="H22" s="155"/>
    </row>
    <row r="23" spans="2:8" x14ac:dyDescent="0.2">
      <c r="H23" s="154"/>
    </row>
  </sheetData>
  <mergeCells count="1">
    <mergeCell ref="B5:B6"/>
  </mergeCells>
  <pageMargins left="0.70866141732283472" right="0.70866141732283472" top="0.74803149606299213" bottom="0.74803149606299213" header="0.31496062992125984" footer="0.31496062992125984"/>
  <pageSetup paperSize="9" scale="71"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T40"/>
  <sheetViews>
    <sheetView showGridLines="0" topLeftCell="D20" zoomScaleNormal="100" workbookViewId="0">
      <selection activeCell="K36" sqref="K36"/>
    </sheetView>
  </sheetViews>
  <sheetFormatPr defaultColWidth="9.140625" defaultRowHeight="15.75" x14ac:dyDescent="0.25"/>
  <cols>
    <col min="1" max="1" width="9.140625" style="310"/>
    <col min="2" max="2" width="43.140625" style="310" customWidth="1"/>
    <col min="3" max="7" width="9.140625" style="310"/>
    <col min="8" max="8" width="0.85546875" style="310" customWidth="1"/>
    <col min="9" max="11" width="9.140625" style="310"/>
    <col min="12" max="12" width="22.5703125" style="348" customWidth="1"/>
    <col min="13" max="16384" width="9.140625" style="310"/>
  </cols>
  <sheetData>
    <row r="1" spans="2:20" s="308" customFormat="1" ht="16.5" x14ac:dyDescent="0.3">
      <c r="B1" s="244" t="s">
        <v>383</v>
      </c>
      <c r="C1" s="244"/>
      <c r="D1" s="244"/>
      <c r="E1" s="244"/>
      <c r="F1" s="244"/>
      <c r="G1" s="244"/>
      <c r="H1" s="244"/>
      <c r="I1" s="307"/>
      <c r="L1" s="309"/>
    </row>
    <row r="2" spans="2:20" s="308" customFormat="1" ht="16.5" x14ac:dyDescent="0.3">
      <c r="B2" s="291" t="s">
        <v>384</v>
      </c>
      <c r="C2" s="291"/>
      <c r="D2" s="291"/>
      <c r="E2" s="291"/>
      <c r="F2" s="291"/>
      <c r="G2" s="291"/>
      <c r="H2" s="291"/>
      <c r="I2" s="307"/>
      <c r="L2" s="309"/>
    </row>
    <row r="3" spans="2:20" s="308" customFormat="1" ht="16.5" x14ac:dyDescent="0.3">
      <c r="B3"/>
      <c r="C3"/>
      <c r="D3"/>
      <c r="E3"/>
      <c r="F3"/>
      <c r="G3"/>
      <c r="H3"/>
      <c r="L3" s="309"/>
    </row>
    <row r="5" spans="2:20" x14ac:dyDescent="0.25">
      <c r="K5" s="311"/>
      <c r="L5" s="312"/>
      <c r="M5" s="311"/>
      <c r="N5" s="311"/>
      <c r="O5" s="311"/>
      <c r="P5" s="311"/>
      <c r="Q5" s="311"/>
      <c r="R5" s="311"/>
      <c r="S5" s="311"/>
      <c r="T5" s="311"/>
    </row>
    <row r="6" spans="2:20" ht="16.5" x14ac:dyDescent="0.3">
      <c r="B6" s="433" t="s">
        <v>385</v>
      </c>
      <c r="C6" s="313">
        <v>2017</v>
      </c>
      <c r="D6" s="313">
        <v>2018</v>
      </c>
      <c r="E6" s="313">
        <v>2019</v>
      </c>
      <c r="F6" s="313">
        <v>2020</v>
      </c>
      <c r="G6" s="313">
        <v>2021</v>
      </c>
      <c r="K6" s="311"/>
      <c r="L6" s="314"/>
      <c r="M6" s="315"/>
      <c r="N6" s="315"/>
      <c r="O6" s="315"/>
      <c r="P6" s="311"/>
      <c r="Q6" s="315"/>
      <c r="R6" s="315"/>
      <c r="S6" s="315"/>
      <c r="T6" s="315"/>
    </row>
    <row r="7" spans="2:20" ht="16.5" x14ac:dyDescent="0.3">
      <c r="B7" s="434"/>
      <c r="C7" s="316" t="s">
        <v>10</v>
      </c>
      <c r="D7" s="316" t="s">
        <v>10</v>
      </c>
      <c r="E7" s="316" t="s">
        <v>10</v>
      </c>
      <c r="F7" s="316" t="s">
        <v>10</v>
      </c>
      <c r="G7" s="316" t="s">
        <v>10</v>
      </c>
      <c r="K7" s="311"/>
      <c r="L7" s="317"/>
      <c r="M7" s="318"/>
      <c r="N7" s="318"/>
      <c r="O7" s="318"/>
      <c r="P7" s="311"/>
      <c r="Q7" s="318"/>
      <c r="R7" s="318"/>
      <c r="S7" s="318"/>
      <c r="T7" s="318"/>
    </row>
    <row r="8" spans="2:20" ht="16.5" x14ac:dyDescent="0.3">
      <c r="B8" s="433" t="s">
        <v>386</v>
      </c>
      <c r="C8" s="433"/>
      <c r="D8" s="433"/>
      <c r="E8" s="433"/>
      <c r="F8" s="433"/>
      <c r="G8" s="433"/>
      <c r="H8" s="433"/>
      <c r="K8" s="311"/>
      <c r="L8" s="319"/>
      <c r="M8" s="248"/>
      <c r="N8" s="248"/>
      <c r="O8" s="248"/>
      <c r="P8" s="311"/>
      <c r="Q8" s="248"/>
      <c r="R8" s="248"/>
      <c r="S8" s="248"/>
      <c r="T8" s="248"/>
    </row>
    <row r="9" spans="2:20" ht="16.5" x14ac:dyDescent="0.3">
      <c r="B9" s="320" t="s">
        <v>387</v>
      </c>
      <c r="C9" s="321">
        <v>3.1</v>
      </c>
      <c r="D9" s="321">
        <v>3.5</v>
      </c>
      <c r="E9" s="321">
        <v>3.8</v>
      </c>
      <c r="F9" s="321">
        <v>2.9</v>
      </c>
      <c r="G9" s="321">
        <v>2.3689363102333099</v>
      </c>
      <c r="H9" s="322"/>
      <c r="J9" s="323"/>
      <c r="K9" s="324"/>
      <c r="L9" s="325"/>
      <c r="M9" s="326"/>
      <c r="N9" s="326"/>
      <c r="O9" s="326"/>
      <c r="P9" s="311"/>
      <c r="Q9" s="326"/>
      <c r="R9" s="326"/>
      <c r="S9" s="326"/>
      <c r="T9" s="326"/>
    </row>
    <row r="10" spans="2:20" ht="16.5" x14ac:dyDescent="0.3">
      <c r="B10" s="327" t="s">
        <v>388</v>
      </c>
      <c r="C10" s="328">
        <v>3.1</v>
      </c>
      <c r="D10" s="328">
        <v>3.7</v>
      </c>
      <c r="E10" s="328">
        <v>3.9</v>
      </c>
      <c r="F10" s="328">
        <v>3.1</v>
      </c>
      <c r="G10" s="328">
        <v>2.9</v>
      </c>
      <c r="H10" s="329"/>
      <c r="J10" s="323"/>
      <c r="K10" s="323"/>
      <c r="L10" s="325"/>
      <c r="M10" s="330"/>
      <c r="N10" s="330"/>
      <c r="O10" s="330"/>
      <c r="Q10" s="326"/>
      <c r="R10" s="330"/>
      <c r="S10" s="330"/>
      <c r="T10" s="330"/>
    </row>
    <row r="11" spans="2:20" ht="19.149999999999999" customHeight="1" x14ac:dyDescent="0.3">
      <c r="B11" s="331" t="s">
        <v>389</v>
      </c>
      <c r="C11" s="332">
        <v>3</v>
      </c>
      <c r="D11" s="332">
        <v>3.2</v>
      </c>
      <c r="E11" s="332">
        <v>3.3484434778277801</v>
      </c>
      <c r="F11" s="332">
        <v>2.7</v>
      </c>
      <c r="G11" s="332">
        <v>2.6</v>
      </c>
      <c r="H11" s="333"/>
      <c r="J11" s="323"/>
      <c r="K11" s="323"/>
      <c r="L11" s="325"/>
      <c r="M11" s="334"/>
      <c r="N11" s="334"/>
      <c r="O11" s="334"/>
      <c r="Q11" s="335"/>
      <c r="R11" s="334"/>
      <c r="S11" s="334"/>
      <c r="T11" s="334"/>
    </row>
    <row r="12" spans="2:20" ht="16.5" x14ac:dyDescent="0.3">
      <c r="B12" s="435" t="s">
        <v>39</v>
      </c>
      <c r="C12" s="435"/>
      <c r="D12" s="435"/>
      <c r="E12" s="435"/>
      <c r="F12" s="435"/>
      <c r="G12" s="435"/>
      <c r="H12" s="435"/>
      <c r="J12" s="323"/>
      <c r="K12" s="323"/>
      <c r="L12" s="325"/>
      <c r="M12" s="334"/>
      <c r="N12" s="334"/>
      <c r="O12" s="334"/>
      <c r="Q12" s="335"/>
      <c r="R12" s="334"/>
      <c r="S12" s="334"/>
      <c r="T12" s="334"/>
    </row>
    <row r="13" spans="2:20" ht="16.5" x14ac:dyDescent="0.3">
      <c r="B13" s="320" t="s">
        <v>390</v>
      </c>
      <c r="C13" s="321">
        <v>6.2</v>
      </c>
      <c r="D13" s="321">
        <v>4.8</v>
      </c>
      <c r="E13" s="321">
        <v>5.4</v>
      </c>
      <c r="F13" s="321">
        <v>4.9774088881283403</v>
      </c>
      <c r="G13" s="321">
        <v>4.2</v>
      </c>
      <c r="H13" s="322"/>
      <c r="J13" s="323"/>
      <c r="K13" s="323"/>
      <c r="L13" s="325"/>
      <c r="M13" s="334"/>
      <c r="N13" s="334"/>
      <c r="O13" s="334"/>
      <c r="Q13" s="335"/>
      <c r="R13" s="334"/>
      <c r="S13" s="334"/>
      <c r="T13" s="334"/>
    </row>
    <row r="14" spans="2:20" ht="16.5" x14ac:dyDescent="0.3">
      <c r="B14" s="336" t="s">
        <v>391</v>
      </c>
      <c r="C14" s="337">
        <v>268.89999999999998</v>
      </c>
      <c r="D14" s="337">
        <v>281.8</v>
      </c>
      <c r="E14" s="337">
        <v>297</v>
      </c>
      <c r="F14" s="337">
        <v>311.89999999999998</v>
      </c>
      <c r="G14" s="337">
        <v>324.89999999999998</v>
      </c>
      <c r="H14" s="322"/>
      <c r="J14" s="323"/>
      <c r="K14" s="323"/>
      <c r="L14" s="325"/>
      <c r="M14" s="334"/>
      <c r="N14" s="334"/>
      <c r="O14" s="334"/>
      <c r="Q14" s="335"/>
      <c r="R14" s="334"/>
      <c r="S14" s="334"/>
      <c r="T14" s="334"/>
    </row>
    <row r="15" spans="2:20" ht="16.5" x14ac:dyDescent="0.3">
      <c r="B15" s="338" t="s">
        <v>392</v>
      </c>
      <c r="C15" s="339">
        <v>6.3</v>
      </c>
      <c r="D15" s="339">
        <v>5.5</v>
      </c>
      <c r="E15" s="339">
        <v>5.9</v>
      </c>
      <c r="F15" s="339">
        <v>5.6</v>
      </c>
      <c r="G15" s="339">
        <v>5.0999999999999996</v>
      </c>
      <c r="H15" s="329"/>
      <c r="J15" s="323"/>
      <c r="K15" s="323"/>
      <c r="L15" s="325"/>
      <c r="M15" s="334"/>
      <c r="N15" s="334"/>
      <c r="O15" s="334"/>
      <c r="Q15" s="335"/>
      <c r="R15" s="334"/>
      <c r="S15" s="334"/>
      <c r="T15" s="334"/>
    </row>
    <row r="16" spans="2:20" ht="16.5" x14ac:dyDescent="0.3">
      <c r="B16" s="340" t="s">
        <v>391</v>
      </c>
      <c r="C16" s="328">
        <v>269.10000000000002</v>
      </c>
      <c r="D16" s="328">
        <v>284</v>
      </c>
      <c r="E16" s="328">
        <v>300.89999999999998</v>
      </c>
      <c r="F16" s="328">
        <v>317.60000000000002</v>
      </c>
      <c r="G16" s="328">
        <v>333.8</v>
      </c>
      <c r="H16" s="329"/>
      <c r="J16" s="323"/>
      <c r="K16" s="323"/>
      <c r="L16" s="325"/>
      <c r="M16" s="334"/>
      <c r="N16" s="334"/>
      <c r="O16" s="334"/>
      <c r="Q16" s="335"/>
      <c r="R16" s="334"/>
      <c r="S16" s="334"/>
      <c r="T16" s="334"/>
    </row>
    <row r="17" spans="2:20" ht="16.149999999999999" customHeight="1" x14ac:dyDescent="0.3">
      <c r="B17" s="341" t="s">
        <v>393</v>
      </c>
      <c r="C17" s="342">
        <v>6.2</v>
      </c>
      <c r="D17" s="342">
        <v>4.2</v>
      </c>
      <c r="E17" s="342">
        <v>4.4000000000000004</v>
      </c>
      <c r="F17" s="342">
        <v>4.2</v>
      </c>
      <c r="G17" s="342">
        <v>4.2</v>
      </c>
      <c r="H17" s="329"/>
      <c r="J17" s="323"/>
      <c r="K17" s="323"/>
      <c r="L17" s="325"/>
      <c r="M17" s="334"/>
      <c r="N17" s="334"/>
      <c r="O17" s="334"/>
      <c r="Q17" s="335"/>
      <c r="R17" s="334"/>
      <c r="S17" s="334"/>
      <c r="T17" s="334"/>
    </row>
    <row r="18" spans="2:20" ht="15.6" customHeight="1" x14ac:dyDescent="0.3">
      <c r="B18" s="343" t="s">
        <v>391</v>
      </c>
      <c r="C18" s="344">
        <v>268.7</v>
      </c>
      <c r="D18" s="344">
        <v>280</v>
      </c>
      <c r="E18" s="344">
        <v>292.3</v>
      </c>
      <c r="F18" s="344">
        <v>304.7</v>
      </c>
      <c r="G18" s="344">
        <v>317.39999999999998</v>
      </c>
      <c r="H18" s="333"/>
      <c r="J18" s="323"/>
      <c r="K18" s="323"/>
      <c r="L18" s="325"/>
      <c r="M18" s="334"/>
      <c r="N18" s="334"/>
      <c r="O18" s="334"/>
      <c r="Q18" s="335"/>
      <c r="R18" s="334"/>
      <c r="S18" s="334"/>
      <c r="T18" s="334"/>
    </row>
    <row r="19" spans="2:20" ht="15.75" customHeight="1" x14ac:dyDescent="0.3">
      <c r="B19" s="435" t="s">
        <v>394</v>
      </c>
      <c r="C19" s="435"/>
      <c r="D19" s="435"/>
      <c r="E19" s="435"/>
      <c r="F19" s="435"/>
      <c r="G19" s="435"/>
      <c r="H19" s="435"/>
      <c r="J19" s="323"/>
      <c r="K19" s="323"/>
      <c r="L19" s="325"/>
      <c r="M19" s="334"/>
      <c r="N19" s="334"/>
      <c r="O19" s="334"/>
      <c r="Q19" s="335"/>
      <c r="R19" s="334"/>
      <c r="S19" s="334"/>
      <c r="T19" s="334"/>
    </row>
    <row r="20" spans="2:20" ht="15.75" customHeight="1" x14ac:dyDescent="0.3">
      <c r="B20" s="320" t="s">
        <v>395</v>
      </c>
      <c r="C20" s="321">
        <v>0.6</v>
      </c>
      <c r="D20" s="321">
        <v>1</v>
      </c>
      <c r="E20" s="321">
        <v>1.4</v>
      </c>
      <c r="F20" s="321">
        <v>2</v>
      </c>
      <c r="G20" s="321">
        <v>2.2166794325405541</v>
      </c>
      <c r="H20" s="345"/>
      <c r="J20" s="323"/>
      <c r="K20" s="323"/>
      <c r="L20" s="325"/>
      <c r="M20" s="334"/>
      <c r="N20" s="334"/>
      <c r="O20" s="334"/>
      <c r="Q20" s="335"/>
      <c r="R20" s="334"/>
      <c r="S20" s="334"/>
      <c r="T20" s="334"/>
    </row>
    <row r="21" spans="2:20" ht="16.5" x14ac:dyDescent="0.3">
      <c r="B21" s="336" t="s">
        <v>391</v>
      </c>
      <c r="C21" s="337">
        <v>1.6</v>
      </c>
      <c r="D21" s="337">
        <v>2.9</v>
      </c>
      <c r="E21" s="337">
        <v>4.0999999999999996</v>
      </c>
      <c r="F21" s="337">
        <v>6.1</v>
      </c>
      <c r="G21" s="337">
        <v>7.2</v>
      </c>
      <c r="H21" s="322"/>
      <c r="J21" s="323"/>
      <c r="K21" s="323"/>
      <c r="L21" s="325"/>
      <c r="M21" s="334"/>
      <c r="N21" s="334"/>
      <c r="O21" s="334"/>
      <c r="P21" s="323"/>
      <c r="Q21" s="335"/>
      <c r="R21" s="334"/>
      <c r="S21" s="334"/>
      <c r="T21" s="334"/>
    </row>
    <row r="22" spans="2:20" ht="16.5" x14ac:dyDescent="0.3">
      <c r="B22" s="338" t="s">
        <v>396</v>
      </c>
      <c r="C22" s="339">
        <v>0.6</v>
      </c>
      <c r="D22" s="339">
        <v>1.2</v>
      </c>
      <c r="E22" s="339">
        <v>1.8</v>
      </c>
      <c r="F22" s="339">
        <v>2.5</v>
      </c>
      <c r="G22" s="339">
        <v>3</v>
      </c>
      <c r="H22" s="322"/>
      <c r="J22" s="323"/>
      <c r="K22" s="323"/>
      <c r="L22" s="325"/>
      <c r="M22" s="334"/>
      <c r="N22" s="334"/>
      <c r="O22" s="334"/>
      <c r="P22" s="323"/>
      <c r="Q22" s="335"/>
      <c r="R22" s="334"/>
      <c r="S22" s="334"/>
      <c r="T22" s="334"/>
    </row>
    <row r="23" spans="2:20" ht="16.5" x14ac:dyDescent="0.3">
      <c r="B23" s="340" t="s">
        <v>391</v>
      </c>
      <c r="C23" s="328">
        <v>1.7</v>
      </c>
      <c r="D23" s="328">
        <v>3.5</v>
      </c>
      <c r="E23" s="328">
        <v>5.3</v>
      </c>
      <c r="F23" s="328">
        <v>8.1</v>
      </c>
      <c r="G23" s="328">
        <v>10.199999999999999</v>
      </c>
      <c r="H23" s="322"/>
      <c r="J23" s="323"/>
      <c r="K23" s="323"/>
      <c r="L23" s="325"/>
      <c r="M23" s="334"/>
      <c r="N23" s="334"/>
      <c r="O23" s="334"/>
      <c r="P23" s="323"/>
      <c r="Q23" s="335"/>
      <c r="R23" s="334"/>
      <c r="S23" s="334"/>
      <c r="T23" s="334"/>
    </row>
    <row r="24" spans="2:20" ht="15" customHeight="1" x14ac:dyDescent="0.3">
      <c r="B24" s="341" t="s">
        <v>397</v>
      </c>
      <c r="C24" s="342">
        <v>0.6</v>
      </c>
      <c r="D24" s="342">
        <v>0.8</v>
      </c>
      <c r="E24" s="342">
        <v>0.8</v>
      </c>
      <c r="F24" s="342">
        <v>1.1000000000000001</v>
      </c>
      <c r="G24" s="342">
        <v>1.3</v>
      </c>
      <c r="H24" s="322"/>
      <c r="J24" s="323"/>
      <c r="K24" s="323"/>
      <c r="L24" s="325"/>
      <c r="M24" s="334"/>
      <c r="N24" s="334"/>
      <c r="O24" s="334"/>
      <c r="P24" s="323"/>
      <c r="Q24" s="335"/>
      <c r="R24" s="334"/>
      <c r="S24" s="334"/>
      <c r="T24" s="334"/>
    </row>
    <row r="25" spans="2:20" ht="16.5" x14ac:dyDescent="0.3">
      <c r="B25" s="343" t="s">
        <v>391</v>
      </c>
      <c r="C25" s="346">
        <v>1.6</v>
      </c>
      <c r="D25" s="347">
        <v>2.2999999999999998</v>
      </c>
      <c r="E25" s="347">
        <v>2.5</v>
      </c>
      <c r="F25" s="347">
        <v>3.3</v>
      </c>
      <c r="G25" s="347">
        <v>4.2</v>
      </c>
      <c r="H25" s="329"/>
      <c r="J25" s="323"/>
      <c r="K25" s="348"/>
      <c r="L25" s="349"/>
      <c r="M25" s="350"/>
      <c r="N25" s="350"/>
      <c r="O25" s="350"/>
      <c r="P25" s="323"/>
      <c r="Q25" s="335"/>
      <c r="R25" s="334"/>
      <c r="S25" s="334"/>
      <c r="T25" s="334"/>
    </row>
    <row r="26" spans="2:20" ht="16.5" customHeight="1" x14ac:dyDescent="0.3">
      <c r="B26" s="435" t="s">
        <v>398</v>
      </c>
      <c r="C26" s="435"/>
      <c r="D26" s="435"/>
      <c r="E26" s="435"/>
      <c r="F26" s="435"/>
      <c r="G26" s="435"/>
      <c r="H26" s="435"/>
      <c r="J26" s="323"/>
      <c r="K26" s="323"/>
      <c r="L26" s="325"/>
      <c r="M26" s="334"/>
      <c r="N26" s="334"/>
      <c r="O26" s="334"/>
      <c r="P26" s="323"/>
      <c r="Q26" s="335"/>
      <c r="R26" s="334"/>
      <c r="S26" s="334"/>
      <c r="T26" s="334"/>
    </row>
    <row r="27" spans="2:20" ht="16.5" x14ac:dyDescent="0.3">
      <c r="B27" s="320" t="s">
        <v>387</v>
      </c>
      <c r="C27" s="321">
        <v>23.2</v>
      </c>
      <c r="D27" s="321">
        <v>22.8</v>
      </c>
      <c r="E27" s="321">
        <v>22.1</v>
      </c>
      <c r="F27" s="321">
        <v>20.6</v>
      </c>
      <c r="G27" s="321">
        <v>19.3</v>
      </c>
      <c r="H27" s="322"/>
      <c r="J27" s="323"/>
      <c r="K27" s="323"/>
      <c r="L27" s="325"/>
      <c r="M27" s="334"/>
      <c r="N27" s="334"/>
      <c r="O27" s="334"/>
      <c r="P27" s="323"/>
      <c r="Q27" s="335"/>
      <c r="R27" s="334"/>
      <c r="S27" s="334"/>
      <c r="T27" s="334"/>
    </row>
    <row r="28" spans="2:20" ht="16.5" x14ac:dyDescent="0.3">
      <c r="B28" s="327" t="s">
        <v>388</v>
      </c>
      <c r="C28" s="351">
        <v>23.1</v>
      </c>
      <c r="D28" s="328">
        <v>22.3</v>
      </c>
      <c r="E28" s="328">
        <v>21.2</v>
      </c>
      <c r="F28" s="328">
        <v>19</v>
      </c>
      <c r="G28" s="328">
        <v>16.8</v>
      </c>
      <c r="H28" s="329"/>
      <c r="J28" s="323"/>
      <c r="K28" s="323"/>
      <c r="L28" s="325"/>
      <c r="M28" s="334"/>
      <c r="N28" s="334"/>
      <c r="O28" s="334"/>
      <c r="P28" s="323"/>
      <c r="Q28" s="335"/>
      <c r="R28" s="334"/>
      <c r="S28" s="334"/>
      <c r="T28" s="334"/>
    </row>
    <row r="29" spans="2:20" ht="17.45" customHeight="1" x14ac:dyDescent="0.3">
      <c r="B29" s="331" t="s">
        <v>389</v>
      </c>
      <c r="C29" s="352">
        <v>23.2</v>
      </c>
      <c r="D29" s="352">
        <v>23.1</v>
      </c>
      <c r="E29" s="352">
        <v>23.2</v>
      </c>
      <c r="F29" s="352">
        <v>22.7</v>
      </c>
      <c r="G29" s="352">
        <v>22.3</v>
      </c>
      <c r="H29" s="333"/>
      <c r="J29" s="323"/>
      <c r="K29" s="323"/>
      <c r="L29" s="325"/>
      <c r="M29" s="334"/>
      <c r="N29" s="334"/>
      <c r="O29" s="334"/>
      <c r="P29" s="323"/>
      <c r="Q29" s="335"/>
      <c r="R29" s="334"/>
      <c r="S29" s="334"/>
      <c r="T29" s="334"/>
    </row>
    <row r="30" spans="2:20" ht="16.5" x14ac:dyDescent="0.3">
      <c r="B30" s="327" t="s">
        <v>399</v>
      </c>
      <c r="L30" s="325"/>
      <c r="M30" s="334"/>
      <c r="N30" s="334"/>
      <c r="O30" s="334"/>
      <c r="P30" s="323"/>
      <c r="Q30" s="335"/>
      <c r="R30" s="334"/>
      <c r="S30" s="334"/>
      <c r="T30" s="334"/>
    </row>
    <row r="31" spans="2:20" ht="16.5" x14ac:dyDescent="0.3">
      <c r="L31" s="325"/>
      <c r="M31" s="334"/>
      <c r="N31" s="334"/>
      <c r="O31" s="334"/>
      <c r="P31" s="323"/>
      <c r="Q31" s="335"/>
      <c r="R31" s="334"/>
      <c r="S31" s="334"/>
      <c r="T31" s="334"/>
    </row>
    <row r="32" spans="2:20" ht="16.5" x14ac:dyDescent="0.3">
      <c r="L32" s="325"/>
      <c r="M32" s="334"/>
      <c r="N32" s="334"/>
      <c r="O32" s="334"/>
      <c r="P32" s="323"/>
      <c r="Q32" s="335"/>
      <c r="R32" s="334"/>
      <c r="S32" s="334"/>
      <c r="T32" s="334"/>
    </row>
    <row r="33" spans="2:20" ht="16.5" x14ac:dyDescent="0.3">
      <c r="K33" s="334"/>
      <c r="L33" s="325"/>
      <c r="M33" s="334"/>
      <c r="N33" s="334"/>
      <c r="O33" s="334"/>
      <c r="P33" s="323"/>
      <c r="Q33" s="335"/>
      <c r="R33" s="334"/>
      <c r="S33" s="334"/>
      <c r="T33" s="334"/>
    </row>
    <row r="34" spans="2:20" ht="16.5" x14ac:dyDescent="0.3">
      <c r="K34" s="334"/>
      <c r="L34" s="325"/>
      <c r="M34" s="334"/>
      <c r="N34" s="334"/>
      <c r="O34" s="334"/>
      <c r="P34" s="323"/>
      <c r="Q34" s="335"/>
      <c r="R34" s="334"/>
      <c r="S34" s="334"/>
      <c r="T34" s="334"/>
    </row>
    <row r="35" spans="2:20" ht="16.5" x14ac:dyDescent="0.3">
      <c r="K35" s="334"/>
      <c r="L35" s="325"/>
      <c r="M35" s="334"/>
      <c r="N35" s="334"/>
      <c r="O35" s="334"/>
      <c r="P35" s="323"/>
      <c r="Q35" s="335"/>
      <c r="R35" s="334"/>
      <c r="S35" s="334"/>
      <c r="T35" s="334"/>
    </row>
    <row r="36" spans="2:20" ht="16.5" x14ac:dyDescent="0.3">
      <c r="L36" s="325"/>
      <c r="M36" s="334"/>
      <c r="N36" s="334"/>
      <c r="O36" s="334"/>
      <c r="P36" s="323"/>
      <c r="Q36" s="335"/>
      <c r="R36" s="334"/>
      <c r="S36" s="334"/>
      <c r="T36" s="334"/>
    </row>
    <row r="37" spans="2:20" ht="16.5" x14ac:dyDescent="0.3">
      <c r="L37" s="325"/>
      <c r="M37" s="334"/>
      <c r="N37" s="334"/>
      <c r="O37" s="334"/>
      <c r="Q37" s="335"/>
      <c r="R37" s="334"/>
      <c r="S37" s="334"/>
      <c r="T37" s="334"/>
    </row>
    <row r="38" spans="2:20" ht="16.5" x14ac:dyDescent="0.3">
      <c r="L38" s="325"/>
      <c r="M38" s="334"/>
      <c r="N38" s="334"/>
      <c r="O38" s="334"/>
      <c r="Q38" s="335"/>
      <c r="R38" s="334"/>
      <c r="S38" s="334"/>
      <c r="T38" s="334"/>
    </row>
    <row r="39" spans="2:20" x14ac:dyDescent="0.25">
      <c r="B39" s="353"/>
      <c r="C39" s="354"/>
    </row>
    <row r="40" spans="2:20" x14ac:dyDescent="0.25">
      <c r="B40"/>
      <c r="C40" s="354"/>
    </row>
  </sheetData>
  <mergeCells count="5">
    <mergeCell ref="B6:B7"/>
    <mergeCell ref="B8:H8"/>
    <mergeCell ref="B12:H12"/>
    <mergeCell ref="B19:H19"/>
    <mergeCell ref="B26:H26"/>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1:M39"/>
  <sheetViews>
    <sheetView showGridLines="0" zoomScaleNormal="100" workbookViewId="0">
      <selection activeCell="J18" sqref="J18"/>
    </sheetView>
  </sheetViews>
  <sheetFormatPr defaultColWidth="9.140625" defaultRowHeight="15.75" x14ac:dyDescent="0.25"/>
  <cols>
    <col min="1" max="1" width="9.140625" style="310"/>
    <col min="2" max="2" width="49.7109375" style="310" customWidth="1"/>
    <col min="3" max="7" width="9.85546875" style="310" bestFit="1" customWidth="1"/>
    <col min="8" max="16384" width="9.140625" style="310"/>
  </cols>
  <sheetData>
    <row r="1" spans="2:13" s="308" customFormat="1" ht="16.5" x14ac:dyDescent="0.3">
      <c r="B1" s="244" t="s">
        <v>400</v>
      </c>
      <c r="C1" s="244"/>
      <c r="D1" s="244"/>
      <c r="E1" s="244"/>
      <c r="F1" s="244"/>
      <c r="G1" s="244"/>
      <c r="H1"/>
    </row>
    <row r="2" spans="2:13" s="308" customFormat="1" ht="16.5" x14ac:dyDescent="0.3">
      <c r="B2" s="291" t="s">
        <v>401</v>
      </c>
      <c r="C2" s="291"/>
      <c r="D2" s="291"/>
      <c r="E2" s="291"/>
      <c r="F2" s="291"/>
      <c r="G2" s="291"/>
      <c r="H2"/>
    </row>
    <row r="3" spans="2:13" s="308" customFormat="1" ht="16.5" x14ac:dyDescent="0.3">
      <c r="B3" s="248"/>
      <c r="C3" s="248"/>
      <c r="D3" s="248"/>
      <c r="E3" s="248"/>
      <c r="F3" s="248"/>
      <c r="G3" s="248"/>
      <c r="H3"/>
    </row>
    <row r="4" spans="2:13" x14ac:dyDescent="0.25">
      <c r="B4" s="355"/>
      <c r="H4"/>
    </row>
    <row r="5" spans="2:13" ht="15.75" customHeight="1" x14ac:dyDescent="0.25">
      <c r="B5" s="356" t="s">
        <v>402</v>
      </c>
      <c r="C5" s="357">
        <v>2017</v>
      </c>
      <c r="D5" s="357">
        <v>2018</v>
      </c>
      <c r="E5" s="357">
        <v>2019</v>
      </c>
      <c r="F5" s="357">
        <v>2020</v>
      </c>
      <c r="G5" s="357">
        <v>2021</v>
      </c>
    </row>
    <row r="6" spans="2:13" x14ac:dyDescent="0.25">
      <c r="B6" s="358" t="s">
        <v>338</v>
      </c>
      <c r="C6" s="359" t="s">
        <v>10</v>
      </c>
      <c r="D6" s="359" t="s">
        <v>10</v>
      </c>
      <c r="E6" s="359" t="s">
        <v>10</v>
      </c>
      <c r="F6" s="359" t="s">
        <v>10</v>
      </c>
      <c r="G6" s="359" t="s">
        <v>10</v>
      </c>
    </row>
    <row r="7" spans="2:13" x14ac:dyDescent="0.25">
      <c r="B7" s="437" t="s">
        <v>403</v>
      </c>
      <c r="C7" s="437"/>
      <c r="D7" s="437"/>
      <c r="E7" s="437"/>
      <c r="F7" s="437"/>
      <c r="G7" s="437"/>
    </row>
    <row r="8" spans="2:13" x14ac:dyDescent="0.25">
      <c r="B8" s="360" t="s">
        <v>39</v>
      </c>
      <c r="C8" s="361">
        <v>745</v>
      </c>
      <c r="D8" s="361">
        <v>1570</v>
      </c>
      <c r="E8" s="361">
        <v>2475</v>
      </c>
      <c r="F8" s="361">
        <v>3515</v>
      </c>
      <c r="G8" s="361">
        <v>4635</v>
      </c>
      <c r="I8"/>
      <c r="J8"/>
      <c r="K8"/>
      <c r="L8"/>
      <c r="M8"/>
    </row>
    <row r="9" spans="2:13" x14ac:dyDescent="0.25">
      <c r="B9" s="360" t="s">
        <v>404</v>
      </c>
      <c r="C9" s="362">
        <v>320</v>
      </c>
      <c r="D9" s="362">
        <v>670</v>
      </c>
      <c r="E9" s="362">
        <v>1020</v>
      </c>
      <c r="F9" s="362">
        <v>1440</v>
      </c>
      <c r="G9" s="362">
        <v>1890</v>
      </c>
      <c r="I9"/>
      <c r="J9"/>
      <c r="K9"/>
      <c r="L9"/>
      <c r="M9"/>
    </row>
    <row r="10" spans="2:13" x14ac:dyDescent="0.25">
      <c r="B10" s="360" t="s">
        <v>405</v>
      </c>
      <c r="C10" s="362">
        <v>150</v>
      </c>
      <c r="D10" s="362">
        <v>350</v>
      </c>
      <c r="E10" s="362">
        <v>580</v>
      </c>
      <c r="F10" s="362">
        <v>840</v>
      </c>
      <c r="G10" s="362">
        <v>1120</v>
      </c>
      <c r="I10"/>
      <c r="J10"/>
      <c r="K10"/>
      <c r="L10"/>
      <c r="M10"/>
    </row>
    <row r="11" spans="2:13" x14ac:dyDescent="0.25">
      <c r="B11" s="363" t="s">
        <v>406</v>
      </c>
      <c r="C11" s="360"/>
      <c r="D11" s="360"/>
      <c r="E11" s="360"/>
      <c r="F11" s="360"/>
      <c r="G11" s="360"/>
      <c r="I11"/>
      <c r="J11"/>
      <c r="K11"/>
      <c r="L11"/>
      <c r="M11"/>
    </row>
    <row r="12" spans="2:13" ht="17.25" x14ac:dyDescent="0.25">
      <c r="B12" s="360" t="s">
        <v>407</v>
      </c>
      <c r="C12" s="364">
        <v>-70.730999999999995</v>
      </c>
      <c r="D12" s="364">
        <v>-117.78700000000001</v>
      </c>
      <c r="E12" s="364">
        <v>-102.03699999999998</v>
      </c>
      <c r="F12" s="364">
        <v>-102.20400000000001</v>
      </c>
      <c r="G12" s="364">
        <v>-112.49599999999998</v>
      </c>
      <c r="I12"/>
      <c r="J12"/>
      <c r="K12"/>
      <c r="L12"/>
      <c r="M12"/>
    </row>
    <row r="13" spans="2:13" ht="17.25" x14ac:dyDescent="0.25">
      <c r="B13" s="360" t="s">
        <v>408</v>
      </c>
      <c r="C13" s="364">
        <v>12.942999999999302</v>
      </c>
      <c r="D13" s="364">
        <v>-57.836999999999534</v>
      </c>
      <c r="E13" s="364">
        <v>-187.95899999999892</v>
      </c>
      <c r="F13" s="364">
        <v>-272.8660000000018</v>
      </c>
      <c r="G13" s="364">
        <v>-350.80199999999968</v>
      </c>
      <c r="I13"/>
      <c r="J13"/>
      <c r="K13"/>
      <c r="L13"/>
      <c r="M13"/>
    </row>
    <row r="14" spans="2:13" x14ac:dyDescent="0.25">
      <c r="B14" s="365" t="s">
        <v>409</v>
      </c>
      <c r="C14" s="366">
        <v>-83.673999999999296</v>
      </c>
      <c r="D14" s="366">
        <v>-59.950000000000472</v>
      </c>
      <c r="E14" s="366">
        <v>85.921999999998945</v>
      </c>
      <c r="F14" s="366">
        <v>170.6620000000018</v>
      </c>
      <c r="G14" s="366">
        <v>238.3059999999997</v>
      </c>
      <c r="I14"/>
      <c r="J14"/>
      <c r="K14"/>
      <c r="L14"/>
      <c r="M14"/>
    </row>
    <row r="15" spans="2:13" x14ac:dyDescent="0.25">
      <c r="B15" s="367" t="s">
        <v>410</v>
      </c>
      <c r="C15" s="368"/>
      <c r="D15" s="368"/>
      <c r="E15" s="368"/>
      <c r="F15" s="368"/>
      <c r="G15" s="311"/>
      <c r="I15"/>
      <c r="J15"/>
      <c r="K15"/>
      <c r="L15"/>
      <c r="M15"/>
    </row>
    <row r="17" spans="2:10" x14ac:dyDescent="0.25">
      <c r="B17" s="369"/>
      <c r="C17" s="370"/>
      <c r="D17" s="370"/>
      <c r="E17" s="370"/>
      <c r="F17" s="370"/>
      <c r="G17" s="371"/>
    </row>
    <row r="18" spans="2:10" x14ac:dyDescent="0.25">
      <c r="B18" s="372"/>
      <c r="C18" s="372"/>
      <c r="D18" s="372"/>
      <c r="E18" s="372"/>
      <c r="F18" s="372"/>
      <c r="G18" s="372"/>
    </row>
    <row r="19" spans="2:10" x14ac:dyDescent="0.25">
      <c r="B19" s="372"/>
      <c r="C19" s="372"/>
      <c r="D19" s="372"/>
      <c r="E19" s="372"/>
      <c r="F19" s="372"/>
      <c r="G19" s="372"/>
    </row>
    <row r="20" spans="2:10" x14ac:dyDescent="0.25">
      <c r="B20" s="372"/>
      <c r="C20" s="372"/>
      <c r="D20" s="372"/>
      <c r="E20" s="372"/>
      <c r="F20" s="372"/>
      <c r="G20" s="372"/>
      <c r="H20" s="436"/>
      <c r="I20" s="436"/>
    </row>
    <row r="21" spans="2:10" x14ac:dyDescent="0.25">
      <c r="B21" s="372"/>
      <c r="C21" s="372"/>
      <c r="D21" s="372"/>
      <c r="E21" s="372"/>
      <c r="F21" s="372"/>
      <c r="G21" s="372"/>
      <c r="H21" s="436"/>
      <c r="I21" s="436"/>
    </row>
    <row r="22" spans="2:10" x14ac:dyDescent="0.25">
      <c r="B22" s="372"/>
      <c r="C22" s="372"/>
      <c r="D22" s="372"/>
      <c r="E22" s="372"/>
      <c r="F22" s="372"/>
      <c r="G22" s="372"/>
      <c r="H22" s="373"/>
      <c r="I22" s="374"/>
    </row>
    <row r="23" spans="2:10" x14ac:dyDescent="0.25">
      <c r="B23" s="372"/>
      <c r="C23" s="372"/>
      <c r="D23" s="372"/>
      <c r="E23" s="372"/>
      <c r="F23" s="372"/>
      <c r="G23" s="372"/>
      <c r="H23" s="436"/>
      <c r="I23" s="436"/>
    </row>
    <row r="24" spans="2:10" x14ac:dyDescent="0.25">
      <c r="B24" s="372"/>
      <c r="C24" s="372"/>
      <c r="D24" s="372"/>
      <c r="E24" s="372"/>
      <c r="F24" s="372"/>
      <c r="G24" s="372"/>
      <c r="H24" s="375"/>
      <c r="I24" s="374"/>
    </row>
    <row r="25" spans="2:10" x14ac:dyDescent="0.25">
      <c r="H25" s="436"/>
      <c r="I25" s="436"/>
    </row>
    <row r="26" spans="2:10" x14ac:dyDescent="0.25">
      <c r="H26" s="438"/>
      <c r="I26" s="438"/>
      <c r="J26" s="372"/>
    </row>
    <row r="27" spans="2:10" x14ac:dyDescent="0.25">
      <c r="H27" s="376"/>
      <c r="I27" s="377"/>
      <c r="J27" s="372"/>
    </row>
    <row r="28" spans="2:10" x14ac:dyDescent="0.25">
      <c r="H28" s="438"/>
      <c r="I28" s="438"/>
      <c r="J28" s="372"/>
    </row>
    <row r="29" spans="2:10" x14ac:dyDescent="0.25">
      <c r="H29" s="436"/>
      <c r="I29" s="436"/>
    </row>
    <row r="30" spans="2:10" x14ac:dyDescent="0.25">
      <c r="H30" s="436"/>
      <c r="I30" s="436"/>
    </row>
    <row r="32" spans="2:10" x14ac:dyDescent="0.25">
      <c r="H32" s="372"/>
    </row>
    <row r="33" spans="8:8" x14ac:dyDescent="0.25">
      <c r="H33" s="372"/>
    </row>
    <row r="34" spans="8:8" x14ac:dyDescent="0.25">
      <c r="H34" s="372"/>
    </row>
    <row r="35" spans="8:8" x14ac:dyDescent="0.25">
      <c r="H35" s="372"/>
    </row>
    <row r="36" spans="8:8" x14ac:dyDescent="0.25">
      <c r="H36" s="372"/>
    </row>
    <row r="37" spans="8:8" x14ac:dyDescent="0.25">
      <c r="H37" s="372"/>
    </row>
    <row r="38" spans="8:8" x14ac:dyDescent="0.25">
      <c r="H38" s="372"/>
    </row>
    <row r="39" spans="8:8" x14ac:dyDescent="0.25">
      <c r="H39" s="372"/>
    </row>
  </sheetData>
  <mergeCells count="8">
    <mergeCell ref="H29:I29"/>
    <mergeCell ref="H30:I30"/>
    <mergeCell ref="B7:G7"/>
    <mergeCell ref="H20:I21"/>
    <mergeCell ref="H23:I23"/>
    <mergeCell ref="H25:I25"/>
    <mergeCell ref="H26:I26"/>
    <mergeCell ref="H28:I2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4"/>
  <sheetViews>
    <sheetView showGridLines="0" zoomScaleNormal="100" workbookViewId="0">
      <selection activeCell="J18" sqref="J18"/>
    </sheetView>
  </sheetViews>
  <sheetFormatPr defaultColWidth="10.28515625" defaultRowHeight="16.5" x14ac:dyDescent="0.3"/>
  <cols>
    <col min="1" max="1" width="2.28515625" style="308" customWidth="1"/>
    <col min="2" max="2" width="11.85546875" style="308" bestFit="1" customWidth="1"/>
    <col min="3" max="16384" width="10.28515625" style="308"/>
  </cols>
  <sheetData>
    <row r="1" spans="2:15" x14ac:dyDescent="0.3">
      <c r="B1" s="244" t="s">
        <v>411</v>
      </c>
      <c r="C1" s="244"/>
      <c r="D1" s="244"/>
      <c r="E1" s="244"/>
      <c r="F1" s="315"/>
      <c r="G1" s="315"/>
      <c r="H1" s="315"/>
    </row>
    <row r="2" spans="2:15" x14ac:dyDescent="0.3">
      <c r="B2" s="291" t="s">
        <v>349</v>
      </c>
      <c r="C2" s="291"/>
      <c r="D2" s="291"/>
      <c r="E2" s="291"/>
      <c r="F2" s="318"/>
      <c r="G2" s="318"/>
      <c r="H2" s="318"/>
    </row>
    <row r="3" spans="2:15" x14ac:dyDescent="0.3">
      <c r="B3" s="248"/>
      <c r="C3" s="248"/>
      <c r="D3" s="248"/>
      <c r="E3" s="248"/>
      <c r="F3" s="248"/>
      <c r="G3" s="248"/>
      <c r="H3" s="248"/>
    </row>
    <row r="5" spans="2:15" x14ac:dyDescent="0.3">
      <c r="J5" s="439"/>
      <c r="K5" s="439"/>
      <c r="L5" s="439"/>
      <c r="M5" s="439"/>
      <c r="N5" s="439"/>
    </row>
    <row r="6" spans="2:15" s="381" customFormat="1" ht="49.5" x14ac:dyDescent="0.3">
      <c r="B6" s="378"/>
      <c r="C6" s="379" t="s">
        <v>134</v>
      </c>
      <c r="D6" s="379" t="s">
        <v>412</v>
      </c>
      <c r="E6" s="379" t="s">
        <v>413</v>
      </c>
      <c r="F6" s="379" t="s">
        <v>414</v>
      </c>
      <c r="G6" s="379" t="s">
        <v>415</v>
      </c>
      <c r="H6" s="379" t="s">
        <v>416</v>
      </c>
      <c r="I6" s="380" t="s">
        <v>417</v>
      </c>
      <c r="J6" s="380" t="s">
        <v>418</v>
      </c>
      <c r="K6" s="380"/>
      <c r="L6" s="380"/>
      <c r="M6" s="380"/>
      <c r="N6" s="380"/>
    </row>
    <row r="7" spans="2:15" x14ac:dyDescent="0.3">
      <c r="B7" s="335">
        <v>41061</v>
      </c>
      <c r="C7" s="382">
        <v>54.427</v>
      </c>
      <c r="D7" s="382">
        <f t="shared" ref="D7:D23" si="0">C7</f>
        <v>54.427</v>
      </c>
      <c r="E7" s="334">
        <v>0</v>
      </c>
      <c r="F7" s="334">
        <v>0</v>
      </c>
      <c r="G7" s="334">
        <v>0</v>
      </c>
      <c r="H7" s="334">
        <v>0</v>
      </c>
      <c r="I7" s="334">
        <v>0</v>
      </c>
      <c r="J7" s="334">
        <v>0</v>
      </c>
      <c r="N7" s="382"/>
      <c r="O7" s="382"/>
    </row>
    <row r="8" spans="2:15" x14ac:dyDescent="0.3">
      <c r="B8" s="335">
        <v>41153</v>
      </c>
      <c r="C8" s="382">
        <v>53.923999999999999</v>
      </c>
      <c r="D8" s="382">
        <f t="shared" si="0"/>
        <v>53.923999999999999</v>
      </c>
      <c r="E8" s="334">
        <v>0</v>
      </c>
      <c r="F8" s="334">
        <v>0</v>
      </c>
      <c r="G8" s="334">
        <v>0</v>
      </c>
      <c r="H8" s="334">
        <v>0</v>
      </c>
      <c r="I8" s="334">
        <v>0</v>
      </c>
      <c r="J8" s="334">
        <v>0</v>
      </c>
      <c r="N8" s="382"/>
      <c r="O8" s="382"/>
    </row>
    <row r="9" spans="2:15" x14ac:dyDescent="0.3">
      <c r="B9" s="335">
        <v>41244</v>
      </c>
      <c r="C9" s="382">
        <v>54.015000000000001</v>
      </c>
      <c r="D9" s="382">
        <f t="shared" si="0"/>
        <v>54.015000000000001</v>
      </c>
      <c r="E9" s="334">
        <v>0</v>
      </c>
      <c r="F9" s="334">
        <v>0</v>
      </c>
      <c r="G9" s="334">
        <v>0</v>
      </c>
      <c r="H9" s="334">
        <v>0</v>
      </c>
      <c r="I9" s="334">
        <v>0</v>
      </c>
      <c r="J9" s="334">
        <v>0</v>
      </c>
      <c r="N9" s="382"/>
      <c r="O9" s="382"/>
    </row>
    <row r="10" spans="2:15" x14ac:dyDescent="0.3">
      <c r="B10" s="335">
        <v>41334</v>
      </c>
      <c r="C10" s="382">
        <v>55.095999999999997</v>
      </c>
      <c r="D10" s="382">
        <f t="shared" si="0"/>
        <v>55.095999999999997</v>
      </c>
      <c r="E10" s="334">
        <v>0</v>
      </c>
      <c r="F10" s="334">
        <v>0</v>
      </c>
      <c r="G10" s="334">
        <v>0</v>
      </c>
      <c r="H10" s="334">
        <v>0</v>
      </c>
      <c r="I10" s="334">
        <v>0</v>
      </c>
      <c r="J10" s="334">
        <v>0</v>
      </c>
      <c r="N10" s="382"/>
      <c r="O10" s="382"/>
    </row>
    <row r="11" spans="2:15" x14ac:dyDescent="0.3">
      <c r="B11" s="335">
        <v>41426</v>
      </c>
      <c r="C11" s="382">
        <v>55.68</v>
      </c>
      <c r="D11" s="382">
        <f t="shared" si="0"/>
        <v>55.68</v>
      </c>
      <c r="E11" s="334">
        <v>0</v>
      </c>
      <c r="F11" s="334">
        <v>0</v>
      </c>
      <c r="G11" s="334">
        <v>0</v>
      </c>
      <c r="H11" s="334">
        <v>0</v>
      </c>
      <c r="I11" s="334">
        <v>0</v>
      </c>
      <c r="J11" s="334">
        <v>0</v>
      </c>
      <c r="N11" s="382"/>
      <c r="O11" s="382"/>
    </row>
    <row r="12" spans="2:15" x14ac:dyDescent="0.3">
      <c r="B12" s="335">
        <v>41518</v>
      </c>
      <c r="C12" s="382">
        <v>57.445999999999998</v>
      </c>
      <c r="D12" s="382">
        <f t="shared" si="0"/>
        <v>57.445999999999998</v>
      </c>
      <c r="E12" s="334">
        <v>0</v>
      </c>
      <c r="F12" s="334">
        <v>0</v>
      </c>
      <c r="G12" s="334">
        <v>0</v>
      </c>
      <c r="H12" s="334">
        <v>0</v>
      </c>
      <c r="I12" s="334">
        <v>0</v>
      </c>
      <c r="J12" s="334">
        <v>0</v>
      </c>
      <c r="N12" s="382"/>
      <c r="O12" s="382"/>
    </row>
    <row r="13" spans="2:15" x14ac:dyDescent="0.3">
      <c r="B13" s="335">
        <v>41609</v>
      </c>
      <c r="C13" s="382">
        <v>59.448</v>
      </c>
      <c r="D13" s="382">
        <f t="shared" si="0"/>
        <v>59.448</v>
      </c>
      <c r="E13" s="334">
        <v>0</v>
      </c>
      <c r="F13" s="334">
        <v>0</v>
      </c>
      <c r="G13" s="334">
        <v>0</v>
      </c>
      <c r="H13" s="334">
        <v>0</v>
      </c>
      <c r="I13" s="334">
        <v>0</v>
      </c>
      <c r="J13" s="334">
        <v>0</v>
      </c>
      <c r="N13" s="382"/>
      <c r="O13" s="382"/>
    </row>
    <row r="14" spans="2:15" x14ac:dyDescent="0.3">
      <c r="B14" s="335">
        <v>41699</v>
      </c>
      <c r="C14" s="382">
        <v>59.594999999999999</v>
      </c>
      <c r="D14" s="382">
        <f t="shared" si="0"/>
        <v>59.594999999999999</v>
      </c>
      <c r="E14" s="334">
        <v>0</v>
      </c>
      <c r="F14" s="334">
        <v>0</v>
      </c>
      <c r="G14" s="334">
        <v>0</v>
      </c>
      <c r="H14" s="334">
        <v>0</v>
      </c>
      <c r="I14" s="334">
        <v>0</v>
      </c>
      <c r="J14" s="334">
        <v>0</v>
      </c>
      <c r="N14" s="382"/>
      <c r="O14" s="382"/>
    </row>
    <row r="15" spans="2:15" x14ac:dyDescent="0.3">
      <c r="B15" s="335">
        <v>41791</v>
      </c>
      <c r="C15" s="382">
        <v>59.688000000000002</v>
      </c>
      <c r="D15" s="382">
        <f t="shared" si="0"/>
        <v>59.688000000000002</v>
      </c>
      <c r="E15" s="334">
        <v>0</v>
      </c>
      <c r="F15" s="334">
        <v>0</v>
      </c>
      <c r="G15" s="334">
        <v>0</v>
      </c>
      <c r="H15" s="334">
        <v>0</v>
      </c>
      <c r="I15" s="334">
        <v>0</v>
      </c>
      <c r="J15" s="334">
        <v>0</v>
      </c>
      <c r="N15" s="382"/>
      <c r="O15" s="382"/>
    </row>
    <row r="16" spans="2:15" x14ac:dyDescent="0.3">
      <c r="B16" s="335">
        <v>41883</v>
      </c>
      <c r="C16" s="382">
        <v>59.936999999999998</v>
      </c>
      <c r="D16" s="382">
        <f t="shared" si="0"/>
        <v>59.936999999999998</v>
      </c>
      <c r="E16" s="334">
        <v>0</v>
      </c>
      <c r="F16" s="334">
        <v>0</v>
      </c>
      <c r="G16" s="334">
        <v>0</v>
      </c>
      <c r="H16" s="334">
        <v>0</v>
      </c>
      <c r="I16" s="334">
        <v>0</v>
      </c>
      <c r="J16" s="334">
        <v>0</v>
      </c>
      <c r="N16" s="382"/>
      <c r="O16" s="382"/>
    </row>
    <row r="17" spans="2:15" x14ac:dyDescent="0.3">
      <c r="B17" s="335">
        <v>41974</v>
      </c>
      <c r="C17" s="382">
        <v>60.33</v>
      </c>
      <c r="D17" s="382">
        <f t="shared" si="0"/>
        <v>60.33</v>
      </c>
      <c r="E17" s="334">
        <v>0</v>
      </c>
      <c r="F17" s="334">
        <v>0</v>
      </c>
      <c r="G17" s="334">
        <v>0</v>
      </c>
      <c r="H17" s="334">
        <v>0</v>
      </c>
      <c r="I17" s="334">
        <v>0</v>
      </c>
      <c r="J17" s="334">
        <v>0</v>
      </c>
      <c r="N17" s="382"/>
      <c r="O17" s="382"/>
    </row>
    <row r="18" spans="2:15" x14ac:dyDescent="0.3">
      <c r="B18" s="335">
        <v>42064</v>
      </c>
      <c r="C18" s="382">
        <v>60.835999999999999</v>
      </c>
      <c r="D18" s="382">
        <f t="shared" si="0"/>
        <v>60.835999999999999</v>
      </c>
      <c r="E18" s="334">
        <v>0</v>
      </c>
      <c r="F18" s="334">
        <v>0</v>
      </c>
      <c r="G18" s="334">
        <v>0</v>
      </c>
      <c r="H18" s="334">
        <v>0</v>
      </c>
      <c r="I18" s="334">
        <v>0</v>
      </c>
      <c r="J18" s="334">
        <v>0</v>
      </c>
      <c r="N18" s="382"/>
      <c r="O18" s="382"/>
    </row>
    <row r="19" spans="2:15" x14ac:dyDescent="0.3">
      <c r="B19" s="335">
        <v>42156</v>
      </c>
      <c r="C19" s="382">
        <v>61.877000000000002</v>
      </c>
      <c r="D19" s="382">
        <f t="shared" si="0"/>
        <v>61.877000000000002</v>
      </c>
      <c r="E19" s="334">
        <v>0</v>
      </c>
      <c r="F19" s="334">
        <v>0</v>
      </c>
      <c r="G19" s="334">
        <v>0</v>
      </c>
      <c r="H19" s="334">
        <v>0</v>
      </c>
      <c r="I19" s="334">
        <v>0</v>
      </c>
      <c r="J19" s="334">
        <v>0</v>
      </c>
      <c r="N19" s="382"/>
      <c r="O19" s="382"/>
    </row>
    <row r="20" spans="2:15" x14ac:dyDescent="0.3">
      <c r="B20" s="335">
        <v>42248</v>
      </c>
      <c r="C20" s="382">
        <v>62.356000000000002</v>
      </c>
      <c r="D20" s="382">
        <f t="shared" si="0"/>
        <v>62.356000000000002</v>
      </c>
      <c r="E20" s="334">
        <v>0</v>
      </c>
      <c r="F20" s="334">
        <v>0</v>
      </c>
      <c r="G20" s="334">
        <v>0</v>
      </c>
      <c r="H20" s="334">
        <v>0</v>
      </c>
      <c r="I20" s="334">
        <v>0</v>
      </c>
      <c r="J20" s="334">
        <v>0</v>
      </c>
      <c r="N20" s="382"/>
      <c r="O20" s="382"/>
    </row>
    <row r="21" spans="2:15" x14ac:dyDescent="0.3">
      <c r="B21" s="335">
        <v>42339</v>
      </c>
      <c r="C21" s="382">
        <v>62.344000000000001</v>
      </c>
      <c r="D21" s="382">
        <f t="shared" si="0"/>
        <v>62.344000000000001</v>
      </c>
      <c r="E21" s="334">
        <v>0</v>
      </c>
      <c r="F21" s="334">
        <v>0</v>
      </c>
      <c r="G21" s="334">
        <v>0</v>
      </c>
      <c r="H21" s="334">
        <v>0</v>
      </c>
      <c r="I21" s="334">
        <v>0</v>
      </c>
      <c r="J21" s="334">
        <v>0</v>
      </c>
      <c r="N21" s="382"/>
      <c r="O21" s="382"/>
    </row>
    <row r="22" spans="2:15" x14ac:dyDescent="0.3">
      <c r="B22" s="335">
        <v>42430</v>
      </c>
      <c r="C22" s="382">
        <v>63.767000000000003</v>
      </c>
      <c r="D22" s="382">
        <f t="shared" si="0"/>
        <v>63.767000000000003</v>
      </c>
      <c r="E22" s="334">
        <v>0</v>
      </c>
      <c r="F22" s="334">
        <v>0</v>
      </c>
      <c r="G22" s="334">
        <v>0</v>
      </c>
      <c r="H22" s="334">
        <v>0</v>
      </c>
      <c r="I22" s="334">
        <v>0</v>
      </c>
      <c r="J22" s="334">
        <v>0</v>
      </c>
      <c r="N22" s="382"/>
      <c r="O22" s="382"/>
    </row>
    <row r="23" spans="2:15" x14ac:dyDescent="0.3">
      <c r="B23" s="335">
        <v>42522</v>
      </c>
      <c r="C23" s="382">
        <v>64.622</v>
      </c>
      <c r="D23" s="382">
        <f t="shared" si="0"/>
        <v>64.622</v>
      </c>
      <c r="E23" s="334">
        <v>0</v>
      </c>
      <c r="F23" s="334">
        <v>0</v>
      </c>
      <c r="G23" s="334">
        <v>0</v>
      </c>
      <c r="H23" s="334">
        <v>0</v>
      </c>
      <c r="I23" s="334">
        <v>0</v>
      </c>
      <c r="J23" s="334">
        <v>0</v>
      </c>
      <c r="N23" s="382"/>
      <c r="O23" s="382"/>
    </row>
    <row r="24" spans="2:15" x14ac:dyDescent="0.3">
      <c r="B24" s="335">
        <v>42614</v>
      </c>
      <c r="C24" s="382">
        <v>65.688000000000002</v>
      </c>
      <c r="D24" s="382">
        <f>C24</f>
        <v>65.688000000000002</v>
      </c>
      <c r="E24" s="334">
        <v>0</v>
      </c>
      <c r="F24" s="334">
        <v>0</v>
      </c>
      <c r="G24" s="334">
        <v>0</v>
      </c>
      <c r="H24" s="334">
        <v>0</v>
      </c>
      <c r="I24" s="334">
        <v>0</v>
      </c>
      <c r="J24" s="334">
        <v>0</v>
      </c>
      <c r="N24" s="382"/>
      <c r="O24" s="382"/>
    </row>
    <row r="25" spans="2:15" x14ac:dyDescent="0.3">
      <c r="B25" s="383">
        <v>42705</v>
      </c>
      <c r="C25" s="384">
        <v>67.043000000000006</v>
      </c>
      <c r="D25" s="384">
        <v>67.043000000000006</v>
      </c>
      <c r="E25" s="384">
        <v>0</v>
      </c>
      <c r="F25" s="384">
        <v>0</v>
      </c>
      <c r="G25" s="384">
        <v>0</v>
      </c>
      <c r="H25" s="384">
        <v>0</v>
      </c>
      <c r="I25" s="384">
        <v>0</v>
      </c>
      <c r="J25" s="384">
        <v>0</v>
      </c>
      <c r="K25" s="385" t="s">
        <v>419</v>
      </c>
      <c r="N25" s="382"/>
      <c r="O25" s="382"/>
    </row>
    <row r="26" spans="2:15" x14ac:dyDescent="0.3">
      <c r="B26" s="335">
        <v>42795</v>
      </c>
      <c r="C26" s="334">
        <v>67.768000000000001</v>
      </c>
      <c r="D26" s="334">
        <v>66.578999999999994</v>
      </c>
      <c r="E26" s="334">
        <v>0.26300000000000001</v>
      </c>
      <c r="F26" s="334">
        <v>0.17699999999999999</v>
      </c>
      <c r="G26" s="334">
        <v>0.749</v>
      </c>
      <c r="H26" s="334">
        <v>0.75</v>
      </c>
      <c r="I26" s="382">
        <v>0.17699999999999999</v>
      </c>
      <c r="J26" s="382">
        <v>0.26200000000000001</v>
      </c>
      <c r="K26" s="308" t="s">
        <v>420</v>
      </c>
      <c r="N26" s="382"/>
      <c r="O26" s="382"/>
    </row>
    <row r="27" spans="2:15" x14ac:dyDescent="0.3">
      <c r="B27" s="335">
        <v>42887</v>
      </c>
      <c r="C27" s="334">
        <v>68.376999999999995</v>
      </c>
      <c r="D27" s="334">
        <v>66.617000000000004</v>
      </c>
      <c r="E27" s="334">
        <v>0.38900000000000001</v>
      </c>
      <c r="F27" s="334">
        <v>0.26200000000000001</v>
      </c>
      <c r="G27" s="334">
        <v>1.109</v>
      </c>
      <c r="H27" s="334">
        <v>1.1100000000000001</v>
      </c>
      <c r="I27" s="382">
        <v>0.26200000000000001</v>
      </c>
      <c r="J27" s="382">
        <v>0.38900000000000001</v>
      </c>
      <c r="N27" s="382"/>
      <c r="O27" s="382"/>
    </row>
    <row r="28" spans="2:15" x14ac:dyDescent="0.3">
      <c r="B28" s="335">
        <v>42979</v>
      </c>
      <c r="C28" s="334">
        <v>69.216999999999999</v>
      </c>
      <c r="D28" s="334">
        <v>66.650000000000006</v>
      </c>
      <c r="E28" s="334">
        <v>0.56699999999999995</v>
      </c>
      <c r="F28" s="334">
        <v>0.38200000000000001</v>
      </c>
      <c r="G28" s="334">
        <v>1.6180000000000001</v>
      </c>
      <c r="H28" s="334">
        <v>1.617</v>
      </c>
      <c r="I28" s="382">
        <v>0.38300000000000001</v>
      </c>
      <c r="J28" s="382">
        <v>0.56699999999999995</v>
      </c>
      <c r="N28" s="382"/>
      <c r="O28" s="382"/>
    </row>
    <row r="29" spans="2:15" x14ac:dyDescent="0.3">
      <c r="B29" s="335">
        <v>43070</v>
      </c>
      <c r="C29" s="334">
        <v>69.98</v>
      </c>
      <c r="D29" s="334">
        <v>66.968000000000004</v>
      </c>
      <c r="E29" s="334">
        <v>0.66500000000000004</v>
      </c>
      <c r="F29" s="334">
        <v>0.44900000000000001</v>
      </c>
      <c r="G29" s="334">
        <v>1.8979999999999999</v>
      </c>
      <c r="H29" s="334">
        <v>1.897</v>
      </c>
      <c r="I29" s="382">
        <v>0.44900000000000001</v>
      </c>
      <c r="J29" s="386">
        <v>0.66500000000000004</v>
      </c>
      <c r="N29" s="382"/>
      <c r="O29" s="382"/>
    </row>
    <row r="30" spans="2:15" x14ac:dyDescent="0.3">
      <c r="B30" s="335">
        <v>43160</v>
      </c>
      <c r="C30" s="334">
        <v>70.819000000000003</v>
      </c>
      <c r="D30" s="334">
        <v>67.248000000000005</v>
      </c>
      <c r="E30" s="334">
        <v>0.78900000000000003</v>
      </c>
      <c r="F30" s="334">
        <v>0.53200000000000003</v>
      </c>
      <c r="G30" s="334">
        <v>2.25</v>
      </c>
      <c r="H30" s="334">
        <v>2.25</v>
      </c>
      <c r="I30" s="382">
        <v>0.53300000000000003</v>
      </c>
      <c r="J30" s="386">
        <v>0.78800000000000003</v>
      </c>
      <c r="N30" s="382"/>
      <c r="O30" s="382"/>
    </row>
    <row r="31" spans="2:15" x14ac:dyDescent="0.3">
      <c r="B31" s="335">
        <v>43252</v>
      </c>
      <c r="C31" s="334">
        <v>71.784999999999997</v>
      </c>
      <c r="D31" s="334">
        <v>67.900000000000006</v>
      </c>
      <c r="E31" s="334">
        <v>0.85799999999999998</v>
      </c>
      <c r="F31" s="334">
        <v>0.57899999999999996</v>
      </c>
      <c r="G31" s="334">
        <v>2.448</v>
      </c>
      <c r="H31" s="334">
        <v>2.448</v>
      </c>
      <c r="I31" s="382">
        <v>0.57899999999999996</v>
      </c>
      <c r="J31" s="382">
        <v>0.85799999999999998</v>
      </c>
      <c r="N31" s="382"/>
      <c r="O31" s="382"/>
    </row>
    <row r="32" spans="2:15" x14ac:dyDescent="0.3">
      <c r="B32" s="335">
        <v>43344</v>
      </c>
      <c r="C32" s="334">
        <v>72.787000000000006</v>
      </c>
      <c r="D32" s="334">
        <v>68.643000000000001</v>
      </c>
      <c r="E32" s="334">
        <v>0.91500000000000004</v>
      </c>
      <c r="F32" s="334">
        <v>0.61799999999999999</v>
      </c>
      <c r="G32" s="334">
        <v>2.6110000000000002</v>
      </c>
      <c r="H32" s="334">
        <v>2.6120000000000001</v>
      </c>
      <c r="I32" s="382">
        <v>0.61799999999999999</v>
      </c>
      <c r="J32" s="382">
        <v>0.91500000000000004</v>
      </c>
      <c r="N32" s="382"/>
      <c r="O32" s="382"/>
    </row>
    <row r="33" spans="2:15" x14ac:dyDescent="0.3">
      <c r="B33" s="335">
        <v>43435</v>
      </c>
      <c r="C33" s="334">
        <v>73.789000000000001</v>
      </c>
      <c r="D33" s="334">
        <v>69.299000000000007</v>
      </c>
      <c r="E33" s="334">
        <v>0.99199999999999999</v>
      </c>
      <c r="F33" s="334">
        <v>0.66900000000000004</v>
      </c>
      <c r="G33" s="334">
        <v>2.8290000000000002</v>
      </c>
      <c r="H33" s="334">
        <v>2.8290000000000002</v>
      </c>
      <c r="I33" s="382">
        <v>0.66900000000000004</v>
      </c>
      <c r="J33" s="382">
        <v>0.99199999999999999</v>
      </c>
      <c r="N33" s="382"/>
      <c r="O33" s="382"/>
    </row>
    <row r="34" spans="2:15" x14ac:dyDescent="0.3">
      <c r="B34" s="335">
        <v>43525</v>
      </c>
      <c r="C34" s="334">
        <v>74.763999999999996</v>
      </c>
      <c r="D34" s="334">
        <v>70.091999999999999</v>
      </c>
      <c r="E34" s="334">
        <v>1.032</v>
      </c>
      <c r="F34" s="334">
        <v>0.69699999999999995</v>
      </c>
      <c r="G34" s="334">
        <v>2.9430000000000001</v>
      </c>
      <c r="H34" s="334">
        <v>2.944</v>
      </c>
      <c r="I34" s="382">
        <v>0.69599999999999995</v>
      </c>
      <c r="J34" s="382">
        <v>1.032</v>
      </c>
      <c r="N34" s="382"/>
      <c r="O34" s="382"/>
    </row>
    <row r="35" spans="2:15" x14ac:dyDescent="0.3">
      <c r="B35" s="335">
        <v>43617</v>
      </c>
      <c r="C35" s="334">
        <v>75.701999999999998</v>
      </c>
      <c r="D35" s="334">
        <v>70.66</v>
      </c>
      <c r="E35" s="334">
        <v>1.1140000000000001</v>
      </c>
      <c r="F35" s="334">
        <v>0.751</v>
      </c>
      <c r="G35" s="334">
        <v>3.177</v>
      </c>
      <c r="H35" s="334">
        <v>3.1760000000000002</v>
      </c>
      <c r="I35" s="382">
        <v>0.751</v>
      </c>
      <c r="J35" s="382">
        <v>1.1140000000000001</v>
      </c>
      <c r="N35" s="382"/>
      <c r="O35" s="382"/>
    </row>
    <row r="36" spans="2:15" x14ac:dyDescent="0.3">
      <c r="B36" s="335">
        <v>43709</v>
      </c>
      <c r="C36" s="334">
        <v>76.64</v>
      </c>
      <c r="D36" s="334">
        <v>71.424000000000007</v>
      </c>
      <c r="E36" s="334">
        <v>1.1519999999999999</v>
      </c>
      <c r="F36" s="334">
        <v>0.77700000000000002</v>
      </c>
      <c r="G36" s="334">
        <v>3.2869999999999999</v>
      </c>
      <c r="H36" s="334">
        <v>3.2869999999999999</v>
      </c>
      <c r="I36" s="382">
        <v>0.77700000000000002</v>
      </c>
      <c r="J36" s="382">
        <v>1.1519999999999999</v>
      </c>
      <c r="N36" s="382"/>
      <c r="O36" s="382"/>
    </row>
    <row r="37" spans="2:15" x14ac:dyDescent="0.3">
      <c r="B37" s="335">
        <v>43800</v>
      </c>
      <c r="C37" s="334">
        <v>77.545000000000002</v>
      </c>
      <c r="D37" s="334">
        <v>72.149000000000001</v>
      </c>
      <c r="E37" s="334">
        <v>1.1919999999999999</v>
      </c>
      <c r="F37" s="334">
        <v>0.80400000000000005</v>
      </c>
      <c r="G37" s="334">
        <v>3.4</v>
      </c>
      <c r="H37" s="334">
        <v>3.4</v>
      </c>
      <c r="I37" s="382">
        <v>0.80400000000000005</v>
      </c>
      <c r="J37" s="382">
        <v>1.1919999999999999</v>
      </c>
      <c r="N37" s="382"/>
      <c r="O37" s="382"/>
    </row>
    <row r="38" spans="2:15" x14ac:dyDescent="0.3">
      <c r="B38" s="335">
        <v>43891</v>
      </c>
      <c r="C38" s="334">
        <v>78.423000000000002</v>
      </c>
      <c r="D38" s="334">
        <v>73.040999999999997</v>
      </c>
      <c r="E38" s="334">
        <v>1.1890000000000001</v>
      </c>
      <c r="F38" s="334">
        <v>0.80200000000000005</v>
      </c>
      <c r="G38" s="334">
        <v>3.391</v>
      </c>
      <c r="H38" s="334">
        <v>3.39</v>
      </c>
      <c r="I38" s="334">
        <v>0.80200000000000005</v>
      </c>
      <c r="J38" s="334">
        <v>1.1890000000000001</v>
      </c>
      <c r="N38" s="382"/>
      <c r="O38" s="382"/>
    </row>
    <row r="39" spans="2:15" x14ac:dyDescent="0.3">
      <c r="B39" s="335">
        <v>43983</v>
      </c>
      <c r="C39" s="334">
        <v>79.254000000000005</v>
      </c>
      <c r="D39" s="334">
        <v>73.703000000000003</v>
      </c>
      <c r="E39" s="334">
        <v>1.226</v>
      </c>
      <c r="F39" s="334">
        <v>0.82699999999999996</v>
      </c>
      <c r="G39" s="334">
        <v>3.4980000000000002</v>
      </c>
      <c r="H39" s="334">
        <v>3.4980000000000002</v>
      </c>
      <c r="I39" s="334">
        <v>0.82799999999999996</v>
      </c>
      <c r="J39" s="334">
        <v>1.226</v>
      </c>
      <c r="N39" s="382"/>
      <c r="O39" s="382"/>
    </row>
    <row r="40" spans="2:15" x14ac:dyDescent="0.3">
      <c r="B40" s="335">
        <v>44075</v>
      </c>
      <c r="C40" s="334">
        <v>80.099000000000004</v>
      </c>
      <c r="D40" s="334">
        <v>74.603999999999999</v>
      </c>
      <c r="E40" s="334">
        <v>1.2130000000000001</v>
      </c>
      <c r="F40" s="334">
        <v>0.81899999999999995</v>
      </c>
      <c r="G40" s="334">
        <v>3.4630000000000001</v>
      </c>
      <c r="H40" s="334">
        <v>3.4620000000000002</v>
      </c>
      <c r="I40" s="334">
        <v>0.81899999999999995</v>
      </c>
      <c r="J40" s="334">
        <v>1.214</v>
      </c>
      <c r="N40" s="382"/>
      <c r="O40" s="382"/>
    </row>
    <row r="41" spans="2:15" x14ac:dyDescent="0.3">
      <c r="B41" s="335">
        <v>44166</v>
      </c>
      <c r="C41" s="382">
        <v>80.861000000000004</v>
      </c>
      <c r="D41" s="382">
        <v>75.165000000000006</v>
      </c>
      <c r="E41" s="382">
        <v>1.258</v>
      </c>
      <c r="F41" s="382">
        <v>0.84899999999999998</v>
      </c>
      <c r="G41" s="382">
        <v>3.589</v>
      </c>
      <c r="H41" s="382">
        <v>3.589</v>
      </c>
      <c r="I41" s="334">
        <v>0.84899999999999998</v>
      </c>
      <c r="J41" s="334">
        <v>1.258</v>
      </c>
      <c r="N41" s="382"/>
      <c r="O41" s="382"/>
    </row>
    <row r="42" spans="2:15" x14ac:dyDescent="0.3">
      <c r="B42" s="335">
        <v>44256</v>
      </c>
      <c r="C42" s="382">
        <v>81.602000000000004</v>
      </c>
      <c r="D42" s="382">
        <v>75.650999999999996</v>
      </c>
      <c r="E42" s="382">
        <v>1.3140000000000001</v>
      </c>
      <c r="F42" s="382">
        <v>0.88700000000000001</v>
      </c>
      <c r="G42" s="382">
        <v>3.75</v>
      </c>
      <c r="H42" s="382">
        <v>3.75</v>
      </c>
      <c r="I42" s="334">
        <v>0.88600000000000001</v>
      </c>
      <c r="J42" s="334">
        <v>1.3149999999999999</v>
      </c>
      <c r="N42" s="382"/>
      <c r="O42" s="382"/>
    </row>
    <row r="43" spans="2:15" x14ac:dyDescent="0.3">
      <c r="B43" s="335">
        <v>44348</v>
      </c>
      <c r="C43" s="382">
        <v>82.335999999999999</v>
      </c>
      <c r="D43" s="382">
        <v>75.900000000000006</v>
      </c>
      <c r="E43" s="382">
        <v>1.421</v>
      </c>
      <c r="F43" s="382">
        <v>0.96</v>
      </c>
      <c r="G43" s="382">
        <v>4.0549999999999997</v>
      </c>
      <c r="H43" s="382">
        <v>4.056</v>
      </c>
      <c r="I43" s="382">
        <v>0.95899999999999996</v>
      </c>
      <c r="J43" s="382">
        <v>1.4219999999999999</v>
      </c>
      <c r="N43" s="382"/>
      <c r="O43" s="382"/>
    </row>
    <row r="44" spans="2:15" x14ac:dyDescent="0.3">
      <c r="G44" s="382"/>
    </row>
  </sheetData>
  <mergeCells count="1">
    <mergeCell ref="J5:N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opLeftCell="A2" zoomScaleNormal="100" workbookViewId="0">
      <selection activeCell="J18" sqref="J18"/>
    </sheetView>
  </sheetViews>
  <sheetFormatPr defaultColWidth="10" defaultRowHeight="16.5" x14ac:dyDescent="0.3"/>
  <cols>
    <col min="1" max="1" width="10" style="387"/>
    <col min="2" max="2" width="11.5703125" style="387" bestFit="1" customWidth="1"/>
    <col min="3" max="16384" width="10" style="387"/>
  </cols>
  <sheetData>
    <row r="1" spans="1:25" x14ac:dyDescent="0.3">
      <c r="B1" s="388" t="s">
        <v>421</v>
      </c>
      <c r="C1" s="389"/>
      <c r="D1" s="389"/>
      <c r="E1" s="390"/>
      <c r="F1" s="390"/>
      <c r="G1" s="390"/>
      <c r="H1" s="390"/>
      <c r="I1" s="390"/>
      <c r="J1" s="390"/>
    </row>
    <row r="2" spans="1:25" x14ac:dyDescent="0.3">
      <c r="B2" s="391" t="s">
        <v>401</v>
      </c>
      <c r="C2" s="389"/>
      <c r="D2" s="389"/>
      <c r="E2" s="390"/>
      <c r="F2" s="390"/>
      <c r="G2" s="390"/>
      <c r="H2" s="390"/>
      <c r="I2" s="390"/>
      <c r="J2" s="390"/>
    </row>
    <row r="3" spans="1:25" x14ac:dyDescent="0.3">
      <c r="B3" s="392"/>
      <c r="C3" s="390"/>
      <c r="D3" s="390"/>
      <c r="E3" s="390"/>
      <c r="F3" s="390"/>
      <c r="G3" s="390"/>
      <c r="H3" s="390"/>
      <c r="I3" s="390"/>
      <c r="J3" s="390"/>
    </row>
    <row r="6" spans="1:25" s="393" customFormat="1" ht="66" x14ac:dyDescent="0.3">
      <c r="C6" s="394" t="s">
        <v>422</v>
      </c>
      <c r="D6" s="394" t="s">
        <v>423</v>
      </c>
      <c r="E6" s="394" t="s">
        <v>424</v>
      </c>
      <c r="F6" s="394" t="s">
        <v>425</v>
      </c>
      <c r="G6" s="394" t="s">
        <v>426</v>
      </c>
      <c r="H6" s="394" t="s">
        <v>427</v>
      </c>
    </row>
    <row r="7" spans="1:25" x14ac:dyDescent="0.3">
      <c r="B7" s="395">
        <v>41090</v>
      </c>
      <c r="C7" s="396">
        <v>55.081578999999998</v>
      </c>
      <c r="D7" s="396">
        <v>55.081578999999998</v>
      </c>
      <c r="E7" s="396">
        <v>0</v>
      </c>
      <c r="F7" s="396">
        <v>0</v>
      </c>
      <c r="G7" s="396">
        <v>0</v>
      </c>
      <c r="H7" s="396">
        <v>0</v>
      </c>
      <c r="L7" s="396"/>
      <c r="W7" s="396"/>
      <c r="X7" s="396"/>
      <c r="Y7" s="396"/>
    </row>
    <row r="8" spans="1:25" x14ac:dyDescent="0.3">
      <c r="B8" s="395">
        <v>41455</v>
      </c>
      <c r="C8" s="396">
        <v>58.651000000000003</v>
      </c>
      <c r="D8" s="396">
        <v>58.651000000000003</v>
      </c>
      <c r="E8" s="396">
        <v>0</v>
      </c>
      <c r="F8" s="396">
        <v>0</v>
      </c>
      <c r="G8" s="396">
        <v>0</v>
      </c>
      <c r="H8" s="396">
        <v>0</v>
      </c>
      <c r="L8" s="396"/>
      <c r="W8" s="396"/>
      <c r="X8" s="396"/>
      <c r="Y8" s="396"/>
    </row>
    <row r="9" spans="1:25" x14ac:dyDescent="0.3">
      <c r="B9" s="395">
        <v>41820</v>
      </c>
      <c r="C9" s="396">
        <v>61.563000000000002</v>
      </c>
      <c r="D9" s="396">
        <v>61.563000000000002</v>
      </c>
      <c r="E9" s="396">
        <v>0</v>
      </c>
      <c r="F9" s="396">
        <v>0</v>
      </c>
      <c r="G9" s="396">
        <v>0</v>
      </c>
      <c r="H9" s="396">
        <v>0</v>
      </c>
      <c r="L9" s="396"/>
      <c r="W9" s="396"/>
      <c r="X9" s="396"/>
      <c r="Y9" s="396"/>
    </row>
    <row r="10" spans="1:25" x14ac:dyDescent="0.3">
      <c r="B10" s="395">
        <v>42185</v>
      </c>
      <c r="C10" s="396">
        <v>66.635999999999996</v>
      </c>
      <c r="D10" s="396">
        <v>66.635999999999996</v>
      </c>
      <c r="E10" s="396">
        <v>0</v>
      </c>
      <c r="F10" s="396">
        <v>0</v>
      </c>
      <c r="G10" s="396">
        <v>0</v>
      </c>
      <c r="H10" s="396">
        <v>0</v>
      </c>
      <c r="L10" s="396"/>
      <c r="M10" s="396"/>
      <c r="N10" s="396"/>
      <c r="O10" s="396"/>
      <c r="P10" s="396"/>
      <c r="W10" s="396"/>
      <c r="X10" s="396"/>
      <c r="Y10" s="396"/>
    </row>
    <row r="11" spans="1:25" x14ac:dyDescent="0.3">
      <c r="A11" s="397" t="s">
        <v>419</v>
      </c>
      <c r="B11" s="398">
        <v>42551</v>
      </c>
      <c r="C11" s="399">
        <v>70.444999999999993</v>
      </c>
      <c r="D11" s="399">
        <v>70.444999999999993</v>
      </c>
      <c r="E11" s="399">
        <v>0</v>
      </c>
      <c r="F11" s="399">
        <v>0</v>
      </c>
      <c r="G11" s="399">
        <v>0</v>
      </c>
      <c r="H11" s="399">
        <v>0</v>
      </c>
      <c r="L11" s="400"/>
      <c r="M11" s="400"/>
      <c r="N11" s="400"/>
      <c r="O11" s="400"/>
      <c r="P11" s="400"/>
      <c r="W11" s="396"/>
      <c r="X11" s="396"/>
      <c r="Y11" s="396"/>
    </row>
    <row r="12" spans="1:25" x14ac:dyDescent="0.3">
      <c r="A12" s="387" t="s">
        <v>420</v>
      </c>
      <c r="B12" s="395">
        <v>42916</v>
      </c>
      <c r="C12" s="396">
        <v>74.597574999999992</v>
      </c>
      <c r="D12" s="396">
        <v>73.787227545009898</v>
      </c>
      <c r="E12" s="396">
        <v>0.3855026620821036</v>
      </c>
      <c r="F12" s="396">
        <v>0.42550750917489211</v>
      </c>
      <c r="G12" s="396">
        <v>0.42812946327300949</v>
      </c>
      <c r="H12" s="396">
        <v>0.38573961312229699</v>
      </c>
      <c r="L12" s="400"/>
      <c r="M12" s="400"/>
      <c r="N12" s="400"/>
      <c r="O12" s="400"/>
      <c r="P12" s="400"/>
      <c r="W12" s="396"/>
      <c r="X12" s="396"/>
      <c r="Y12" s="396"/>
    </row>
    <row r="13" spans="1:25" x14ac:dyDescent="0.3">
      <c r="B13" s="395">
        <v>43281</v>
      </c>
      <c r="C13" s="396">
        <v>77.536300999999995</v>
      </c>
      <c r="D13" s="396">
        <v>74.460048620287395</v>
      </c>
      <c r="E13" s="396">
        <v>1.4506014871657982</v>
      </c>
      <c r="F13" s="396">
        <v>1.6313485581410134</v>
      </c>
      <c r="G13" s="396">
        <v>1.597470770969295</v>
      </c>
      <c r="H13" s="396">
        <v>1.4518207526562037</v>
      </c>
      <c r="L13" s="400"/>
      <c r="M13" s="400"/>
      <c r="N13" s="400"/>
      <c r="O13" s="400"/>
      <c r="P13" s="400"/>
      <c r="W13" s="396"/>
      <c r="X13" s="396"/>
      <c r="Y13" s="396"/>
    </row>
    <row r="14" spans="1:25" x14ac:dyDescent="0.3">
      <c r="B14" s="395">
        <v>43646</v>
      </c>
      <c r="C14" s="396">
        <v>81.045853000000008</v>
      </c>
      <c r="D14" s="396">
        <v>75.788555734908996</v>
      </c>
      <c r="E14" s="396">
        <v>2.5103836540597086</v>
      </c>
      <c r="F14" s="396">
        <v>2.7610350271567938</v>
      </c>
      <c r="G14" s="396">
        <v>2.7753836988920995</v>
      </c>
      <c r="H14" s="396">
        <v>2.4780986061053056</v>
      </c>
      <c r="L14" s="400"/>
      <c r="M14" s="400"/>
      <c r="N14" s="400"/>
      <c r="O14" s="400"/>
      <c r="P14" s="400"/>
      <c r="W14" s="396"/>
      <c r="X14" s="396"/>
      <c r="Y14" s="396"/>
    </row>
    <row r="15" spans="1:25" x14ac:dyDescent="0.3">
      <c r="B15" s="395">
        <v>44012</v>
      </c>
      <c r="C15" s="396">
        <v>85.874733000000006</v>
      </c>
      <c r="D15" s="396">
        <v>79.069351313335602</v>
      </c>
      <c r="E15" s="396">
        <v>3.2170514746713934</v>
      </c>
      <c r="F15" s="396">
        <v>3.5796691630754083</v>
      </c>
      <c r="G15" s="396">
        <v>3.6079179766168892</v>
      </c>
      <c r="H15" s="396">
        <v>3.2377343812104016</v>
      </c>
      <c r="L15" s="400"/>
      <c r="M15" s="400"/>
      <c r="N15" s="400"/>
      <c r="O15" s="400"/>
      <c r="P15" s="400"/>
      <c r="W15" s="396"/>
      <c r="X15" s="396"/>
      <c r="Y15" s="396"/>
    </row>
    <row r="16" spans="1:25" x14ac:dyDescent="0.3">
      <c r="B16" s="395">
        <v>44377</v>
      </c>
      <c r="C16" s="396">
        <v>89.939200000000014</v>
      </c>
      <c r="D16" s="396">
        <v>82.352774757357196</v>
      </c>
      <c r="E16" s="396">
        <v>3.586555205264105</v>
      </c>
      <c r="F16" s="396">
        <v>3.9990996500607991</v>
      </c>
      <c r="G16" s="396">
        <v>3.9851313377442068</v>
      </c>
      <c r="H16" s="396">
        <v>3.5340975403331925</v>
      </c>
      <c r="L16" s="400"/>
      <c r="M16" s="400"/>
      <c r="N16" s="400"/>
      <c r="O16" s="400"/>
      <c r="P16" s="400"/>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1"/>
  <sheetViews>
    <sheetView zoomScaleNormal="100" workbookViewId="0">
      <selection activeCell="J18" sqref="J18"/>
    </sheetView>
  </sheetViews>
  <sheetFormatPr defaultRowHeight="16.5" x14ac:dyDescent="0.3"/>
  <cols>
    <col min="1" max="1" width="8.85546875" style="263"/>
    <col min="2" max="2" width="12.5703125" style="263" customWidth="1"/>
    <col min="3" max="9" width="10" style="263" customWidth="1"/>
    <col min="10" max="20" width="8.85546875" style="263"/>
    <col min="21" max="23" width="15.85546875" style="263" bestFit="1" customWidth="1"/>
    <col min="24" max="24" width="16" style="263" bestFit="1" customWidth="1"/>
    <col min="25" max="29" width="15.85546875" style="263" bestFit="1" customWidth="1"/>
    <col min="30" max="35" width="16" style="263" bestFit="1" customWidth="1"/>
    <col min="36" max="245" width="8.85546875" style="263"/>
    <col min="246" max="246" width="12" style="263" bestFit="1" customWidth="1"/>
    <col min="247" max="247" width="13.28515625" style="263" customWidth="1"/>
    <col min="248" max="276" width="8.85546875" style="263"/>
    <col min="277" max="279" width="15.85546875" style="263" bestFit="1" customWidth="1"/>
    <col min="280" max="280" width="16" style="263" bestFit="1" customWidth="1"/>
    <col min="281" max="285" width="15.85546875" style="263" bestFit="1" customWidth="1"/>
    <col min="286" max="291" width="16" style="263" bestFit="1" customWidth="1"/>
    <col min="292" max="501" width="8.85546875" style="263"/>
    <col min="502" max="502" width="12" style="263" bestFit="1" customWidth="1"/>
    <col min="503" max="503" width="13.28515625" style="263" customWidth="1"/>
    <col min="504" max="532" width="8.85546875" style="263"/>
    <col min="533" max="535" width="15.85546875" style="263" bestFit="1" customWidth="1"/>
    <col min="536" max="536" width="16" style="263" bestFit="1" customWidth="1"/>
    <col min="537" max="541" width="15.85546875" style="263" bestFit="1" customWidth="1"/>
    <col min="542" max="547" width="16" style="263" bestFit="1" customWidth="1"/>
    <col min="548" max="757" width="8.85546875" style="263"/>
    <col min="758" max="758" width="12" style="263" bestFit="1" customWidth="1"/>
    <col min="759" max="759" width="13.28515625" style="263" customWidth="1"/>
    <col min="760" max="788" width="8.85546875" style="263"/>
    <col min="789" max="791" width="15.85546875" style="263" bestFit="1" customWidth="1"/>
    <col min="792" max="792" width="16" style="263" bestFit="1" customWidth="1"/>
    <col min="793" max="797" width="15.85546875" style="263" bestFit="1" customWidth="1"/>
    <col min="798" max="803" width="16" style="263" bestFit="1" customWidth="1"/>
    <col min="804" max="1013" width="8.85546875" style="263"/>
    <col min="1014" max="1014" width="12" style="263" bestFit="1" customWidth="1"/>
    <col min="1015" max="1015" width="13.28515625" style="263" customWidth="1"/>
    <col min="1016" max="1044" width="8.85546875" style="263"/>
    <col min="1045" max="1047" width="15.85546875" style="263" bestFit="1" customWidth="1"/>
    <col min="1048" max="1048" width="16" style="263" bestFit="1" customWidth="1"/>
    <col min="1049" max="1053" width="15.85546875" style="263" bestFit="1" customWidth="1"/>
    <col min="1054" max="1059" width="16" style="263" bestFit="1" customWidth="1"/>
    <col min="1060" max="1269" width="8.85546875" style="263"/>
    <col min="1270" max="1270" width="12" style="263" bestFit="1" customWidth="1"/>
    <col min="1271" max="1271" width="13.28515625" style="263" customWidth="1"/>
    <col min="1272" max="1300" width="8.85546875" style="263"/>
    <col min="1301" max="1303" width="15.85546875" style="263" bestFit="1" customWidth="1"/>
    <col min="1304" max="1304" width="16" style="263" bestFit="1" customWidth="1"/>
    <col min="1305" max="1309" width="15.85546875" style="263" bestFit="1" customWidth="1"/>
    <col min="1310" max="1315" width="16" style="263" bestFit="1" customWidth="1"/>
    <col min="1316" max="1525" width="8.85546875" style="263"/>
    <col min="1526" max="1526" width="12" style="263" bestFit="1" customWidth="1"/>
    <col min="1527" max="1527" width="13.28515625" style="263" customWidth="1"/>
    <col min="1528" max="1556" width="8.85546875" style="263"/>
    <col min="1557" max="1559" width="15.85546875" style="263" bestFit="1" customWidth="1"/>
    <col min="1560" max="1560" width="16" style="263" bestFit="1" customWidth="1"/>
    <col min="1561" max="1565" width="15.85546875" style="263" bestFit="1" customWidth="1"/>
    <col min="1566" max="1571" width="16" style="263" bestFit="1" customWidth="1"/>
    <col min="1572" max="1781" width="8.85546875" style="263"/>
    <col min="1782" max="1782" width="12" style="263" bestFit="1" customWidth="1"/>
    <col min="1783" max="1783" width="13.28515625" style="263" customWidth="1"/>
    <col min="1784" max="1812" width="8.85546875" style="263"/>
    <col min="1813" max="1815" width="15.85546875" style="263" bestFit="1" customWidth="1"/>
    <col min="1816" max="1816" width="16" style="263" bestFit="1" customWidth="1"/>
    <col min="1817" max="1821" width="15.85546875" style="263" bestFit="1" customWidth="1"/>
    <col min="1822" max="1827" width="16" style="263" bestFit="1" customWidth="1"/>
    <col min="1828" max="2037" width="8.85546875" style="263"/>
    <col min="2038" max="2038" width="12" style="263" bestFit="1" customWidth="1"/>
    <col min="2039" max="2039" width="13.28515625" style="263" customWidth="1"/>
    <col min="2040" max="2068" width="8.85546875" style="263"/>
    <col min="2069" max="2071" width="15.85546875" style="263" bestFit="1" customWidth="1"/>
    <col min="2072" max="2072" width="16" style="263" bestFit="1" customWidth="1"/>
    <col min="2073" max="2077" width="15.85546875" style="263" bestFit="1" customWidth="1"/>
    <col min="2078" max="2083" width="16" style="263" bestFit="1" customWidth="1"/>
    <col min="2084" max="2293" width="8.85546875" style="263"/>
    <col min="2294" max="2294" width="12" style="263" bestFit="1" customWidth="1"/>
    <col min="2295" max="2295" width="13.28515625" style="263" customWidth="1"/>
    <col min="2296" max="2324" width="8.85546875" style="263"/>
    <col min="2325" max="2327" width="15.85546875" style="263" bestFit="1" customWidth="1"/>
    <col min="2328" max="2328" width="16" style="263" bestFit="1" customWidth="1"/>
    <col min="2329" max="2333" width="15.85546875" style="263" bestFit="1" customWidth="1"/>
    <col min="2334" max="2339" width="16" style="263" bestFit="1" customWidth="1"/>
    <col min="2340" max="2549" width="8.85546875" style="263"/>
    <col min="2550" max="2550" width="12" style="263" bestFit="1" customWidth="1"/>
    <col min="2551" max="2551" width="13.28515625" style="263" customWidth="1"/>
    <col min="2552" max="2580" width="8.85546875" style="263"/>
    <col min="2581" max="2583" width="15.85546875" style="263" bestFit="1" customWidth="1"/>
    <col min="2584" max="2584" width="16" style="263" bestFit="1" customWidth="1"/>
    <col min="2585" max="2589" width="15.85546875" style="263" bestFit="1" customWidth="1"/>
    <col min="2590" max="2595" width="16" style="263" bestFit="1" customWidth="1"/>
    <col min="2596" max="2805" width="8.85546875" style="263"/>
    <col min="2806" max="2806" width="12" style="263" bestFit="1" customWidth="1"/>
    <col min="2807" max="2807" width="13.28515625" style="263" customWidth="1"/>
    <col min="2808" max="2836" width="8.85546875" style="263"/>
    <col min="2837" max="2839" width="15.85546875" style="263" bestFit="1" customWidth="1"/>
    <col min="2840" max="2840" width="16" style="263" bestFit="1" customWidth="1"/>
    <col min="2841" max="2845" width="15.85546875" style="263" bestFit="1" customWidth="1"/>
    <col min="2846" max="2851" width="16" style="263" bestFit="1" customWidth="1"/>
    <col min="2852" max="3061" width="8.85546875" style="263"/>
    <col min="3062" max="3062" width="12" style="263" bestFit="1" customWidth="1"/>
    <col min="3063" max="3063" width="13.28515625" style="263" customWidth="1"/>
    <col min="3064" max="3092" width="8.85546875" style="263"/>
    <col min="3093" max="3095" width="15.85546875" style="263" bestFit="1" customWidth="1"/>
    <col min="3096" max="3096" width="16" style="263" bestFit="1" customWidth="1"/>
    <col min="3097" max="3101" width="15.85546875" style="263" bestFit="1" customWidth="1"/>
    <col min="3102" max="3107" width="16" style="263" bestFit="1" customWidth="1"/>
    <col min="3108" max="3317" width="8.85546875" style="263"/>
    <col min="3318" max="3318" width="12" style="263" bestFit="1" customWidth="1"/>
    <col min="3319" max="3319" width="13.28515625" style="263" customWidth="1"/>
    <col min="3320" max="3348" width="8.85546875" style="263"/>
    <col min="3349" max="3351" width="15.85546875" style="263" bestFit="1" customWidth="1"/>
    <col min="3352" max="3352" width="16" style="263" bestFit="1" customWidth="1"/>
    <col min="3353" max="3357" width="15.85546875" style="263" bestFit="1" customWidth="1"/>
    <col min="3358" max="3363" width="16" style="263" bestFit="1" customWidth="1"/>
    <col min="3364" max="3573" width="8.85546875" style="263"/>
    <col min="3574" max="3574" width="12" style="263" bestFit="1" customWidth="1"/>
    <col min="3575" max="3575" width="13.28515625" style="263" customWidth="1"/>
    <col min="3576" max="3604" width="8.85546875" style="263"/>
    <col min="3605" max="3607" width="15.85546875" style="263" bestFit="1" customWidth="1"/>
    <col min="3608" max="3608" width="16" style="263" bestFit="1" customWidth="1"/>
    <col min="3609" max="3613" width="15.85546875" style="263" bestFit="1" customWidth="1"/>
    <col min="3614" max="3619" width="16" style="263" bestFit="1" customWidth="1"/>
    <col min="3620" max="3829" width="8.85546875" style="263"/>
    <col min="3830" max="3830" width="12" style="263" bestFit="1" customWidth="1"/>
    <col min="3831" max="3831" width="13.28515625" style="263" customWidth="1"/>
    <col min="3832" max="3860" width="8.85546875" style="263"/>
    <col min="3861" max="3863" width="15.85546875" style="263" bestFit="1" customWidth="1"/>
    <col min="3864" max="3864" width="16" style="263" bestFit="1" customWidth="1"/>
    <col min="3865" max="3869" width="15.85546875" style="263" bestFit="1" customWidth="1"/>
    <col min="3870" max="3875" width="16" style="263" bestFit="1" customWidth="1"/>
    <col min="3876" max="4085" width="8.85546875" style="263"/>
    <col min="4086" max="4086" width="12" style="263" bestFit="1" customWidth="1"/>
    <col min="4087" max="4087" width="13.28515625" style="263" customWidth="1"/>
    <col min="4088" max="4116" width="8.85546875" style="263"/>
    <col min="4117" max="4119" width="15.85546875" style="263" bestFit="1" customWidth="1"/>
    <col min="4120" max="4120" width="16" style="263" bestFit="1" customWidth="1"/>
    <col min="4121" max="4125" width="15.85546875" style="263" bestFit="1" customWidth="1"/>
    <col min="4126" max="4131" width="16" style="263" bestFit="1" customWidth="1"/>
    <col min="4132" max="4341" width="8.85546875" style="263"/>
    <col min="4342" max="4342" width="12" style="263" bestFit="1" customWidth="1"/>
    <col min="4343" max="4343" width="13.28515625" style="263" customWidth="1"/>
    <col min="4344" max="4372" width="8.85546875" style="263"/>
    <col min="4373" max="4375" width="15.85546875" style="263" bestFit="1" customWidth="1"/>
    <col min="4376" max="4376" width="16" style="263" bestFit="1" customWidth="1"/>
    <col min="4377" max="4381" width="15.85546875" style="263" bestFit="1" customWidth="1"/>
    <col min="4382" max="4387" width="16" style="263" bestFit="1" customWidth="1"/>
    <col min="4388" max="4597" width="8.85546875" style="263"/>
    <col min="4598" max="4598" width="12" style="263" bestFit="1" customWidth="1"/>
    <col min="4599" max="4599" width="13.28515625" style="263" customWidth="1"/>
    <col min="4600" max="4628" width="8.85546875" style="263"/>
    <col min="4629" max="4631" width="15.85546875" style="263" bestFit="1" customWidth="1"/>
    <col min="4632" max="4632" width="16" style="263" bestFit="1" customWidth="1"/>
    <col min="4633" max="4637" width="15.85546875" style="263" bestFit="1" customWidth="1"/>
    <col min="4638" max="4643" width="16" style="263" bestFit="1" customWidth="1"/>
    <col min="4644" max="4853" width="8.85546875" style="263"/>
    <col min="4854" max="4854" width="12" style="263" bestFit="1" customWidth="1"/>
    <col min="4855" max="4855" width="13.28515625" style="263" customWidth="1"/>
    <col min="4856" max="4884" width="8.85546875" style="263"/>
    <col min="4885" max="4887" width="15.85546875" style="263" bestFit="1" customWidth="1"/>
    <col min="4888" max="4888" width="16" style="263" bestFit="1" customWidth="1"/>
    <col min="4889" max="4893" width="15.85546875" style="263" bestFit="1" customWidth="1"/>
    <col min="4894" max="4899" width="16" style="263" bestFit="1" customWidth="1"/>
    <col min="4900" max="5109" width="8.85546875" style="263"/>
    <col min="5110" max="5110" width="12" style="263" bestFit="1" customWidth="1"/>
    <col min="5111" max="5111" width="13.28515625" style="263" customWidth="1"/>
    <col min="5112" max="5140" width="8.85546875" style="263"/>
    <col min="5141" max="5143" width="15.85546875" style="263" bestFit="1" customWidth="1"/>
    <col min="5144" max="5144" width="16" style="263" bestFit="1" customWidth="1"/>
    <col min="5145" max="5149" width="15.85546875" style="263" bestFit="1" customWidth="1"/>
    <col min="5150" max="5155" width="16" style="263" bestFit="1" customWidth="1"/>
    <col min="5156" max="5365" width="8.85546875" style="263"/>
    <col min="5366" max="5366" width="12" style="263" bestFit="1" customWidth="1"/>
    <col min="5367" max="5367" width="13.28515625" style="263" customWidth="1"/>
    <col min="5368" max="5396" width="8.85546875" style="263"/>
    <col min="5397" max="5399" width="15.85546875" style="263" bestFit="1" customWidth="1"/>
    <col min="5400" max="5400" width="16" style="263" bestFit="1" customWidth="1"/>
    <col min="5401" max="5405" width="15.85546875" style="263" bestFit="1" customWidth="1"/>
    <col min="5406" max="5411" width="16" style="263" bestFit="1" customWidth="1"/>
    <col min="5412" max="5621" width="8.85546875" style="263"/>
    <col min="5622" max="5622" width="12" style="263" bestFit="1" customWidth="1"/>
    <col min="5623" max="5623" width="13.28515625" style="263" customWidth="1"/>
    <col min="5624" max="5652" width="8.85546875" style="263"/>
    <col min="5653" max="5655" width="15.85546875" style="263" bestFit="1" customWidth="1"/>
    <col min="5656" max="5656" width="16" style="263" bestFit="1" customWidth="1"/>
    <col min="5657" max="5661" width="15.85546875" style="263" bestFit="1" customWidth="1"/>
    <col min="5662" max="5667" width="16" style="263" bestFit="1" customWidth="1"/>
    <col min="5668" max="5877" width="8.85546875" style="263"/>
    <col min="5878" max="5878" width="12" style="263" bestFit="1" customWidth="1"/>
    <col min="5879" max="5879" width="13.28515625" style="263" customWidth="1"/>
    <col min="5880" max="5908" width="8.85546875" style="263"/>
    <col min="5909" max="5911" width="15.85546875" style="263" bestFit="1" customWidth="1"/>
    <col min="5912" max="5912" width="16" style="263" bestFit="1" customWidth="1"/>
    <col min="5913" max="5917" width="15.85546875" style="263" bestFit="1" customWidth="1"/>
    <col min="5918" max="5923" width="16" style="263" bestFit="1" customWidth="1"/>
    <col min="5924" max="6133" width="8.85546875" style="263"/>
    <col min="6134" max="6134" width="12" style="263" bestFit="1" customWidth="1"/>
    <col min="6135" max="6135" width="13.28515625" style="263" customWidth="1"/>
    <col min="6136" max="6164" width="8.85546875" style="263"/>
    <col min="6165" max="6167" width="15.85546875" style="263" bestFit="1" customWidth="1"/>
    <col min="6168" max="6168" width="16" style="263" bestFit="1" customWidth="1"/>
    <col min="6169" max="6173" width="15.85546875" style="263" bestFit="1" customWidth="1"/>
    <col min="6174" max="6179" width="16" style="263" bestFit="1" customWidth="1"/>
    <col min="6180" max="6389" width="8.85546875" style="263"/>
    <col min="6390" max="6390" width="12" style="263" bestFit="1" customWidth="1"/>
    <col min="6391" max="6391" width="13.28515625" style="263" customWidth="1"/>
    <col min="6392" max="6420" width="8.85546875" style="263"/>
    <col min="6421" max="6423" width="15.85546875" style="263" bestFit="1" customWidth="1"/>
    <col min="6424" max="6424" width="16" style="263" bestFit="1" customWidth="1"/>
    <col min="6425" max="6429" width="15.85546875" style="263" bestFit="1" customWidth="1"/>
    <col min="6430" max="6435" width="16" style="263" bestFit="1" customWidth="1"/>
    <col min="6436" max="6645" width="8.85546875" style="263"/>
    <col min="6646" max="6646" width="12" style="263" bestFit="1" customWidth="1"/>
    <col min="6647" max="6647" width="13.28515625" style="263" customWidth="1"/>
    <col min="6648" max="6676" width="8.85546875" style="263"/>
    <col min="6677" max="6679" width="15.85546875" style="263" bestFit="1" customWidth="1"/>
    <col min="6680" max="6680" width="16" style="263" bestFit="1" customWidth="1"/>
    <col min="6681" max="6685" width="15.85546875" style="263" bestFit="1" customWidth="1"/>
    <col min="6686" max="6691" width="16" style="263" bestFit="1" customWidth="1"/>
    <col min="6692" max="6901" width="8.85546875" style="263"/>
    <col min="6902" max="6902" width="12" style="263" bestFit="1" customWidth="1"/>
    <col min="6903" max="6903" width="13.28515625" style="263" customWidth="1"/>
    <col min="6904" max="6932" width="8.85546875" style="263"/>
    <col min="6933" max="6935" width="15.85546875" style="263" bestFit="1" customWidth="1"/>
    <col min="6936" max="6936" width="16" style="263" bestFit="1" customWidth="1"/>
    <col min="6937" max="6941" width="15.85546875" style="263" bestFit="1" customWidth="1"/>
    <col min="6942" max="6947" width="16" style="263" bestFit="1" customWidth="1"/>
    <col min="6948" max="7157" width="8.85546875" style="263"/>
    <col min="7158" max="7158" width="12" style="263" bestFit="1" customWidth="1"/>
    <col min="7159" max="7159" width="13.28515625" style="263" customWidth="1"/>
    <col min="7160" max="7188" width="8.85546875" style="263"/>
    <col min="7189" max="7191" width="15.85546875" style="263" bestFit="1" customWidth="1"/>
    <col min="7192" max="7192" width="16" style="263" bestFit="1" customWidth="1"/>
    <col min="7193" max="7197" width="15.85546875" style="263" bestFit="1" customWidth="1"/>
    <col min="7198" max="7203" width="16" style="263" bestFit="1" customWidth="1"/>
    <col min="7204" max="7413" width="8.85546875" style="263"/>
    <col min="7414" max="7414" width="12" style="263" bestFit="1" customWidth="1"/>
    <col min="7415" max="7415" width="13.28515625" style="263" customWidth="1"/>
    <col min="7416" max="7444" width="8.85546875" style="263"/>
    <col min="7445" max="7447" width="15.85546875" style="263" bestFit="1" customWidth="1"/>
    <col min="7448" max="7448" width="16" style="263" bestFit="1" customWidth="1"/>
    <col min="7449" max="7453" width="15.85546875" style="263" bestFit="1" customWidth="1"/>
    <col min="7454" max="7459" width="16" style="263" bestFit="1" customWidth="1"/>
    <col min="7460" max="7669" width="8.85546875" style="263"/>
    <col min="7670" max="7670" width="12" style="263" bestFit="1" customWidth="1"/>
    <col min="7671" max="7671" width="13.28515625" style="263" customWidth="1"/>
    <col min="7672" max="7700" width="8.85546875" style="263"/>
    <col min="7701" max="7703" width="15.85546875" style="263" bestFit="1" customWidth="1"/>
    <col min="7704" max="7704" width="16" style="263" bestFit="1" customWidth="1"/>
    <col min="7705" max="7709" width="15.85546875" style="263" bestFit="1" customWidth="1"/>
    <col min="7710" max="7715" width="16" style="263" bestFit="1" customWidth="1"/>
    <col min="7716" max="7925" width="8.85546875" style="263"/>
    <col min="7926" max="7926" width="12" style="263" bestFit="1" customWidth="1"/>
    <col min="7927" max="7927" width="13.28515625" style="263" customWidth="1"/>
    <col min="7928" max="7956" width="8.85546875" style="263"/>
    <col min="7957" max="7959" width="15.85546875" style="263" bestFit="1" customWidth="1"/>
    <col min="7960" max="7960" width="16" style="263" bestFit="1" customWidth="1"/>
    <col min="7961" max="7965" width="15.85546875" style="263" bestFit="1" customWidth="1"/>
    <col min="7966" max="7971" width="16" style="263" bestFit="1" customWidth="1"/>
    <col min="7972" max="8181" width="8.85546875" style="263"/>
    <col min="8182" max="8182" width="12" style="263" bestFit="1" customWidth="1"/>
    <col min="8183" max="8183" width="13.28515625" style="263" customWidth="1"/>
    <col min="8184" max="8212" width="8.85546875" style="263"/>
    <col min="8213" max="8215" width="15.85546875" style="263" bestFit="1" customWidth="1"/>
    <col min="8216" max="8216" width="16" style="263" bestFit="1" customWidth="1"/>
    <col min="8217" max="8221" width="15.85546875" style="263" bestFit="1" customWidth="1"/>
    <col min="8222" max="8227" width="16" style="263" bestFit="1" customWidth="1"/>
    <col min="8228" max="8437" width="8.85546875" style="263"/>
    <col min="8438" max="8438" width="12" style="263" bestFit="1" customWidth="1"/>
    <col min="8439" max="8439" width="13.28515625" style="263" customWidth="1"/>
    <col min="8440" max="8468" width="8.85546875" style="263"/>
    <col min="8469" max="8471" width="15.85546875" style="263" bestFit="1" customWidth="1"/>
    <col min="8472" max="8472" width="16" style="263" bestFit="1" customWidth="1"/>
    <col min="8473" max="8477" width="15.85546875" style="263" bestFit="1" customWidth="1"/>
    <col min="8478" max="8483" width="16" style="263" bestFit="1" customWidth="1"/>
    <col min="8484" max="8693" width="8.85546875" style="263"/>
    <col min="8694" max="8694" width="12" style="263" bestFit="1" customWidth="1"/>
    <col min="8695" max="8695" width="13.28515625" style="263" customWidth="1"/>
    <col min="8696" max="8724" width="8.85546875" style="263"/>
    <col min="8725" max="8727" width="15.85546875" style="263" bestFit="1" customWidth="1"/>
    <col min="8728" max="8728" width="16" style="263" bestFit="1" customWidth="1"/>
    <col min="8729" max="8733" width="15.85546875" style="263" bestFit="1" customWidth="1"/>
    <col min="8734" max="8739" width="16" style="263" bestFit="1" customWidth="1"/>
    <col min="8740" max="8949" width="8.85546875" style="263"/>
    <col min="8950" max="8950" width="12" style="263" bestFit="1" customWidth="1"/>
    <col min="8951" max="8951" width="13.28515625" style="263" customWidth="1"/>
    <col min="8952" max="8980" width="8.85546875" style="263"/>
    <col min="8981" max="8983" width="15.85546875" style="263" bestFit="1" customWidth="1"/>
    <col min="8984" max="8984" width="16" style="263" bestFit="1" customWidth="1"/>
    <col min="8985" max="8989" width="15.85546875" style="263" bestFit="1" customWidth="1"/>
    <col min="8990" max="8995" width="16" style="263" bestFit="1" customWidth="1"/>
    <col min="8996" max="9205" width="8.85546875" style="263"/>
    <col min="9206" max="9206" width="12" style="263" bestFit="1" customWidth="1"/>
    <col min="9207" max="9207" width="13.28515625" style="263" customWidth="1"/>
    <col min="9208" max="9236" width="8.85546875" style="263"/>
    <col min="9237" max="9239" width="15.85546875" style="263" bestFit="1" customWidth="1"/>
    <col min="9240" max="9240" width="16" style="263" bestFit="1" customWidth="1"/>
    <col min="9241" max="9245" width="15.85546875" style="263" bestFit="1" customWidth="1"/>
    <col min="9246" max="9251" width="16" style="263" bestFit="1" customWidth="1"/>
    <col min="9252" max="9461" width="8.85546875" style="263"/>
    <col min="9462" max="9462" width="12" style="263" bestFit="1" customWidth="1"/>
    <col min="9463" max="9463" width="13.28515625" style="263" customWidth="1"/>
    <col min="9464" max="9492" width="8.85546875" style="263"/>
    <col min="9493" max="9495" width="15.85546875" style="263" bestFit="1" customWidth="1"/>
    <col min="9496" max="9496" width="16" style="263" bestFit="1" customWidth="1"/>
    <col min="9497" max="9501" width="15.85546875" style="263" bestFit="1" customWidth="1"/>
    <col min="9502" max="9507" width="16" style="263" bestFit="1" customWidth="1"/>
    <col min="9508" max="9717" width="8.85546875" style="263"/>
    <col min="9718" max="9718" width="12" style="263" bestFit="1" customWidth="1"/>
    <col min="9719" max="9719" width="13.28515625" style="263" customWidth="1"/>
    <col min="9720" max="9748" width="8.85546875" style="263"/>
    <col min="9749" max="9751" width="15.85546875" style="263" bestFit="1" customWidth="1"/>
    <col min="9752" max="9752" width="16" style="263" bestFit="1" customWidth="1"/>
    <col min="9753" max="9757" width="15.85546875" style="263" bestFit="1" customWidth="1"/>
    <col min="9758" max="9763" width="16" style="263" bestFit="1" customWidth="1"/>
    <col min="9764" max="9973" width="8.85546875" style="263"/>
    <col min="9974" max="9974" width="12" style="263" bestFit="1" customWidth="1"/>
    <col min="9975" max="9975" width="13.28515625" style="263" customWidth="1"/>
    <col min="9976" max="10004" width="8.85546875" style="263"/>
    <col min="10005" max="10007" width="15.85546875" style="263" bestFit="1" customWidth="1"/>
    <col min="10008" max="10008" width="16" style="263" bestFit="1" customWidth="1"/>
    <col min="10009" max="10013" width="15.85546875" style="263" bestFit="1" customWidth="1"/>
    <col min="10014" max="10019" width="16" style="263" bestFit="1" customWidth="1"/>
    <col min="10020" max="10229" width="8.85546875" style="263"/>
    <col min="10230" max="10230" width="12" style="263" bestFit="1" customWidth="1"/>
    <col min="10231" max="10231" width="13.28515625" style="263" customWidth="1"/>
    <col min="10232" max="10260" width="8.85546875" style="263"/>
    <col min="10261" max="10263" width="15.85546875" style="263" bestFit="1" customWidth="1"/>
    <col min="10264" max="10264" width="16" style="263" bestFit="1" customWidth="1"/>
    <col min="10265" max="10269" width="15.85546875" style="263" bestFit="1" customWidth="1"/>
    <col min="10270" max="10275" width="16" style="263" bestFit="1" customWidth="1"/>
    <col min="10276" max="10485" width="8.85546875" style="263"/>
    <col min="10486" max="10486" width="12" style="263" bestFit="1" customWidth="1"/>
    <col min="10487" max="10487" width="13.28515625" style="263" customWidth="1"/>
    <col min="10488" max="10516" width="8.85546875" style="263"/>
    <col min="10517" max="10519" width="15.85546875" style="263" bestFit="1" customWidth="1"/>
    <col min="10520" max="10520" width="16" style="263" bestFit="1" customWidth="1"/>
    <col min="10521" max="10525" width="15.85546875" style="263" bestFit="1" customWidth="1"/>
    <col min="10526" max="10531" width="16" style="263" bestFit="1" customWidth="1"/>
    <col min="10532" max="10741" width="8.85546875" style="263"/>
    <col min="10742" max="10742" width="12" style="263" bestFit="1" customWidth="1"/>
    <col min="10743" max="10743" width="13.28515625" style="263" customWidth="1"/>
    <col min="10744" max="10772" width="8.85546875" style="263"/>
    <col min="10773" max="10775" width="15.85546875" style="263" bestFit="1" customWidth="1"/>
    <col min="10776" max="10776" width="16" style="263" bestFit="1" customWidth="1"/>
    <col min="10777" max="10781" width="15.85546875" style="263" bestFit="1" customWidth="1"/>
    <col min="10782" max="10787" width="16" style="263" bestFit="1" customWidth="1"/>
    <col min="10788" max="10997" width="8.85546875" style="263"/>
    <col min="10998" max="10998" width="12" style="263" bestFit="1" customWidth="1"/>
    <col min="10999" max="10999" width="13.28515625" style="263" customWidth="1"/>
    <col min="11000" max="11028" width="8.85546875" style="263"/>
    <col min="11029" max="11031" width="15.85546875" style="263" bestFit="1" customWidth="1"/>
    <col min="11032" max="11032" width="16" style="263" bestFit="1" customWidth="1"/>
    <col min="11033" max="11037" width="15.85546875" style="263" bestFit="1" customWidth="1"/>
    <col min="11038" max="11043" width="16" style="263" bestFit="1" customWidth="1"/>
    <col min="11044" max="11253" width="8.85546875" style="263"/>
    <col min="11254" max="11254" width="12" style="263" bestFit="1" customWidth="1"/>
    <col min="11255" max="11255" width="13.28515625" style="263" customWidth="1"/>
    <col min="11256" max="11284" width="8.85546875" style="263"/>
    <col min="11285" max="11287" width="15.85546875" style="263" bestFit="1" customWidth="1"/>
    <col min="11288" max="11288" width="16" style="263" bestFit="1" customWidth="1"/>
    <col min="11289" max="11293" width="15.85546875" style="263" bestFit="1" customWidth="1"/>
    <col min="11294" max="11299" width="16" style="263" bestFit="1" customWidth="1"/>
    <col min="11300" max="11509" width="8.85546875" style="263"/>
    <col min="11510" max="11510" width="12" style="263" bestFit="1" customWidth="1"/>
    <col min="11511" max="11511" width="13.28515625" style="263" customWidth="1"/>
    <col min="11512" max="11540" width="8.85546875" style="263"/>
    <col min="11541" max="11543" width="15.85546875" style="263" bestFit="1" customWidth="1"/>
    <col min="11544" max="11544" width="16" style="263" bestFit="1" customWidth="1"/>
    <col min="11545" max="11549" width="15.85546875" style="263" bestFit="1" customWidth="1"/>
    <col min="11550" max="11555" width="16" style="263" bestFit="1" customWidth="1"/>
    <col min="11556" max="11765" width="8.85546875" style="263"/>
    <col min="11766" max="11766" width="12" style="263" bestFit="1" customWidth="1"/>
    <col min="11767" max="11767" width="13.28515625" style="263" customWidth="1"/>
    <col min="11768" max="11796" width="8.85546875" style="263"/>
    <col min="11797" max="11799" width="15.85546875" style="263" bestFit="1" customWidth="1"/>
    <col min="11800" max="11800" width="16" style="263" bestFit="1" customWidth="1"/>
    <col min="11801" max="11805" width="15.85546875" style="263" bestFit="1" customWidth="1"/>
    <col min="11806" max="11811" width="16" style="263" bestFit="1" customWidth="1"/>
    <col min="11812" max="12021" width="8.85546875" style="263"/>
    <col min="12022" max="12022" width="12" style="263" bestFit="1" customWidth="1"/>
    <col min="12023" max="12023" width="13.28515625" style="263" customWidth="1"/>
    <col min="12024" max="12052" width="8.85546875" style="263"/>
    <col min="12053" max="12055" width="15.85546875" style="263" bestFit="1" customWidth="1"/>
    <col min="12056" max="12056" width="16" style="263" bestFit="1" customWidth="1"/>
    <col min="12057" max="12061" width="15.85546875" style="263" bestFit="1" customWidth="1"/>
    <col min="12062" max="12067" width="16" style="263" bestFit="1" customWidth="1"/>
    <col min="12068" max="12277" width="8.85546875" style="263"/>
    <col min="12278" max="12278" width="12" style="263" bestFit="1" customWidth="1"/>
    <col min="12279" max="12279" width="13.28515625" style="263" customWidth="1"/>
    <col min="12280" max="12308" width="8.85546875" style="263"/>
    <col min="12309" max="12311" width="15.85546875" style="263" bestFit="1" customWidth="1"/>
    <col min="12312" max="12312" width="16" style="263" bestFit="1" customWidth="1"/>
    <col min="12313" max="12317" width="15.85546875" style="263" bestFit="1" customWidth="1"/>
    <col min="12318" max="12323" width="16" style="263" bestFit="1" customWidth="1"/>
    <col min="12324" max="12533" width="8.85546875" style="263"/>
    <col min="12534" max="12534" width="12" style="263" bestFit="1" customWidth="1"/>
    <col min="12535" max="12535" width="13.28515625" style="263" customWidth="1"/>
    <col min="12536" max="12564" width="8.85546875" style="263"/>
    <col min="12565" max="12567" width="15.85546875" style="263" bestFit="1" customWidth="1"/>
    <col min="12568" max="12568" width="16" style="263" bestFit="1" customWidth="1"/>
    <col min="12569" max="12573" width="15.85546875" style="263" bestFit="1" customWidth="1"/>
    <col min="12574" max="12579" width="16" style="263" bestFit="1" customWidth="1"/>
    <col min="12580" max="12789" width="8.85546875" style="263"/>
    <col min="12790" max="12790" width="12" style="263" bestFit="1" customWidth="1"/>
    <col min="12791" max="12791" width="13.28515625" style="263" customWidth="1"/>
    <col min="12792" max="12820" width="8.85546875" style="263"/>
    <col min="12821" max="12823" width="15.85546875" style="263" bestFit="1" customWidth="1"/>
    <col min="12824" max="12824" width="16" style="263" bestFit="1" customWidth="1"/>
    <col min="12825" max="12829" width="15.85546875" style="263" bestFit="1" customWidth="1"/>
    <col min="12830" max="12835" width="16" style="263" bestFit="1" customWidth="1"/>
    <col min="12836" max="13045" width="8.85546875" style="263"/>
    <col min="13046" max="13046" width="12" style="263" bestFit="1" customWidth="1"/>
    <col min="13047" max="13047" width="13.28515625" style="263" customWidth="1"/>
    <col min="13048" max="13076" width="8.85546875" style="263"/>
    <col min="13077" max="13079" width="15.85546875" style="263" bestFit="1" customWidth="1"/>
    <col min="13080" max="13080" width="16" style="263" bestFit="1" customWidth="1"/>
    <col min="13081" max="13085" width="15.85546875" style="263" bestFit="1" customWidth="1"/>
    <col min="13086" max="13091" width="16" style="263" bestFit="1" customWidth="1"/>
    <col min="13092" max="13301" width="8.85546875" style="263"/>
    <col min="13302" max="13302" width="12" style="263" bestFit="1" customWidth="1"/>
    <col min="13303" max="13303" width="13.28515625" style="263" customWidth="1"/>
    <col min="13304" max="13332" width="8.85546875" style="263"/>
    <col min="13333" max="13335" width="15.85546875" style="263" bestFit="1" customWidth="1"/>
    <col min="13336" max="13336" width="16" style="263" bestFit="1" customWidth="1"/>
    <col min="13337" max="13341" width="15.85546875" style="263" bestFit="1" customWidth="1"/>
    <col min="13342" max="13347" width="16" style="263" bestFit="1" customWidth="1"/>
    <col min="13348" max="13557" width="8.85546875" style="263"/>
    <col min="13558" max="13558" width="12" style="263" bestFit="1" customWidth="1"/>
    <col min="13559" max="13559" width="13.28515625" style="263" customWidth="1"/>
    <col min="13560" max="13588" width="8.85546875" style="263"/>
    <col min="13589" max="13591" width="15.85546875" style="263" bestFit="1" customWidth="1"/>
    <col min="13592" max="13592" width="16" style="263" bestFit="1" customWidth="1"/>
    <col min="13593" max="13597" width="15.85546875" style="263" bestFit="1" customWidth="1"/>
    <col min="13598" max="13603" width="16" style="263" bestFit="1" customWidth="1"/>
    <col min="13604" max="13813" width="8.85546875" style="263"/>
    <col min="13814" max="13814" width="12" style="263" bestFit="1" customWidth="1"/>
    <col min="13815" max="13815" width="13.28515625" style="263" customWidth="1"/>
    <col min="13816" max="13844" width="8.85546875" style="263"/>
    <col min="13845" max="13847" width="15.85546875" style="263" bestFit="1" customWidth="1"/>
    <col min="13848" max="13848" width="16" style="263" bestFit="1" customWidth="1"/>
    <col min="13849" max="13853" width="15.85546875" style="263" bestFit="1" customWidth="1"/>
    <col min="13854" max="13859" width="16" style="263" bestFit="1" customWidth="1"/>
    <col min="13860" max="14069" width="8.85546875" style="263"/>
    <col min="14070" max="14070" width="12" style="263" bestFit="1" customWidth="1"/>
    <col min="14071" max="14071" width="13.28515625" style="263" customWidth="1"/>
    <col min="14072" max="14100" width="8.85546875" style="263"/>
    <col min="14101" max="14103" width="15.85546875" style="263" bestFit="1" customWidth="1"/>
    <col min="14104" max="14104" width="16" style="263" bestFit="1" customWidth="1"/>
    <col min="14105" max="14109" width="15.85546875" style="263" bestFit="1" customWidth="1"/>
    <col min="14110" max="14115" width="16" style="263" bestFit="1" customWidth="1"/>
    <col min="14116" max="14325" width="8.85546875" style="263"/>
    <col min="14326" max="14326" width="12" style="263" bestFit="1" customWidth="1"/>
    <col min="14327" max="14327" width="13.28515625" style="263" customWidth="1"/>
    <col min="14328" max="14356" width="8.85546875" style="263"/>
    <col min="14357" max="14359" width="15.85546875" style="263" bestFit="1" customWidth="1"/>
    <col min="14360" max="14360" width="16" style="263" bestFit="1" customWidth="1"/>
    <col min="14361" max="14365" width="15.85546875" style="263" bestFit="1" customWidth="1"/>
    <col min="14366" max="14371" width="16" style="263" bestFit="1" customWidth="1"/>
    <col min="14372" max="14581" width="8.85546875" style="263"/>
    <col min="14582" max="14582" width="12" style="263" bestFit="1" customWidth="1"/>
    <col min="14583" max="14583" width="13.28515625" style="263" customWidth="1"/>
    <col min="14584" max="14612" width="8.85546875" style="263"/>
    <col min="14613" max="14615" width="15.85546875" style="263" bestFit="1" customWidth="1"/>
    <col min="14616" max="14616" width="16" style="263" bestFit="1" customWidth="1"/>
    <col min="14617" max="14621" width="15.85546875" style="263" bestFit="1" customWidth="1"/>
    <col min="14622" max="14627" width="16" style="263" bestFit="1" customWidth="1"/>
    <col min="14628" max="14837" width="8.85546875" style="263"/>
    <col min="14838" max="14838" width="12" style="263" bestFit="1" customWidth="1"/>
    <col min="14839" max="14839" width="13.28515625" style="263" customWidth="1"/>
    <col min="14840" max="14868" width="8.85546875" style="263"/>
    <col min="14869" max="14871" width="15.85546875" style="263" bestFit="1" customWidth="1"/>
    <col min="14872" max="14872" width="16" style="263" bestFit="1" customWidth="1"/>
    <col min="14873" max="14877" width="15.85546875" style="263" bestFit="1" customWidth="1"/>
    <col min="14878" max="14883" width="16" style="263" bestFit="1" customWidth="1"/>
    <col min="14884" max="15093" width="8.85546875" style="263"/>
    <col min="15094" max="15094" width="12" style="263" bestFit="1" customWidth="1"/>
    <col min="15095" max="15095" width="13.28515625" style="263" customWidth="1"/>
    <col min="15096" max="15124" width="8.85546875" style="263"/>
    <col min="15125" max="15127" width="15.85546875" style="263" bestFit="1" customWidth="1"/>
    <col min="15128" max="15128" width="16" style="263" bestFit="1" customWidth="1"/>
    <col min="15129" max="15133" width="15.85546875" style="263" bestFit="1" customWidth="1"/>
    <col min="15134" max="15139" width="16" style="263" bestFit="1" customWidth="1"/>
    <col min="15140" max="15349" width="8.85546875" style="263"/>
    <col min="15350" max="15350" width="12" style="263" bestFit="1" customWidth="1"/>
    <col min="15351" max="15351" width="13.28515625" style="263" customWidth="1"/>
    <col min="15352" max="15380" width="8.85546875" style="263"/>
    <col min="15381" max="15383" width="15.85546875" style="263" bestFit="1" customWidth="1"/>
    <col min="15384" max="15384" width="16" style="263" bestFit="1" customWidth="1"/>
    <col min="15385" max="15389" width="15.85546875" style="263" bestFit="1" customWidth="1"/>
    <col min="15390" max="15395" width="16" style="263" bestFit="1" customWidth="1"/>
    <col min="15396" max="15605" width="8.85546875" style="263"/>
    <col min="15606" max="15606" width="12" style="263" bestFit="1" customWidth="1"/>
    <col min="15607" max="15607" width="13.28515625" style="263" customWidth="1"/>
    <col min="15608" max="15636" width="8.85546875" style="263"/>
    <col min="15637" max="15639" width="15.85546875" style="263" bestFit="1" customWidth="1"/>
    <col min="15640" max="15640" width="16" style="263" bestFit="1" customWidth="1"/>
    <col min="15641" max="15645" width="15.85546875" style="263" bestFit="1" customWidth="1"/>
    <col min="15646" max="15651" width="16" style="263" bestFit="1" customWidth="1"/>
    <col min="15652" max="15861" width="8.85546875" style="263"/>
    <col min="15862" max="15862" width="12" style="263" bestFit="1" customWidth="1"/>
    <col min="15863" max="15863" width="13.28515625" style="263" customWidth="1"/>
    <col min="15864" max="15892" width="8.85546875" style="263"/>
    <col min="15893" max="15895" width="15.85546875" style="263" bestFit="1" customWidth="1"/>
    <col min="15896" max="15896" width="16" style="263" bestFit="1" customWidth="1"/>
    <col min="15897" max="15901" width="15.85546875" style="263" bestFit="1" customWidth="1"/>
    <col min="15902" max="15907" width="16" style="263" bestFit="1" customWidth="1"/>
    <col min="15908" max="16117" width="8.85546875" style="263"/>
    <col min="16118" max="16118" width="12" style="263" bestFit="1" customWidth="1"/>
    <col min="16119" max="16119" width="13.28515625" style="263" customWidth="1"/>
    <col min="16120" max="16148" width="8.85546875" style="263"/>
    <col min="16149" max="16151" width="15.85546875" style="263" bestFit="1" customWidth="1"/>
    <col min="16152" max="16152" width="16" style="263" bestFit="1" customWidth="1"/>
    <col min="16153" max="16157" width="15.85546875" style="263" bestFit="1" customWidth="1"/>
    <col min="16158" max="16163" width="16" style="263" bestFit="1" customWidth="1"/>
    <col min="16164" max="16384" width="8.85546875" style="263"/>
  </cols>
  <sheetData>
    <row r="1" spans="1:35" x14ac:dyDescent="0.3">
      <c r="B1" s="401" t="s">
        <v>428</v>
      </c>
      <c r="C1" s="402"/>
      <c r="D1" s="402"/>
      <c r="E1" s="402"/>
      <c r="F1" s="402"/>
    </row>
    <row r="2" spans="1:35" x14ac:dyDescent="0.3">
      <c r="B2" s="403" t="s">
        <v>349</v>
      </c>
      <c r="C2" s="402"/>
      <c r="D2" s="402"/>
      <c r="E2" s="402"/>
      <c r="F2" s="402"/>
    </row>
    <row r="3" spans="1:35" x14ac:dyDescent="0.3">
      <c r="B3" s="263" t="s">
        <v>134</v>
      </c>
      <c r="J3" s="440" t="s">
        <v>429</v>
      </c>
      <c r="K3" s="440"/>
      <c r="L3" s="440"/>
      <c r="M3" s="440"/>
      <c r="N3" s="440"/>
      <c r="O3" s="440"/>
      <c r="P3" s="440"/>
    </row>
    <row r="4" spans="1:35" ht="49.5" x14ac:dyDescent="0.3">
      <c r="C4" s="394" t="s">
        <v>413</v>
      </c>
      <c r="D4" s="394" t="s">
        <v>430</v>
      </c>
      <c r="E4" s="394" t="s">
        <v>431</v>
      </c>
      <c r="F4" s="394" t="s">
        <v>432</v>
      </c>
      <c r="G4" s="394" t="s">
        <v>415</v>
      </c>
      <c r="H4" s="394" t="s">
        <v>433</v>
      </c>
      <c r="I4" s="394" t="s">
        <v>417</v>
      </c>
      <c r="J4" s="404">
        <v>1</v>
      </c>
      <c r="K4" s="404">
        <v>2</v>
      </c>
      <c r="L4" s="404">
        <v>3</v>
      </c>
      <c r="M4" s="404">
        <v>4</v>
      </c>
      <c r="N4" s="404">
        <v>5</v>
      </c>
      <c r="O4" s="404">
        <v>6</v>
      </c>
      <c r="P4" s="404">
        <v>7</v>
      </c>
      <c r="Q4" s="404">
        <v>8</v>
      </c>
      <c r="T4" s="405"/>
      <c r="W4" s="406"/>
      <c r="AD4" s="406"/>
      <c r="AE4" s="406"/>
      <c r="AH4" s="406"/>
      <c r="AI4" s="406"/>
    </row>
    <row r="5" spans="1:35" x14ac:dyDescent="0.3">
      <c r="A5" s="407">
        <v>36586</v>
      </c>
      <c r="B5" s="408">
        <v>893.66598260189699</v>
      </c>
      <c r="C5" s="406">
        <v>893.66598260189699</v>
      </c>
      <c r="T5" s="405"/>
      <c r="V5" s="406"/>
      <c r="W5" s="406"/>
      <c r="AD5" s="406"/>
      <c r="AE5" s="406"/>
      <c r="AH5" s="406"/>
      <c r="AI5" s="406"/>
    </row>
    <row r="6" spans="1:35" x14ac:dyDescent="0.3">
      <c r="A6" s="407">
        <v>36678</v>
      </c>
      <c r="B6" s="408">
        <v>901.84029673628697</v>
      </c>
      <c r="C6" s="406">
        <v>901.84029673628697</v>
      </c>
      <c r="J6" s="406"/>
      <c r="K6" s="406"/>
      <c r="L6" s="406"/>
      <c r="M6" s="406"/>
      <c r="N6" s="406"/>
      <c r="O6" s="406"/>
      <c r="P6" s="406"/>
      <c r="Q6" s="406"/>
      <c r="T6" s="405"/>
      <c r="V6" s="406"/>
      <c r="W6" s="406"/>
      <c r="AD6" s="406"/>
      <c r="AE6" s="406"/>
      <c r="AH6" s="406"/>
      <c r="AI6" s="406"/>
    </row>
    <row r="7" spans="1:35" x14ac:dyDescent="0.3">
      <c r="A7" s="407">
        <v>36770</v>
      </c>
      <c r="B7" s="408">
        <v>951.91047333070605</v>
      </c>
      <c r="C7" s="406">
        <v>951.91047333070605</v>
      </c>
      <c r="J7" s="406"/>
      <c r="K7" s="406"/>
      <c r="L7" s="406"/>
      <c r="M7" s="406"/>
      <c r="N7" s="406"/>
      <c r="O7" s="406"/>
      <c r="P7" s="406"/>
      <c r="Q7" s="406"/>
      <c r="T7" s="405"/>
      <c r="V7" s="406"/>
      <c r="W7" s="406"/>
      <c r="AD7" s="406"/>
      <c r="AE7" s="406"/>
      <c r="AH7" s="406"/>
      <c r="AI7" s="406"/>
    </row>
    <row r="8" spans="1:35" x14ac:dyDescent="0.3">
      <c r="A8" s="407">
        <v>36861</v>
      </c>
      <c r="B8" s="408">
        <v>975.92289565656404</v>
      </c>
      <c r="C8" s="406">
        <v>975.92289565656404</v>
      </c>
      <c r="J8" s="406"/>
      <c r="K8" s="406"/>
      <c r="L8" s="406"/>
      <c r="M8" s="406"/>
      <c r="N8" s="406"/>
      <c r="O8" s="406"/>
      <c r="P8" s="406"/>
      <c r="Q8" s="406"/>
      <c r="T8" s="405"/>
      <c r="V8" s="406"/>
      <c r="W8" s="406"/>
      <c r="AD8" s="406"/>
      <c r="AE8" s="406"/>
      <c r="AH8" s="406"/>
      <c r="AI8" s="406"/>
    </row>
    <row r="9" spans="1:35" x14ac:dyDescent="0.3">
      <c r="A9" s="407">
        <v>36951</v>
      </c>
      <c r="B9" s="408">
        <v>1002.75366570057</v>
      </c>
      <c r="C9" s="406">
        <v>1002.75366570057</v>
      </c>
      <c r="J9" s="406"/>
      <c r="K9" s="406"/>
      <c r="L9" s="406"/>
      <c r="M9" s="406"/>
      <c r="N9" s="406"/>
      <c r="O9" s="406"/>
      <c r="P9" s="406"/>
      <c r="Q9" s="406"/>
      <c r="T9" s="405"/>
      <c r="V9" s="406"/>
      <c r="W9" s="406"/>
      <c r="AD9" s="406"/>
      <c r="AE9" s="406"/>
      <c r="AH9" s="406"/>
      <c r="AI9" s="406"/>
    </row>
    <row r="10" spans="1:35" x14ac:dyDescent="0.3">
      <c r="A10" s="407">
        <v>37043</v>
      </c>
      <c r="B10" s="408">
        <v>1003.85926315295</v>
      </c>
      <c r="C10" s="406">
        <v>1003.85926315295</v>
      </c>
      <c r="J10" s="406"/>
      <c r="K10" s="406"/>
      <c r="L10" s="406"/>
      <c r="M10" s="406"/>
      <c r="N10" s="406"/>
      <c r="O10" s="406"/>
      <c r="P10" s="406"/>
      <c r="Q10" s="406"/>
      <c r="T10" s="405"/>
      <c r="V10" s="406"/>
      <c r="W10" s="406"/>
      <c r="AD10" s="406"/>
      <c r="AE10" s="406"/>
      <c r="AH10" s="406"/>
      <c r="AI10" s="406"/>
    </row>
    <row r="11" spans="1:35" x14ac:dyDescent="0.3">
      <c r="A11" s="407">
        <v>37135</v>
      </c>
      <c r="B11" s="408">
        <v>1002.60677285713</v>
      </c>
      <c r="C11" s="406">
        <v>1002.60677285713</v>
      </c>
      <c r="J11" s="406"/>
      <c r="K11" s="406"/>
      <c r="L11" s="406"/>
      <c r="M11" s="406"/>
      <c r="N11" s="406"/>
      <c r="O11" s="406"/>
      <c r="P11" s="406"/>
      <c r="Q11" s="406"/>
      <c r="T11" s="405"/>
      <c r="V11" s="406"/>
      <c r="W11" s="406"/>
      <c r="AD11" s="406"/>
      <c r="AE11" s="406"/>
      <c r="AH11" s="406"/>
      <c r="AI11" s="406"/>
    </row>
    <row r="12" spans="1:35" x14ac:dyDescent="0.3">
      <c r="A12" s="407">
        <v>37226</v>
      </c>
      <c r="B12" s="408">
        <v>994.47282487961297</v>
      </c>
      <c r="C12" s="406">
        <v>994.47282487961297</v>
      </c>
      <c r="J12" s="406"/>
      <c r="K12" s="406"/>
      <c r="L12" s="406"/>
      <c r="M12" s="406"/>
      <c r="N12" s="406"/>
      <c r="O12" s="406"/>
      <c r="P12" s="406"/>
      <c r="Q12" s="406"/>
      <c r="T12" s="405"/>
      <c r="V12" s="406"/>
      <c r="W12" s="406"/>
      <c r="AD12" s="406"/>
      <c r="AE12" s="406"/>
      <c r="AH12" s="406"/>
      <c r="AI12" s="406"/>
    </row>
    <row r="13" spans="1:35" x14ac:dyDescent="0.3">
      <c r="A13" s="407">
        <v>37316</v>
      </c>
      <c r="B13" s="408">
        <v>980.30396269309495</v>
      </c>
      <c r="C13" s="406">
        <v>980.30396269309495</v>
      </c>
      <c r="J13" s="406"/>
      <c r="K13" s="406"/>
      <c r="L13" s="406"/>
      <c r="M13" s="406"/>
      <c r="N13" s="406"/>
      <c r="O13" s="406"/>
      <c r="P13" s="406"/>
      <c r="Q13" s="406"/>
      <c r="T13" s="405"/>
      <c r="V13" s="406"/>
      <c r="W13" s="406"/>
      <c r="AD13" s="406"/>
      <c r="AE13" s="406"/>
      <c r="AH13" s="406"/>
      <c r="AI13" s="406"/>
    </row>
    <row r="14" spans="1:35" x14ac:dyDescent="0.3">
      <c r="A14" s="407">
        <v>37408</v>
      </c>
      <c r="B14" s="408">
        <v>964.75997736120803</v>
      </c>
      <c r="C14" s="406">
        <v>964.75997736120803</v>
      </c>
      <c r="J14" s="406"/>
      <c r="K14" s="406"/>
      <c r="L14" s="406"/>
      <c r="M14" s="406"/>
      <c r="N14" s="406"/>
      <c r="O14" s="406"/>
      <c r="P14" s="406"/>
      <c r="Q14" s="406"/>
      <c r="T14" s="405"/>
      <c r="V14" s="406"/>
      <c r="W14" s="406"/>
      <c r="AD14" s="406"/>
      <c r="AE14" s="406"/>
      <c r="AH14" s="406"/>
      <c r="AI14" s="406"/>
    </row>
    <row r="15" spans="1:35" x14ac:dyDescent="0.3">
      <c r="A15" s="407">
        <v>37500</v>
      </c>
      <c r="B15" s="408">
        <v>946.03273232442996</v>
      </c>
      <c r="C15" s="406">
        <v>946.03273232442996</v>
      </c>
      <c r="J15" s="406"/>
      <c r="K15" s="406"/>
      <c r="L15" s="406"/>
      <c r="M15" s="406"/>
      <c r="N15" s="406"/>
      <c r="O15" s="406"/>
      <c r="P15" s="406"/>
      <c r="Q15" s="406"/>
      <c r="T15" s="405"/>
      <c r="V15" s="406"/>
      <c r="W15" s="406"/>
      <c r="AD15" s="406"/>
      <c r="AE15" s="406"/>
      <c r="AH15" s="406"/>
      <c r="AI15" s="406"/>
    </row>
    <row r="16" spans="1:35" x14ac:dyDescent="0.3">
      <c r="A16" s="407">
        <v>37591</v>
      </c>
      <c r="B16" s="408">
        <v>918.75884508488502</v>
      </c>
      <c r="C16" s="406">
        <v>918.75884508488502</v>
      </c>
      <c r="J16" s="406"/>
      <c r="K16" s="406"/>
      <c r="L16" s="406"/>
      <c r="M16" s="406"/>
      <c r="N16" s="406"/>
      <c r="O16" s="406"/>
      <c r="P16" s="406"/>
      <c r="Q16" s="406"/>
      <c r="T16" s="405"/>
      <c r="V16" s="406"/>
      <c r="W16" s="406"/>
      <c r="AD16" s="406"/>
      <c r="AE16" s="406"/>
      <c r="AH16" s="406"/>
      <c r="AI16" s="406"/>
    </row>
    <row r="17" spans="1:35" x14ac:dyDescent="0.3">
      <c r="A17" s="407">
        <v>37681</v>
      </c>
      <c r="B17" s="408">
        <v>921.51309887761795</v>
      </c>
      <c r="C17" s="406">
        <v>921.51309887761795</v>
      </c>
      <c r="J17" s="406"/>
      <c r="K17" s="406"/>
      <c r="L17" s="406"/>
      <c r="M17" s="406"/>
      <c r="N17" s="406"/>
      <c r="O17" s="406"/>
      <c r="P17" s="406"/>
      <c r="Q17" s="406"/>
      <c r="T17" s="405"/>
      <c r="V17" s="406"/>
      <c r="W17" s="406"/>
      <c r="AD17" s="406"/>
      <c r="AE17" s="406"/>
      <c r="AH17" s="406"/>
      <c r="AI17" s="406"/>
    </row>
    <row r="18" spans="1:35" x14ac:dyDescent="0.3">
      <c r="A18" s="407">
        <v>37773</v>
      </c>
      <c r="B18" s="408">
        <v>966.24931158798904</v>
      </c>
      <c r="C18" s="406">
        <v>966.24931158798904</v>
      </c>
      <c r="J18" s="406"/>
      <c r="K18" s="406"/>
      <c r="L18" s="406"/>
      <c r="M18" s="406"/>
      <c r="N18" s="406"/>
      <c r="O18" s="406"/>
      <c r="P18" s="406"/>
      <c r="Q18" s="406"/>
      <c r="T18" s="405"/>
      <c r="V18" s="406"/>
      <c r="W18" s="406"/>
      <c r="AD18" s="406"/>
      <c r="AE18" s="406"/>
      <c r="AH18" s="406"/>
      <c r="AI18" s="406"/>
    </row>
    <row r="19" spans="1:35" x14ac:dyDescent="0.3">
      <c r="A19" s="407">
        <v>37865</v>
      </c>
      <c r="B19" s="408">
        <v>951.09828241453704</v>
      </c>
      <c r="C19" s="406">
        <v>951.09828241453704</v>
      </c>
      <c r="J19" s="406"/>
      <c r="K19" s="406"/>
      <c r="L19" s="406"/>
      <c r="M19" s="406"/>
      <c r="N19" s="406"/>
      <c r="O19" s="406"/>
      <c r="P19" s="406"/>
      <c r="Q19" s="406"/>
      <c r="T19" s="405"/>
      <c r="V19" s="406"/>
      <c r="W19" s="406"/>
      <c r="AD19" s="406"/>
      <c r="AE19" s="406"/>
      <c r="AH19" s="406"/>
      <c r="AI19" s="406"/>
    </row>
    <row r="20" spans="1:35" x14ac:dyDescent="0.3">
      <c r="A20" s="407">
        <v>37956</v>
      </c>
      <c r="B20" s="408">
        <v>980.65963270451596</v>
      </c>
      <c r="C20" s="406">
        <v>980.65963270451596</v>
      </c>
      <c r="J20" s="406"/>
      <c r="K20" s="406"/>
      <c r="L20" s="406"/>
      <c r="M20" s="406"/>
      <c r="N20" s="406"/>
      <c r="O20" s="406"/>
      <c r="P20" s="406"/>
      <c r="Q20" s="406"/>
      <c r="T20" s="405"/>
      <c r="V20" s="406"/>
      <c r="W20" s="406"/>
      <c r="AD20" s="406"/>
      <c r="AE20" s="406"/>
      <c r="AH20" s="406"/>
      <c r="AI20" s="406"/>
    </row>
    <row r="21" spans="1:35" x14ac:dyDescent="0.3">
      <c r="A21" s="407">
        <v>38047</v>
      </c>
      <c r="B21" s="408">
        <v>988.76210778101495</v>
      </c>
      <c r="C21" s="406">
        <v>988.76210778101495</v>
      </c>
      <c r="J21" s="406"/>
      <c r="K21" s="406"/>
      <c r="L21" s="406"/>
      <c r="M21" s="406"/>
      <c r="N21" s="406"/>
      <c r="O21" s="406"/>
      <c r="P21" s="406"/>
      <c r="Q21" s="406"/>
      <c r="T21" s="405"/>
      <c r="V21" s="406"/>
      <c r="W21" s="406"/>
      <c r="AD21" s="406"/>
      <c r="AE21" s="406"/>
      <c r="AH21" s="406"/>
      <c r="AI21" s="406"/>
    </row>
    <row r="22" spans="1:35" x14ac:dyDescent="0.3">
      <c r="A22" s="407">
        <v>38139</v>
      </c>
      <c r="B22" s="408">
        <v>1032.40445238286</v>
      </c>
      <c r="C22" s="406">
        <v>1032.40445238286</v>
      </c>
      <c r="J22" s="406"/>
      <c r="K22" s="406"/>
      <c r="L22" s="406"/>
      <c r="M22" s="406"/>
      <c r="N22" s="406"/>
      <c r="O22" s="406"/>
      <c r="P22" s="406"/>
      <c r="Q22" s="406"/>
      <c r="T22" s="405"/>
      <c r="V22" s="406"/>
      <c r="W22" s="406"/>
      <c r="AD22" s="406"/>
      <c r="AE22" s="406"/>
      <c r="AH22" s="406"/>
      <c r="AI22" s="406"/>
    </row>
    <row r="23" spans="1:35" x14ac:dyDescent="0.3">
      <c r="A23" s="407">
        <v>38231</v>
      </c>
      <c r="B23" s="408">
        <v>1017.8486812631299</v>
      </c>
      <c r="C23" s="406">
        <v>1017.8486812631299</v>
      </c>
      <c r="J23" s="406"/>
      <c r="K23" s="406"/>
      <c r="L23" s="406"/>
      <c r="M23" s="406"/>
      <c r="N23" s="406"/>
      <c r="O23" s="406"/>
      <c r="P23" s="406"/>
      <c r="Q23" s="406"/>
      <c r="T23" s="405"/>
      <c r="V23" s="406"/>
      <c r="W23" s="406"/>
      <c r="AD23" s="406"/>
      <c r="AE23" s="406"/>
      <c r="AH23" s="406"/>
      <c r="AI23" s="406"/>
    </row>
    <row r="24" spans="1:35" x14ac:dyDescent="0.3">
      <c r="A24" s="407">
        <v>38322</v>
      </c>
      <c r="B24" s="408">
        <v>1005.97582295346</v>
      </c>
      <c r="C24" s="406">
        <v>1005.97582295346</v>
      </c>
      <c r="J24" s="406"/>
      <c r="K24" s="406"/>
      <c r="L24" s="406"/>
      <c r="M24" s="406"/>
      <c r="N24" s="406"/>
      <c r="O24" s="406"/>
      <c r="P24" s="406"/>
      <c r="Q24" s="406"/>
      <c r="T24" s="405"/>
      <c r="V24" s="406"/>
      <c r="W24" s="406"/>
      <c r="AD24" s="406"/>
      <c r="AE24" s="406"/>
      <c r="AH24" s="406"/>
      <c r="AI24" s="406"/>
    </row>
    <row r="25" spans="1:35" x14ac:dyDescent="0.3">
      <c r="A25" s="407">
        <v>38412</v>
      </c>
      <c r="B25" s="408">
        <v>1018.81317975837</v>
      </c>
      <c r="C25" s="406">
        <v>1018.81317975837</v>
      </c>
      <c r="J25" s="406"/>
      <c r="K25" s="406"/>
      <c r="L25" s="406"/>
      <c r="M25" s="406"/>
      <c r="N25" s="406"/>
      <c r="O25" s="406"/>
      <c r="P25" s="406"/>
      <c r="Q25" s="406"/>
      <c r="T25" s="405"/>
      <c r="V25" s="406"/>
      <c r="W25" s="406"/>
      <c r="AD25" s="406"/>
      <c r="AE25" s="406"/>
      <c r="AH25" s="406"/>
      <c r="AI25" s="406"/>
    </row>
    <row r="26" spans="1:35" x14ac:dyDescent="0.3">
      <c r="A26" s="407">
        <v>38504</v>
      </c>
      <c r="B26" s="408">
        <v>1022.81090560346</v>
      </c>
      <c r="C26" s="406">
        <v>1022.81090560346</v>
      </c>
      <c r="J26" s="406"/>
      <c r="K26" s="406"/>
      <c r="L26" s="406"/>
      <c r="M26" s="406"/>
      <c r="N26" s="406"/>
      <c r="O26" s="406"/>
      <c r="P26" s="406"/>
      <c r="Q26" s="406"/>
      <c r="T26" s="405"/>
      <c r="V26" s="406"/>
      <c r="W26" s="406"/>
      <c r="AD26" s="406"/>
      <c r="AE26" s="406"/>
      <c r="AH26" s="406"/>
      <c r="AI26" s="406"/>
    </row>
    <row r="27" spans="1:35" x14ac:dyDescent="0.3">
      <c r="A27" s="407">
        <v>38596</v>
      </c>
      <c r="B27" s="408">
        <v>1011.69354838709</v>
      </c>
      <c r="C27" s="406">
        <v>1011.69354838709</v>
      </c>
      <c r="J27" s="406"/>
      <c r="K27" s="406"/>
      <c r="L27" s="406"/>
      <c r="M27" s="406"/>
      <c r="N27" s="406"/>
      <c r="O27" s="406"/>
      <c r="P27" s="406"/>
      <c r="Q27" s="406"/>
      <c r="T27" s="405"/>
      <c r="V27" s="406"/>
      <c r="W27" s="406"/>
      <c r="AD27" s="406"/>
      <c r="AE27" s="406"/>
      <c r="AH27" s="406"/>
      <c r="AI27" s="406"/>
    </row>
    <row r="28" spans="1:35" x14ac:dyDescent="0.3">
      <c r="A28" s="407">
        <v>38687</v>
      </c>
      <c r="B28" s="408">
        <v>993.60222587585099</v>
      </c>
      <c r="C28" s="406">
        <v>993.60222587585099</v>
      </c>
      <c r="J28" s="406"/>
      <c r="K28" s="406"/>
      <c r="L28" s="406"/>
      <c r="M28" s="406"/>
      <c r="N28" s="406"/>
      <c r="O28" s="406"/>
      <c r="P28" s="406"/>
      <c r="Q28" s="406"/>
      <c r="T28" s="405"/>
      <c r="V28" s="406"/>
      <c r="W28" s="406"/>
      <c r="AD28" s="406"/>
      <c r="AE28" s="406"/>
      <c r="AH28" s="406"/>
      <c r="AI28" s="406"/>
    </row>
    <row r="29" spans="1:35" x14ac:dyDescent="0.3">
      <c r="A29" s="407">
        <v>38777</v>
      </c>
      <c r="B29" s="408">
        <v>985.90707353748599</v>
      </c>
      <c r="C29" s="406">
        <v>985.90707353748599</v>
      </c>
      <c r="J29" s="406"/>
      <c r="K29" s="406"/>
      <c r="L29" s="406"/>
      <c r="M29" s="406"/>
      <c r="N29" s="406"/>
      <c r="O29" s="406"/>
      <c r="P29" s="406"/>
      <c r="Q29" s="406"/>
      <c r="T29" s="405"/>
      <c r="V29" s="406"/>
      <c r="W29" s="406"/>
      <c r="AD29" s="406"/>
      <c r="AE29" s="406"/>
      <c r="AH29" s="406"/>
      <c r="AI29" s="406"/>
    </row>
    <row r="30" spans="1:35" x14ac:dyDescent="0.3">
      <c r="A30" s="407">
        <v>38869</v>
      </c>
      <c r="B30" s="408">
        <v>1000.33053752901</v>
      </c>
      <c r="C30" s="406">
        <v>1000.33053752901</v>
      </c>
      <c r="J30" s="406"/>
      <c r="K30" s="406"/>
      <c r="L30" s="406"/>
      <c r="M30" s="406"/>
      <c r="N30" s="406"/>
      <c r="O30" s="406"/>
      <c r="P30" s="406"/>
      <c r="Q30" s="406"/>
      <c r="T30" s="405"/>
      <c r="V30" s="406"/>
      <c r="W30" s="406"/>
      <c r="AD30" s="406"/>
      <c r="AE30" s="406"/>
      <c r="AH30" s="406"/>
      <c r="AI30" s="406"/>
    </row>
    <row r="31" spans="1:35" x14ac:dyDescent="0.3">
      <c r="A31" s="407">
        <v>38961</v>
      </c>
      <c r="B31" s="408">
        <v>991.96651921082798</v>
      </c>
      <c r="C31" s="406">
        <v>991.96651921082798</v>
      </c>
      <c r="J31" s="406"/>
      <c r="K31" s="406"/>
      <c r="L31" s="406"/>
      <c r="M31" s="406"/>
      <c r="N31" s="406"/>
      <c r="O31" s="406"/>
      <c r="P31" s="406"/>
      <c r="Q31" s="406"/>
      <c r="T31" s="405"/>
      <c r="V31" s="406"/>
      <c r="W31" s="406"/>
      <c r="AD31" s="406"/>
      <c r="AE31" s="406"/>
      <c r="AH31" s="406"/>
      <c r="AI31" s="406"/>
    </row>
    <row r="32" spans="1:35" x14ac:dyDescent="0.3">
      <c r="A32" s="407">
        <v>39052</v>
      </c>
      <c r="B32" s="408">
        <v>992.52366914686604</v>
      </c>
      <c r="C32" s="406">
        <v>992.52366914686604</v>
      </c>
      <c r="J32" s="406"/>
      <c r="K32" s="406"/>
      <c r="L32" s="406"/>
      <c r="M32" s="406"/>
      <c r="N32" s="406"/>
      <c r="O32" s="406"/>
      <c r="P32" s="406"/>
      <c r="Q32" s="406"/>
      <c r="T32" s="405"/>
      <c r="V32" s="406"/>
      <c r="W32" s="406"/>
      <c r="AD32" s="406"/>
      <c r="AE32" s="406"/>
      <c r="AH32" s="406"/>
      <c r="AI32" s="406"/>
    </row>
    <row r="33" spans="1:35" x14ac:dyDescent="0.3">
      <c r="A33" s="407">
        <v>39142</v>
      </c>
      <c r="B33" s="408">
        <v>992.09162859832497</v>
      </c>
      <c r="C33" s="406">
        <v>992.09162859832497</v>
      </c>
      <c r="J33" s="406"/>
      <c r="K33" s="406"/>
      <c r="L33" s="406"/>
      <c r="M33" s="406"/>
      <c r="N33" s="406"/>
      <c r="O33" s="406"/>
      <c r="P33" s="406"/>
      <c r="Q33" s="406"/>
      <c r="T33" s="405"/>
      <c r="V33" s="406"/>
      <c r="W33" s="406"/>
      <c r="AD33" s="406"/>
      <c r="AE33" s="406"/>
      <c r="AH33" s="406"/>
      <c r="AI33" s="406"/>
    </row>
    <row r="34" spans="1:35" x14ac:dyDescent="0.3">
      <c r="A34" s="407">
        <v>39234</v>
      </c>
      <c r="B34" s="408">
        <v>1023.71743462346</v>
      </c>
      <c r="C34" s="406">
        <v>1023.71743462346</v>
      </c>
      <c r="J34" s="406"/>
      <c r="K34" s="406"/>
      <c r="L34" s="406"/>
      <c r="M34" s="406"/>
      <c r="N34" s="406"/>
      <c r="O34" s="406"/>
      <c r="P34" s="406"/>
      <c r="Q34" s="406"/>
      <c r="T34" s="405"/>
      <c r="V34" s="406"/>
      <c r="W34" s="406"/>
      <c r="AD34" s="406"/>
      <c r="AE34" s="406"/>
      <c r="AH34" s="406"/>
      <c r="AI34" s="406"/>
    </row>
    <row r="35" spans="1:35" x14ac:dyDescent="0.3">
      <c r="A35" s="407">
        <v>39326</v>
      </c>
      <c r="B35" s="408">
        <v>1052.1323374183501</v>
      </c>
      <c r="C35" s="406">
        <v>1052.1323374183501</v>
      </c>
      <c r="J35" s="406"/>
      <c r="K35" s="406"/>
      <c r="L35" s="406"/>
      <c r="M35" s="406"/>
      <c r="N35" s="406"/>
      <c r="O35" s="406"/>
      <c r="P35" s="406"/>
      <c r="Q35" s="406"/>
      <c r="T35" s="405"/>
      <c r="V35" s="406"/>
      <c r="W35" s="406"/>
      <c r="AD35" s="406"/>
      <c r="AE35" s="406"/>
      <c r="AH35" s="406"/>
      <c r="AI35" s="406"/>
    </row>
    <row r="36" spans="1:35" x14ac:dyDescent="0.3">
      <c r="A36" s="407">
        <v>39417</v>
      </c>
      <c r="B36" s="408">
        <v>1109.3199162410499</v>
      </c>
      <c r="C36" s="406">
        <v>1109.3199162410499</v>
      </c>
      <c r="J36" s="406"/>
      <c r="K36" s="406"/>
      <c r="L36" s="406"/>
      <c r="M36" s="406"/>
      <c r="N36" s="406"/>
      <c r="O36" s="406"/>
      <c r="P36" s="406"/>
      <c r="Q36" s="406"/>
      <c r="T36" s="405"/>
      <c r="V36" s="406"/>
      <c r="W36" s="406"/>
      <c r="AD36" s="406"/>
      <c r="AE36" s="406"/>
      <c r="AH36" s="406"/>
      <c r="AI36" s="406"/>
    </row>
    <row r="37" spans="1:35" x14ac:dyDescent="0.3">
      <c r="A37" s="407">
        <v>39508</v>
      </c>
      <c r="B37" s="408">
        <v>1120.1838426141901</v>
      </c>
      <c r="C37" s="406">
        <v>1120.1838426141901</v>
      </c>
      <c r="J37" s="406"/>
      <c r="K37" s="406"/>
      <c r="L37" s="406"/>
      <c r="M37" s="406"/>
      <c r="N37" s="406"/>
      <c r="O37" s="406"/>
      <c r="P37" s="406"/>
      <c r="Q37" s="406"/>
      <c r="T37" s="405"/>
      <c r="V37" s="406"/>
      <c r="W37" s="406"/>
      <c r="AD37" s="406"/>
      <c r="AE37" s="406"/>
      <c r="AH37" s="406"/>
      <c r="AI37" s="406"/>
    </row>
    <row r="38" spans="1:35" x14ac:dyDescent="0.3">
      <c r="A38" s="407">
        <v>39600</v>
      </c>
      <c r="B38" s="408">
        <v>1117.3682075880899</v>
      </c>
      <c r="C38" s="406">
        <v>1117.3682075880899</v>
      </c>
      <c r="J38" s="406"/>
      <c r="K38" s="406"/>
      <c r="L38" s="406"/>
      <c r="M38" s="406"/>
      <c r="N38" s="406"/>
      <c r="O38" s="406"/>
      <c r="P38" s="406"/>
      <c r="Q38" s="406"/>
      <c r="T38" s="405"/>
      <c r="V38" s="406"/>
      <c r="W38" s="406"/>
      <c r="AD38" s="406"/>
      <c r="AE38" s="406"/>
      <c r="AH38" s="406"/>
      <c r="AI38" s="406"/>
    </row>
    <row r="39" spans="1:35" x14ac:dyDescent="0.3">
      <c r="A39" s="407">
        <v>39692</v>
      </c>
      <c r="B39" s="408">
        <v>1091.1725394115299</v>
      </c>
      <c r="C39" s="406">
        <v>1091.1725394115299</v>
      </c>
      <c r="J39" s="406"/>
      <c r="K39" s="406"/>
      <c r="L39" s="406"/>
      <c r="M39" s="406"/>
      <c r="N39" s="406"/>
      <c r="O39" s="406"/>
      <c r="P39" s="406"/>
      <c r="Q39" s="406"/>
      <c r="T39" s="405"/>
      <c r="V39" s="406"/>
      <c r="W39" s="406"/>
      <c r="AD39" s="406"/>
      <c r="AE39" s="406"/>
      <c r="AH39" s="406"/>
      <c r="AI39" s="406"/>
    </row>
    <row r="40" spans="1:35" x14ac:dyDescent="0.3">
      <c r="A40" s="407">
        <v>39783</v>
      </c>
      <c r="B40" s="408">
        <v>1078.51005552527</v>
      </c>
      <c r="C40" s="406">
        <v>1078.51005552527</v>
      </c>
      <c r="J40" s="406"/>
      <c r="K40" s="406"/>
      <c r="L40" s="406"/>
      <c r="M40" s="406"/>
      <c r="N40" s="406"/>
      <c r="O40" s="406"/>
      <c r="P40" s="406"/>
      <c r="Q40" s="406"/>
      <c r="T40" s="405"/>
      <c r="V40" s="406"/>
      <c r="W40" s="406"/>
      <c r="AD40" s="406"/>
      <c r="AE40" s="406"/>
      <c r="AH40" s="406"/>
      <c r="AI40" s="406"/>
    </row>
    <row r="41" spans="1:35" x14ac:dyDescent="0.3">
      <c r="A41" s="407">
        <v>39873</v>
      </c>
      <c r="B41" s="408">
        <v>1049.8600599690999</v>
      </c>
      <c r="C41" s="406">
        <v>1049.8600599690999</v>
      </c>
      <c r="J41" s="406"/>
      <c r="K41" s="406"/>
      <c r="L41" s="406"/>
      <c r="M41" s="406"/>
      <c r="N41" s="406"/>
      <c r="O41" s="406"/>
      <c r="P41" s="406"/>
      <c r="Q41" s="406"/>
      <c r="T41" s="405"/>
      <c r="V41" s="406"/>
      <c r="W41" s="406"/>
      <c r="AD41" s="406"/>
      <c r="AE41" s="406"/>
      <c r="AH41" s="406"/>
      <c r="AI41" s="406"/>
    </row>
    <row r="42" spans="1:35" x14ac:dyDescent="0.3">
      <c r="A42" s="407">
        <v>39965</v>
      </c>
      <c r="B42" s="408">
        <v>990.925707715508</v>
      </c>
      <c r="C42" s="406">
        <v>990.925707715508</v>
      </c>
      <c r="J42" s="406"/>
      <c r="K42" s="406"/>
      <c r="L42" s="406"/>
      <c r="M42" s="406"/>
      <c r="N42" s="406"/>
      <c r="O42" s="406"/>
      <c r="P42" s="406"/>
      <c r="Q42" s="406"/>
      <c r="T42" s="405"/>
      <c r="V42" s="406"/>
      <c r="W42" s="406"/>
      <c r="AD42" s="406"/>
      <c r="AE42" s="406"/>
      <c r="AH42" s="406"/>
      <c r="AI42" s="406"/>
    </row>
    <row r="43" spans="1:35" x14ac:dyDescent="0.3">
      <c r="A43" s="407">
        <v>40057</v>
      </c>
      <c r="B43" s="408">
        <v>964.54367668254201</v>
      </c>
      <c r="C43" s="406">
        <v>964.54367668254201</v>
      </c>
      <c r="J43" s="406"/>
      <c r="K43" s="406"/>
      <c r="L43" s="406"/>
      <c r="M43" s="406"/>
      <c r="N43" s="406"/>
      <c r="O43" s="406"/>
      <c r="P43" s="406"/>
      <c r="Q43" s="406"/>
      <c r="T43" s="405"/>
      <c r="V43" s="406"/>
      <c r="W43" s="406"/>
      <c r="AD43" s="406"/>
      <c r="AE43" s="406"/>
      <c r="AH43" s="406"/>
      <c r="AI43" s="406"/>
    </row>
    <row r="44" spans="1:35" x14ac:dyDescent="0.3">
      <c r="A44" s="407">
        <v>40148</v>
      </c>
      <c r="B44" s="408">
        <v>990.35976732832296</v>
      </c>
      <c r="C44" s="406">
        <v>990.35976732832296</v>
      </c>
      <c r="J44" s="406"/>
      <c r="K44" s="406"/>
      <c r="L44" s="406"/>
      <c r="M44" s="406"/>
      <c r="N44" s="406"/>
      <c r="O44" s="406"/>
      <c r="P44" s="406"/>
      <c r="Q44" s="406"/>
      <c r="T44" s="405"/>
      <c r="V44" s="406"/>
      <c r="W44" s="406"/>
      <c r="AD44" s="406"/>
      <c r="AE44" s="406"/>
      <c r="AH44" s="406"/>
      <c r="AI44" s="406"/>
    </row>
    <row r="45" spans="1:35" x14ac:dyDescent="0.3">
      <c r="A45" s="407">
        <v>40238</v>
      </c>
      <c r="B45" s="408">
        <v>1045.9614803621901</v>
      </c>
      <c r="C45" s="406">
        <v>1045.9614803621901</v>
      </c>
      <c r="J45" s="406"/>
      <c r="K45" s="406"/>
      <c r="L45" s="406"/>
      <c r="M45" s="406"/>
      <c r="N45" s="406"/>
      <c r="O45" s="406"/>
      <c r="P45" s="406"/>
      <c r="Q45" s="406"/>
      <c r="T45" s="405"/>
      <c r="V45" s="406"/>
      <c r="W45" s="406"/>
      <c r="AD45" s="406"/>
      <c r="AE45" s="406"/>
      <c r="AH45" s="406"/>
      <c r="AI45" s="406"/>
    </row>
    <row r="46" spans="1:35" x14ac:dyDescent="0.3">
      <c r="A46" s="407">
        <v>40330</v>
      </c>
      <c r="B46" s="408">
        <v>1084.1990365730101</v>
      </c>
      <c r="C46" s="406">
        <v>1084.1990365730101</v>
      </c>
      <c r="J46" s="406"/>
      <c r="K46" s="406"/>
      <c r="L46" s="406"/>
      <c r="M46" s="406"/>
      <c r="N46" s="406"/>
      <c r="O46" s="406"/>
      <c r="P46" s="406"/>
      <c r="Q46" s="406"/>
      <c r="T46" s="405"/>
      <c r="V46" s="406"/>
      <c r="W46" s="406"/>
      <c r="AD46" s="406"/>
      <c r="AE46" s="406"/>
      <c r="AH46" s="406"/>
      <c r="AI46" s="406"/>
    </row>
    <row r="47" spans="1:35" x14ac:dyDescent="0.3">
      <c r="A47" s="407">
        <v>40422</v>
      </c>
      <c r="B47" s="408">
        <v>1077.1687959041301</v>
      </c>
      <c r="C47" s="406">
        <v>1077.1687959041301</v>
      </c>
      <c r="J47" s="406"/>
      <c r="K47" s="406"/>
      <c r="L47" s="406"/>
      <c r="M47" s="406"/>
      <c r="N47" s="406"/>
      <c r="O47" s="406"/>
      <c r="P47" s="406"/>
      <c r="Q47" s="406"/>
      <c r="T47" s="405"/>
      <c r="V47" s="406"/>
      <c r="W47" s="406"/>
      <c r="AD47" s="406"/>
      <c r="AE47" s="406"/>
      <c r="AH47" s="406"/>
      <c r="AI47" s="406"/>
    </row>
    <row r="48" spans="1:35" x14ac:dyDescent="0.3">
      <c r="A48" s="407">
        <v>40513</v>
      </c>
      <c r="B48" s="408">
        <v>1136.7651165187899</v>
      </c>
      <c r="C48" s="406">
        <v>1136.7651165187899</v>
      </c>
      <c r="J48" s="406"/>
      <c r="K48" s="406"/>
      <c r="L48" s="406"/>
      <c r="M48" s="406"/>
      <c r="N48" s="406"/>
      <c r="O48" s="406"/>
      <c r="P48" s="406"/>
      <c r="Q48" s="406"/>
      <c r="T48" s="405"/>
      <c r="V48" s="406"/>
      <c r="W48" s="406"/>
      <c r="AD48" s="406"/>
      <c r="AE48" s="406"/>
      <c r="AH48" s="406"/>
      <c r="AI48" s="406"/>
    </row>
    <row r="49" spans="1:35" x14ac:dyDescent="0.3">
      <c r="A49" s="407">
        <v>40603</v>
      </c>
      <c r="B49" s="408">
        <v>1123.68495246663</v>
      </c>
      <c r="C49" s="406">
        <v>1123.68495246663</v>
      </c>
      <c r="J49" s="406"/>
      <c r="K49" s="406"/>
      <c r="L49" s="406"/>
      <c r="M49" s="406"/>
      <c r="N49" s="406"/>
      <c r="O49" s="406"/>
      <c r="P49" s="406"/>
      <c r="Q49" s="406"/>
      <c r="T49" s="405"/>
      <c r="V49" s="406"/>
      <c r="W49" s="406"/>
      <c r="AD49" s="406"/>
      <c r="AE49" s="406"/>
      <c r="AH49" s="406"/>
      <c r="AI49" s="406"/>
    </row>
    <row r="50" spans="1:35" x14ac:dyDescent="0.3">
      <c r="A50" s="407">
        <v>40695</v>
      </c>
      <c r="B50" s="408">
        <v>1142.54793862785</v>
      </c>
      <c r="C50" s="406">
        <v>1142.54793862785</v>
      </c>
      <c r="J50" s="406"/>
      <c r="K50" s="406"/>
      <c r="L50" s="406"/>
      <c r="M50" s="406"/>
      <c r="N50" s="406"/>
      <c r="O50" s="406"/>
      <c r="P50" s="406"/>
      <c r="Q50" s="406"/>
      <c r="T50" s="405"/>
      <c r="V50" s="406"/>
      <c r="W50" s="406"/>
      <c r="AD50" s="406"/>
      <c r="AE50" s="406"/>
      <c r="AH50" s="406"/>
      <c r="AI50" s="406"/>
    </row>
    <row r="51" spans="1:35" x14ac:dyDescent="0.3">
      <c r="A51" s="407">
        <v>40787</v>
      </c>
      <c r="B51" s="408">
        <v>1125.6109764606499</v>
      </c>
      <c r="C51" s="406">
        <v>1125.6109764606499</v>
      </c>
      <c r="J51" s="406"/>
      <c r="K51" s="406"/>
      <c r="L51" s="406"/>
      <c r="M51" s="406"/>
      <c r="N51" s="406"/>
      <c r="O51" s="406"/>
      <c r="P51" s="406"/>
      <c r="Q51" s="406"/>
      <c r="T51" s="405"/>
      <c r="V51" s="406"/>
      <c r="W51" s="406"/>
      <c r="AD51" s="406"/>
      <c r="AE51" s="406"/>
      <c r="AH51" s="406"/>
      <c r="AI51" s="406"/>
    </row>
    <row r="52" spans="1:35" x14ac:dyDescent="0.3">
      <c r="A52" s="407">
        <v>40878</v>
      </c>
      <c r="B52" s="408">
        <v>1123.8581243117001</v>
      </c>
      <c r="C52" s="406">
        <v>1123.8581243117001</v>
      </c>
      <c r="J52" s="406"/>
      <c r="K52" s="406"/>
      <c r="L52" s="406"/>
      <c r="M52" s="406"/>
      <c r="N52" s="406"/>
      <c r="O52" s="406"/>
      <c r="P52" s="406"/>
      <c r="Q52" s="406"/>
      <c r="T52" s="405"/>
      <c r="V52" s="406"/>
      <c r="W52" s="406"/>
      <c r="AD52" s="406"/>
      <c r="AE52" s="406"/>
      <c r="AH52" s="406"/>
      <c r="AI52" s="406"/>
    </row>
    <row r="53" spans="1:35" x14ac:dyDescent="0.3">
      <c r="A53" s="407">
        <v>40969</v>
      </c>
      <c r="B53" s="408">
        <v>1092.5844947374701</v>
      </c>
      <c r="C53" s="406">
        <v>1092.5844947374701</v>
      </c>
      <c r="J53" s="406"/>
      <c r="K53" s="406"/>
      <c r="L53" s="406"/>
      <c r="M53" s="406"/>
      <c r="N53" s="406"/>
      <c r="O53" s="406"/>
      <c r="P53" s="406"/>
      <c r="Q53" s="406"/>
      <c r="T53" s="405"/>
      <c r="V53" s="406"/>
      <c r="W53" s="406"/>
      <c r="AD53" s="406"/>
      <c r="AE53" s="406"/>
      <c r="AH53" s="406"/>
      <c r="AI53" s="406"/>
    </row>
    <row r="54" spans="1:35" x14ac:dyDescent="0.3">
      <c r="A54" s="407">
        <v>41061</v>
      </c>
      <c r="B54" s="408">
        <v>1062.97189715893</v>
      </c>
      <c r="C54" s="406">
        <v>1062.97189715893</v>
      </c>
      <c r="J54" s="406"/>
      <c r="K54" s="406"/>
      <c r="L54" s="406"/>
      <c r="M54" s="406"/>
      <c r="N54" s="406"/>
      <c r="O54" s="406"/>
      <c r="P54" s="406"/>
      <c r="Q54" s="406"/>
      <c r="T54" s="405"/>
      <c r="V54" s="406"/>
      <c r="W54" s="406"/>
      <c r="AD54" s="406"/>
      <c r="AE54" s="406"/>
      <c r="AH54" s="406"/>
      <c r="AI54" s="406"/>
    </row>
    <row r="55" spans="1:35" x14ac:dyDescent="0.3">
      <c r="A55" s="407">
        <v>41153</v>
      </c>
      <c r="B55" s="408">
        <v>1046.1404138958701</v>
      </c>
      <c r="C55" s="406">
        <v>1046.1404138958701</v>
      </c>
      <c r="J55" s="406"/>
      <c r="K55" s="406"/>
      <c r="L55" s="406"/>
      <c r="M55" s="406"/>
      <c r="N55" s="406"/>
      <c r="O55" s="406"/>
      <c r="P55" s="406"/>
      <c r="Q55" s="406"/>
      <c r="T55" s="405"/>
      <c r="V55" s="406"/>
      <c r="W55" s="406"/>
      <c r="AD55" s="406"/>
      <c r="AE55" s="406"/>
      <c r="AH55" s="406"/>
      <c r="AI55" s="406"/>
    </row>
    <row r="56" spans="1:35" x14ac:dyDescent="0.3">
      <c r="A56" s="407">
        <v>41244</v>
      </c>
      <c r="B56" s="408">
        <v>1034.8633009166799</v>
      </c>
      <c r="C56" s="406">
        <v>1034.8633009166799</v>
      </c>
      <c r="J56" s="406"/>
      <c r="K56" s="406"/>
      <c r="L56" s="406"/>
      <c r="M56" s="406"/>
      <c r="N56" s="406"/>
      <c r="O56" s="406"/>
      <c r="P56" s="406"/>
      <c r="Q56" s="406"/>
      <c r="T56" s="405"/>
      <c r="V56" s="406"/>
      <c r="W56" s="406"/>
      <c r="AD56" s="406"/>
      <c r="AE56" s="406"/>
      <c r="AH56" s="406"/>
      <c r="AI56" s="406"/>
    </row>
    <row r="57" spans="1:35" x14ac:dyDescent="0.3">
      <c r="A57" s="407">
        <v>41334</v>
      </c>
      <c r="B57" s="408">
        <v>1069.7670031765499</v>
      </c>
      <c r="C57" s="406">
        <v>1069.7670031765499</v>
      </c>
      <c r="J57" s="406"/>
      <c r="K57" s="406"/>
      <c r="L57" s="406"/>
      <c r="M57" s="406"/>
      <c r="N57" s="406"/>
      <c r="O57" s="406"/>
      <c r="P57" s="406"/>
      <c r="Q57" s="406"/>
      <c r="T57" s="405"/>
      <c r="V57" s="406"/>
      <c r="W57" s="406"/>
      <c r="AD57" s="406"/>
      <c r="AE57" s="406"/>
      <c r="AH57" s="406"/>
      <c r="AI57" s="406"/>
    </row>
    <row r="58" spans="1:35" x14ac:dyDescent="0.3">
      <c r="A58" s="407">
        <v>41426</v>
      </c>
      <c r="B58" s="408">
        <v>1085.4773005786301</v>
      </c>
      <c r="C58" s="406">
        <v>1085.4773005786301</v>
      </c>
      <c r="J58" s="406"/>
      <c r="K58" s="406"/>
      <c r="L58" s="406"/>
      <c r="M58" s="406"/>
      <c r="N58" s="406"/>
      <c r="O58" s="406"/>
      <c r="P58" s="406"/>
      <c r="Q58" s="406"/>
      <c r="T58" s="405"/>
      <c r="V58" s="406"/>
      <c r="W58" s="406"/>
      <c r="AD58" s="406"/>
      <c r="AE58" s="406"/>
      <c r="AH58" s="406"/>
      <c r="AI58" s="406"/>
    </row>
    <row r="59" spans="1:35" x14ac:dyDescent="0.3">
      <c r="A59" s="407">
        <v>41518</v>
      </c>
      <c r="B59" s="408">
        <v>1164.01406411378</v>
      </c>
      <c r="C59" s="406">
        <v>1164.01406411378</v>
      </c>
      <c r="J59" s="406"/>
      <c r="K59" s="406"/>
      <c r="L59" s="406"/>
      <c r="M59" s="406"/>
      <c r="N59" s="406"/>
      <c r="O59" s="406"/>
      <c r="P59" s="406"/>
      <c r="Q59" s="406"/>
      <c r="T59" s="405"/>
      <c r="V59" s="406"/>
      <c r="W59" s="406"/>
      <c r="AD59" s="406"/>
      <c r="AE59" s="406"/>
      <c r="AH59" s="406"/>
      <c r="AI59" s="406"/>
    </row>
    <row r="60" spans="1:35" x14ac:dyDescent="0.3">
      <c r="A60" s="407">
        <v>41609</v>
      </c>
      <c r="B60" s="408">
        <v>1277.2307222064401</v>
      </c>
      <c r="C60" s="406">
        <v>1277.2307222064401</v>
      </c>
      <c r="J60" s="406"/>
      <c r="K60" s="406"/>
      <c r="L60" s="406"/>
      <c r="M60" s="406"/>
      <c r="N60" s="406"/>
      <c r="O60" s="406"/>
      <c r="P60" s="406"/>
      <c r="Q60" s="406"/>
      <c r="T60" s="405"/>
      <c r="V60" s="406"/>
      <c r="W60" s="406"/>
      <c r="AD60" s="406"/>
      <c r="AE60" s="406"/>
      <c r="AH60" s="406"/>
      <c r="AI60" s="406"/>
    </row>
    <row r="61" spans="1:35" x14ac:dyDescent="0.3">
      <c r="A61" s="407">
        <v>41699</v>
      </c>
      <c r="B61" s="408">
        <v>1265.5967665999599</v>
      </c>
      <c r="C61" s="406">
        <v>1265.5967665999599</v>
      </c>
      <c r="J61" s="406"/>
      <c r="K61" s="406"/>
      <c r="L61" s="406"/>
      <c r="M61" s="406"/>
      <c r="N61" s="406"/>
      <c r="O61" s="406"/>
      <c r="P61" s="406"/>
      <c r="Q61" s="406"/>
      <c r="T61" s="405"/>
      <c r="V61" s="406"/>
      <c r="W61" s="406"/>
      <c r="AD61" s="406"/>
      <c r="AE61" s="406"/>
      <c r="AH61" s="406"/>
      <c r="AI61" s="406"/>
    </row>
    <row r="62" spans="1:35" x14ac:dyDescent="0.3">
      <c r="A62" s="407">
        <v>41791</v>
      </c>
      <c r="B62" s="408">
        <v>1223.25885315238</v>
      </c>
      <c r="C62" s="406">
        <v>1223.25885315238</v>
      </c>
      <c r="J62" s="406"/>
      <c r="K62" s="406"/>
      <c r="L62" s="406"/>
      <c r="M62" s="406"/>
      <c r="N62" s="406"/>
      <c r="O62" s="406"/>
      <c r="P62" s="406"/>
      <c r="Q62" s="406"/>
      <c r="T62" s="405"/>
      <c r="V62" s="406"/>
      <c r="W62" s="406"/>
      <c r="AD62" s="406"/>
      <c r="AE62" s="406"/>
      <c r="AH62" s="406"/>
      <c r="AI62" s="406"/>
    </row>
    <row r="63" spans="1:35" x14ac:dyDescent="0.3">
      <c r="A63" s="407">
        <v>41883</v>
      </c>
      <c r="B63" s="408">
        <v>1197.17958093483</v>
      </c>
      <c r="C63" s="406">
        <v>1197.17958093483</v>
      </c>
      <c r="J63" s="406"/>
      <c r="K63" s="406"/>
      <c r="L63" s="406"/>
      <c r="M63" s="406"/>
      <c r="N63" s="406"/>
      <c r="O63" s="406"/>
      <c r="P63" s="406"/>
      <c r="Q63" s="406"/>
      <c r="T63" s="405"/>
      <c r="V63" s="406"/>
      <c r="W63" s="406"/>
      <c r="AD63" s="406"/>
      <c r="AE63" s="406"/>
      <c r="AH63" s="406"/>
      <c r="AI63" s="406"/>
    </row>
    <row r="64" spans="1:35" x14ac:dyDescent="0.3">
      <c r="A64" s="407">
        <v>41974</v>
      </c>
      <c r="B64" s="408">
        <v>1162.19278888944</v>
      </c>
      <c r="C64" s="406">
        <v>1162.19278888944</v>
      </c>
      <c r="J64" s="406"/>
      <c r="K64" s="406"/>
      <c r="L64" s="406"/>
      <c r="M64" s="406"/>
      <c r="N64" s="406"/>
      <c r="O64" s="406"/>
      <c r="P64" s="406"/>
      <c r="Q64" s="406"/>
      <c r="T64" s="405"/>
      <c r="V64" s="406"/>
      <c r="W64" s="406"/>
      <c r="AD64" s="406"/>
      <c r="AE64" s="406"/>
      <c r="AH64" s="406"/>
      <c r="AI64" s="406"/>
    </row>
    <row r="65" spans="1:35" x14ac:dyDescent="0.3">
      <c r="A65" s="407">
        <v>42064</v>
      </c>
      <c r="B65" s="408">
        <v>1171.04970581767</v>
      </c>
      <c r="C65" s="406">
        <v>1171.04970581767</v>
      </c>
      <c r="J65" s="406"/>
      <c r="K65" s="406"/>
      <c r="L65" s="406"/>
      <c r="M65" s="406"/>
      <c r="N65" s="406"/>
      <c r="O65" s="406"/>
      <c r="P65" s="406"/>
      <c r="Q65" s="406"/>
      <c r="T65" s="405"/>
      <c r="V65" s="406"/>
      <c r="W65" s="406"/>
      <c r="AD65" s="406"/>
      <c r="AE65" s="406"/>
      <c r="AH65" s="406"/>
      <c r="AI65" s="406"/>
    </row>
    <row r="66" spans="1:35" x14ac:dyDescent="0.3">
      <c r="A66" s="407">
        <v>42156</v>
      </c>
      <c r="B66" s="408">
        <v>1161.56417870877</v>
      </c>
      <c r="C66" s="406">
        <v>1161.56417870877</v>
      </c>
      <c r="J66" s="406"/>
      <c r="K66" s="406"/>
      <c r="L66" s="406"/>
      <c r="M66" s="406"/>
      <c r="N66" s="406"/>
      <c r="O66" s="406"/>
      <c r="P66" s="406"/>
      <c r="Q66" s="406"/>
      <c r="T66" s="405"/>
      <c r="V66" s="406"/>
      <c r="W66" s="406"/>
      <c r="AD66" s="406"/>
      <c r="AE66" s="406"/>
      <c r="AH66" s="406"/>
      <c r="AI66" s="406"/>
    </row>
    <row r="67" spans="1:35" x14ac:dyDescent="0.3">
      <c r="A67" s="407">
        <v>42248</v>
      </c>
      <c r="B67" s="408">
        <v>1147.69519524513</v>
      </c>
      <c r="C67" s="406">
        <v>1147.69519524513</v>
      </c>
      <c r="J67" s="406"/>
      <c r="K67" s="406"/>
      <c r="L67" s="406"/>
      <c r="M67" s="406"/>
      <c r="N67" s="406"/>
      <c r="O67" s="406"/>
      <c r="P67" s="406"/>
      <c r="Q67" s="406"/>
      <c r="T67" s="405"/>
      <c r="V67" s="406"/>
      <c r="W67" s="406"/>
      <c r="AD67" s="406"/>
      <c r="AE67" s="406"/>
      <c r="AH67" s="406"/>
      <c r="AI67" s="406"/>
    </row>
    <row r="68" spans="1:35" x14ac:dyDescent="0.3">
      <c r="A68" s="407">
        <v>42339</v>
      </c>
      <c r="B68" s="408">
        <v>1116.55430414788</v>
      </c>
      <c r="C68" s="406">
        <v>1116.55430414788</v>
      </c>
      <c r="J68" s="406"/>
      <c r="K68" s="406"/>
      <c r="L68" s="406"/>
      <c r="M68" s="406"/>
      <c r="N68" s="406"/>
      <c r="O68" s="406"/>
      <c r="P68" s="406"/>
      <c r="Q68" s="406"/>
      <c r="T68" s="405"/>
      <c r="V68" s="406"/>
      <c r="W68" s="406"/>
      <c r="AH68" s="406"/>
      <c r="AI68" s="406"/>
    </row>
    <row r="69" spans="1:35" x14ac:dyDescent="0.3">
      <c r="A69" s="407">
        <v>42430</v>
      </c>
      <c r="B69" s="408">
        <v>1175.5399554630201</v>
      </c>
      <c r="C69" s="406">
        <v>1175.5399554630201</v>
      </c>
      <c r="J69" s="406"/>
      <c r="K69" s="406"/>
      <c r="L69" s="406"/>
      <c r="M69" s="406"/>
      <c r="N69" s="406"/>
      <c r="O69" s="406"/>
      <c r="P69" s="406"/>
      <c r="Q69" s="406"/>
      <c r="T69" s="405"/>
      <c r="V69" s="406"/>
      <c r="W69" s="406"/>
      <c r="AH69" s="406"/>
      <c r="AI69" s="406"/>
    </row>
    <row r="70" spans="1:35" x14ac:dyDescent="0.3">
      <c r="A70" s="407">
        <v>42522</v>
      </c>
      <c r="B70" s="408">
        <v>1140.0854259909299</v>
      </c>
      <c r="C70" s="406">
        <v>1140.0854259909299</v>
      </c>
      <c r="T70" s="405"/>
      <c r="V70" s="406"/>
      <c r="W70" s="406"/>
      <c r="AD70" s="406"/>
      <c r="AE70" s="406"/>
      <c r="AH70" s="406"/>
      <c r="AI70" s="406"/>
    </row>
    <row r="71" spans="1:35" x14ac:dyDescent="0.3">
      <c r="A71" s="407">
        <v>42614</v>
      </c>
      <c r="B71" s="408">
        <v>1151.15733646888</v>
      </c>
      <c r="C71" s="406">
        <v>1151.15733646888</v>
      </c>
      <c r="J71" s="406">
        <v>1151.15733646888</v>
      </c>
      <c r="K71" s="406">
        <v>1151.15733646888</v>
      </c>
      <c r="L71" s="406">
        <v>1151.15733646888</v>
      </c>
      <c r="M71" s="406">
        <v>1151.15733646888</v>
      </c>
      <c r="N71" s="406">
        <v>1151.15733646888</v>
      </c>
      <c r="O71" s="406">
        <v>1151.15733646888</v>
      </c>
      <c r="P71" s="406">
        <v>1151.15733646888</v>
      </c>
      <c r="Q71" s="406">
        <v>1151.15733646888</v>
      </c>
      <c r="T71" s="405"/>
      <c r="V71" s="406"/>
      <c r="W71" s="406"/>
      <c r="AD71" s="406"/>
      <c r="AE71" s="406"/>
      <c r="AH71" s="406"/>
      <c r="AI71" s="406"/>
    </row>
    <row r="72" spans="1:35" x14ac:dyDescent="0.3">
      <c r="A72" s="409">
        <v>42705</v>
      </c>
      <c r="B72" s="410">
        <v>1241.9649154010301</v>
      </c>
      <c r="C72" s="411">
        <v>1242</v>
      </c>
      <c r="D72" s="411">
        <v>0</v>
      </c>
      <c r="E72" s="411">
        <v>0</v>
      </c>
      <c r="F72" s="411">
        <v>0</v>
      </c>
      <c r="G72" s="411">
        <v>0</v>
      </c>
      <c r="H72" s="411">
        <v>0</v>
      </c>
      <c r="I72" s="411"/>
      <c r="J72" s="412">
        <v>1241.9649154010301</v>
      </c>
      <c r="K72" s="412">
        <v>1241.9649154010301</v>
      </c>
      <c r="L72" s="412">
        <v>1241.9649154010301</v>
      </c>
      <c r="M72" s="412">
        <v>1241.9649154010301</v>
      </c>
      <c r="N72" s="412">
        <v>1241.9649154010301</v>
      </c>
      <c r="O72" s="412">
        <v>1241.9649154010301</v>
      </c>
      <c r="P72" s="412">
        <v>1241.9649154010301</v>
      </c>
      <c r="Q72" s="412">
        <v>1241.9649154010301</v>
      </c>
      <c r="R72" s="411" t="s">
        <v>434</v>
      </c>
      <c r="T72" s="405"/>
      <c r="V72" s="406"/>
      <c r="W72" s="406"/>
      <c r="AD72" s="406"/>
      <c r="AE72" s="406"/>
      <c r="AH72" s="406"/>
      <c r="AI72" s="406"/>
    </row>
    <row r="73" spans="1:35" x14ac:dyDescent="0.3">
      <c r="A73" s="407">
        <v>42795</v>
      </c>
      <c r="B73" s="408">
        <v>1240.4012583158999</v>
      </c>
      <c r="C73" s="263">
        <v>1156</v>
      </c>
      <c r="D73" s="263">
        <v>18</v>
      </c>
      <c r="E73" s="263">
        <v>13</v>
      </c>
      <c r="F73" s="263">
        <v>107</v>
      </c>
      <c r="G73" s="263">
        <v>12</v>
      </c>
      <c r="H73" s="263">
        <v>19</v>
      </c>
      <c r="J73" s="406">
        <v>1240.4013574907174</v>
      </c>
      <c r="K73" s="406">
        <v>1240.4012583158999</v>
      </c>
      <c r="L73" s="406">
        <v>1240.379543148973</v>
      </c>
      <c r="M73" s="406">
        <v>1240.4040878655173</v>
      </c>
      <c r="N73" s="406">
        <v>1240.4000000000001</v>
      </c>
      <c r="O73" s="406">
        <v>1240.4012583158999</v>
      </c>
      <c r="P73" s="406">
        <v>1240.3864113987408</v>
      </c>
      <c r="Q73" s="406">
        <v>1234.8433249283369</v>
      </c>
      <c r="R73" s="263" t="s">
        <v>435</v>
      </c>
      <c r="T73" s="405"/>
      <c r="V73" s="406"/>
      <c r="W73" s="406"/>
      <c r="AD73" s="406"/>
      <c r="AE73" s="406"/>
      <c r="AH73" s="406"/>
      <c r="AI73" s="406"/>
    </row>
    <row r="74" spans="1:35" x14ac:dyDescent="0.3">
      <c r="A74" s="407">
        <v>42887</v>
      </c>
      <c r="B74" s="408">
        <v>1228.0737915324</v>
      </c>
      <c r="C74" s="263">
        <v>1100</v>
      </c>
      <c r="D74" s="263">
        <v>28</v>
      </c>
      <c r="E74" s="263">
        <v>19</v>
      </c>
      <c r="F74" s="263">
        <v>162</v>
      </c>
      <c r="G74" s="263">
        <v>19</v>
      </c>
      <c r="H74" s="263">
        <v>28</v>
      </c>
      <c r="J74" s="406">
        <v>1195.1287912065413</v>
      </c>
      <c r="K74" s="406">
        <v>1219.4262277339717</v>
      </c>
      <c r="L74" s="406">
        <v>1212.7859621551734</v>
      </c>
      <c r="M74" s="406">
        <v>1229.2708416956275</v>
      </c>
      <c r="N74" s="406">
        <v>1203.338801965436</v>
      </c>
      <c r="O74" s="406">
        <v>1226.4228787322993</v>
      </c>
      <c r="P74" s="406">
        <v>1207.8769128159418</v>
      </c>
      <c r="Q74" s="406">
        <v>1178.1544667986761</v>
      </c>
      <c r="T74" s="405"/>
      <c r="V74" s="406"/>
      <c r="W74" s="406"/>
      <c r="AD74" s="406"/>
      <c r="AE74" s="406"/>
      <c r="AH74" s="406"/>
      <c r="AI74" s="406"/>
    </row>
    <row r="75" spans="1:35" x14ac:dyDescent="0.3">
      <c r="A75" s="407">
        <v>42979</v>
      </c>
      <c r="B75" s="408">
        <v>1216.2245978900301</v>
      </c>
      <c r="C75" s="263">
        <v>1065</v>
      </c>
      <c r="D75" s="263">
        <v>34</v>
      </c>
      <c r="E75" s="263">
        <v>22</v>
      </c>
      <c r="F75" s="263">
        <v>190</v>
      </c>
      <c r="G75" s="263">
        <v>22</v>
      </c>
      <c r="H75" s="263">
        <v>34</v>
      </c>
      <c r="J75" s="406">
        <v>1146.3465779832582</v>
      </c>
      <c r="K75" s="406">
        <v>1153.3136093691764</v>
      </c>
      <c r="L75" s="406">
        <v>1186.5521680765571</v>
      </c>
      <c r="M75" s="406">
        <v>1138.6809031081441</v>
      </c>
      <c r="N75" s="406">
        <v>1148.8807480356077</v>
      </c>
      <c r="O75" s="406">
        <v>1212.9753473220483</v>
      </c>
      <c r="P75" s="406">
        <v>1173.4045084500999</v>
      </c>
      <c r="Q75" s="406">
        <v>1111.7234980943567</v>
      </c>
      <c r="T75" s="405"/>
      <c r="V75" s="406"/>
      <c r="W75" s="406"/>
      <c r="AD75" s="406"/>
      <c r="AE75" s="406"/>
      <c r="AH75" s="406"/>
      <c r="AI75" s="406"/>
    </row>
    <row r="76" spans="1:35" x14ac:dyDescent="0.3">
      <c r="A76" s="407">
        <v>43070</v>
      </c>
      <c r="B76" s="408">
        <v>1212.3542305829999</v>
      </c>
      <c r="C76" s="263">
        <v>1020</v>
      </c>
      <c r="D76" s="263">
        <v>42</v>
      </c>
      <c r="E76" s="263">
        <v>29</v>
      </c>
      <c r="F76" s="263">
        <v>243</v>
      </c>
      <c r="G76" s="263">
        <v>28</v>
      </c>
      <c r="H76" s="263">
        <v>43</v>
      </c>
      <c r="J76" s="406">
        <v>1121.9194576568013</v>
      </c>
      <c r="K76" s="406">
        <v>1123.6552293697143</v>
      </c>
      <c r="L76" s="406">
        <v>1191.0258989343465</v>
      </c>
      <c r="M76" s="406">
        <v>1068.3054158058571</v>
      </c>
      <c r="N76" s="406">
        <v>1111.0369691421247</v>
      </c>
      <c r="O76" s="406">
        <v>1205.2488444565877</v>
      </c>
      <c r="P76" s="406">
        <v>1161.064609940441</v>
      </c>
      <c r="Q76" s="406">
        <v>1093.2587910162815</v>
      </c>
      <c r="T76" s="405"/>
      <c r="V76" s="406"/>
      <c r="W76" s="406"/>
      <c r="AD76" s="406"/>
      <c r="AE76" s="406"/>
      <c r="AH76" s="406"/>
      <c r="AI76" s="406"/>
    </row>
    <row r="77" spans="1:35" x14ac:dyDescent="0.3">
      <c r="A77" s="407">
        <v>43160</v>
      </c>
      <c r="B77" s="408">
        <v>1211.6316671677</v>
      </c>
      <c r="C77" s="263">
        <v>1012.9999999999999</v>
      </c>
      <c r="D77" s="263">
        <v>44.000000000000114</v>
      </c>
      <c r="E77" s="263">
        <v>29</v>
      </c>
      <c r="F77" s="263">
        <v>251</v>
      </c>
      <c r="G77" s="263">
        <v>30</v>
      </c>
      <c r="H77" s="263">
        <v>43</v>
      </c>
      <c r="J77" s="406">
        <v>1125.5183293399402</v>
      </c>
      <c r="K77" s="406">
        <v>1108.5255577355651</v>
      </c>
      <c r="L77" s="406">
        <v>1190.0452236359577</v>
      </c>
      <c r="M77" s="406">
        <v>1031.1671958756913</v>
      </c>
      <c r="N77" s="406">
        <v>1078.8811503189497</v>
      </c>
      <c r="O77" s="406">
        <v>1200.9197949398151</v>
      </c>
      <c r="P77" s="406">
        <v>1158.1890139238064</v>
      </c>
      <c r="Q77" s="406">
        <v>1077.6688800767081</v>
      </c>
      <c r="T77" s="405"/>
      <c r="V77" s="406"/>
      <c r="W77" s="406"/>
      <c r="AD77" s="406"/>
      <c r="AE77" s="406"/>
      <c r="AH77" s="406"/>
      <c r="AI77" s="406"/>
    </row>
    <row r="78" spans="1:35" x14ac:dyDescent="0.3">
      <c r="A78" s="407">
        <v>43252</v>
      </c>
      <c r="B78" s="408">
        <v>1211.45455658983</v>
      </c>
      <c r="C78" s="263">
        <v>1006</v>
      </c>
      <c r="D78" s="263">
        <v>45</v>
      </c>
      <c r="E78" s="263">
        <v>31</v>
      </c>
      <c r="F78" s="263">
        <v>259</v>
      </c>
      <c r="G78" s="263">
        <v>31</v>
      </c>
      <c r="H78" s="263">
        <v>45</v>
      </c>
      <c r="J78" s="406">
        <v>1134.88979700766</v>
      </c>
      <c r="K78" s="406">
        <v>1102.1740136937867</v>
      </c>
      <c r="L78" s="406">
        <v>1187.7203078681848</v>
      </c>
      <c r="M78" s="406">
        <v>1052.4081230632705</v>
      </c>
      <c r="N78" s="406">
        <v>1069.8662282705723</v>
      </c>
      <c r="O78" s="406">
        <v>1195.3673361456733</v>
      </c>
      <c r="P78" s="406">
        <v>1159.8761196208168</v>
      </c>
      <c r="Q78" s="406">
        <v>1063.0369743694166</v>
      </c>
      <c r="T78" s="405"/>
      <c r="V78" s="406"/>
      <c r="W78" s="406"/>
      <c r="AD78" s="406"/>
      <c r="AE78" s="406"/>
      <c r="AH78" s="406"/>
      <c r="AI78" s="406"/>
    </row>
    <row r="79" spans="1:35" x14ac:dyDescent="0.3">
      <c r="A79" s="407">
        <v>43344</v>
      </c>
      <c r="B79" s="408">
        <v>1211.7764162547201</v>
      </c>
      <c r="C79" s="263">
        <v>1018.9999999999999</v>
      </c>
      <c r="D79" s="263">
        <v>42.000000000000114</v>
      </c>
      <c r="E79" s="263">
        <v>29</v>
      </c>
      <c r="F79" s="263">
        <v>244</v>
      </c>
      <c r="G79" s="263">
        <v>28</v>
      </c>
      <c r="H79" s="263">
        <v>43</v>
      </c>
      <c r="J79" s="406">
        <v>1143.8044744572419</v>
      </c>
      <c r="K79" s="406">
        <v>1098.5744002277602</v>
      </c>
      <c r="L79" s="406">
        <v>1184.5935072852787</v>
      </c>
      <c r="M79" s="406">
        <v>1076.7211472738059</v>
      </c>
      <c r="N79" s="406">
        <v>1074.8135258738516</v>
      </c>
      <c r="O79" s="406">
        <v>1189.9282750670864</v>
      </c>
      <c r="P79" s="406">
        <v>1162.1944777266619</v>
      </c>
      <c r="Q79" s="406">
        <v>1059.1502965845341</v>
      </c>
      <c r="T79" s="405"/>
      <c r="V79" s="406"/>
      <c r="W79" s="406"/>
      <c r="AD79" s="406"/>
      <c r="AE79" s="406"/>
      <c r="AH79" s="406"/>
      <c r="AI79" s="406"/>
    </row>
    <row r="80" spans="1:35" x14ac:dyDescent="0.3">
      <c r="A80" s="407">
        <v>43435</v>
      </c>
      <c r="B80" s="408">
        <v>1212.4779700828401</v>
      </c>
      <c r="C80" s="263">
        <v>1012.9999999999999</v>
      </c>
      <c r="D80" s="263">
        <v>44.000000000000114</v>
      </c>
      <c r="E80" s="263">
        <v>30</v>
      </c>
      <c r="F80" s="263">
        <v>251</v>
      </c>
      <c r="G80" s="263">
        <v>30</v>
      </c>
      <c r="H80" s="263">
        <v>44</v>
      </c>
      <c r="J80" s="406">
        <v>1145.4995462118447</v>
      </c>
      <c r="K80" s="406">
        <v>1098.1071893354665</v>
      </c>
      <c r="L80" s="406">
        <v>1179.9533915458844</v>
      </c>
      <c r="M80" s="406">
        <v>1076.853048577686</v>
      </c>
      <c r="N80" s="406">
        <v>1079.2901946642257</v>
      </c>
      <c r="O80" s="406">
        <v>1185.1279809022094</v>
      </c>
      <c r="P80" s="406">
        <v>1164.8039891305996</v>
      </c>
      <c r="Q80" s="406">
        <v>1058.7519492866741</v>
      </c>
      <c r="T80" s="405"/>
      <c r="V80" s="406"/>
      <c r="W80" s="406"/>
      <c r="AD80" s="406"/>
      <c r="AE80" s="406"/>
      <c r="AH80" s="406"/>
      <c r="AI80" s="406"/>
    </row>
    <row r="81" spans="1:35" x14ac:dyDescent="0.3">
      <c r="A81" s="407">
        <v>43525</v>
      </c>
      <c r="B81" s="408">
        <v>1213.3592380359801</v>
      </c>
      <c r="C81" s="263">
        <v>1014.9999999999999</v>
      </c>
      <c r="D81" s="263">
        <v>43.000000000000114</v>
      </c>
      <c r="E81" s="263">
        <v>30</v>
      </c>
      <c r="F81" s="263">
        <v>251</v>
      </c>
      <c r="G81" s="263">
        <v>29</v>
      </c>
      <c r="H81" s="263">
        <v>44</v>
      </c>
      <c r="J81" s="406">
        <v>1147.2321004421999</v>
      </c>
      <c r="K81" s="406">
        <v>1104.2000808518073</v>
      </c>
      <c r="L81" s="406">
        <v>1177.022360662892</v>
      </c>
      <c r="M81" s="406">
        <v>1077.3557546603142</v>
      </c>
      <c r="N81" s="406">
        <v>1093.3171541492134</v>
      </c>
      <c r="O81" s="406">
        <v>1180.3161361238583</v>
      </c>
      <c r="P81" s="406">
        <v>1166.3641681154493</v>
      </c>
      <c r="Q81" s="406">
        <v>1057.5975546606194</v>
      </c>
      <c r="T81" s="405"/>
      <c r="V81" s="406"/>
      <c r="W81" s="406"/>
      <c r="AD81" s="406"/>
      <c r="AE81" s="406"/>
      <c r="AH81" s="406"/>
      <c r="AI81" s="406"/>
    </row>
    <row r="82" spans="1:35" x14ac:dyDescent="0.3">
      <c r="A82" s="407">
        <v>43617</v>
      </c>
      <c r="B82" s="408">
        <v>1214.71781673751</v>
      </c>
      <c r="C82" s="263">
        <v>1024</v>
      </c>
      <c r="D82" s="263">
        <v>42</v>
      </c>
      <c r="E82" s="263">
        <v>28</v>
      </c>
      <c r="F82" s="263">
        <v>241</v>
      </c>
      <c r="G82" s="263">
        <v>29</v>
      </c>
      <c r="H82" s="263">
        <v>42</v>
      </c>
      <c r="J82" s="406">
        <v>1149.5414802527766</v>
      </c>
      <c r="K82" s="406">
        <v>1116.6243707265262</v>
      </c>
      <c r="L82" s="406">
        <v>1175.9977478343822</v>
      </c>
      <c r="M82" s="406">
        <v>1078.3062417742749</v>
      </c>
      <c r="N82" s="406">
        <v>1107.7940678436312</v>
      </c>
      <c r="O82" s="406">
        <v>1177.5860723112748</v>
      </c>
      <c r="P82" s="406">
        <v>1168.0027800506261</v>
      </c>
      <c r="Q82" s="406">
        <v>1057.7519451825292</v>
      </c>
      <c r="T82" s="405"/>
      <c r="V82" s="406"/>
      <c r="W82" s="406"/>
      <c r="AD82" s="406"/>
      <c r="AE82" s="406"/>
      <c r="AH82" s="406"/>
      <c r="AI82" s="406"/>
    </row>
    <row r="83" spans="1:35" x14ac:dyDescent="0.3">
      <c r="A83" s="407">
        <v>43709</v>
      </c>
      <c r="B83" s="408">
        <v>1216.2781405814601</v>
      </c>
      <c r="C83" s="263">
        <v>1029</v>
      </c>
      <c r="D83" s="263">
        <v>41</v>
      </c>
      <c r="E83" s="263">
        <v>28</v>
      </c>
      <c r="F83" s="263">
        <v>236</v>
      </c>
      <c r="G83" s="263">
        <v>28</v>
      </c>
      <c r="H83" s="263">
        <v>42</v>
      </c>
      <c r="J83" s="406">
        <v>1151.7335512195691</v>
      </c>
      <c r="K83" s="406">
        <v>1132.3067173728627</v>
      </c>
      <c r="L83" s="406">
        <v>1175.6938065719876</v>
      </c>
      <c r="M83" s="406">
        <v>1081.1943221402726</v>
      </c>
      <c r="N83" s="406">
        <v>1122.670085385266</v>
      </c>
      <c r="O83" s="406">
        <v>1175.5923501832945</v>
      </c>
      <c r="P83" s="406">
        <v>1170.2008720397278</v>
      </c>
      <c r="Q83" s="406">
        <v>1057.9615772574587</v>
      </c>
      <c r="T83" s="405"/>
      <c r="V83" s="406"/>
      <c r="W83" s="406"/>
      <c r="AD83" s="406"/>
      <c r="AE83" s="406"/>
      <c r="AH83" s="406"/>
      <c r="AI83" s="406"/>
    </row>
    <row r="84" spans="1:35" x14ac:dyDescent="0.3">
      <c r="A84" s="407">
        <v>43800</v>
      </c>
      <c r="B84" s="408">
        <v>1217.7412164444099</v>
      </c>
      <c r="C84" s="263">
        <v>1016</v>
      </c>
      <c r="D84" s="263">
        <v>45</v>
      </c>
      <c r="E84" s="263">
        <v>30</v>
      </c>
      <c r="F84" s="263">
        <v>254</v>
      </c>
      <c r="G84" s="263">
        <v>30</v>
      </c>
      <c r="H84" s="263">
        <v>44</v>
      </c>
      <c r="J84" s="406">
        <v>1154.2062006759456</v>
      </c>
      <c r="K84" s="406">
        <v>1146.8209778065641</v>
      </c>
      <c r="L84" s="406">
        <v>1175.6701032636158</v>
      </c>
      <c r="M84" s="406">
        <v>1083.6913403807505</v>
      </c>
      <c r="N84" s="406">
        <v>1137.9458545777491</v>
      </c>
      <c r="O84" s="406">
        <v>1177.9089783886636</v>
      </c>
      <c r="P84" s="406">
        <v>1172.4551990617647</v>
      </c>
      <c r="Q84" s="406">
        <v>1059.0638004674427</v>
      </c>
      <c r="T84" s="405"/>
      <c r="V84" s="406"/>
      <c r="W84" s="406"/>
      <c r="AD84" s="406"/>
      <c r="AE84" s="406"/>
      <c r="AH84" s="406"/>
      <c r="AI84" s="406"/>
    </row>
    <row r="85" spans="1:35" x14ac:dyDescent="0.3">
      <c r="A85" s="407">
        <v>43891</v>
      </c>
      <c r="B85" s="408">
        <v>1218.58744935102</v>
      </c>
      <c r="C85" s="263">
        <v>1014</v>
      </c>
      <c r="D85" s="263">
        <v>45</v>
      </c>
      <c r="E85" s="263">
        <v>30</v>
      </c>
      <c r="F85" s="263">
        <v>258</v>
      </c>
      <c r="G85" s="263">
        <v>31</v>
      </c>
      <c r="H85" s="263">
        <v>45</v>
      </c>
      <c r="J85" s="406">
        <v>1157.0118302197827</v>
      </c>
      <c r="K85" s="406">
        <v>1154.8477122979091</v>
      </c>
      <c r="L85" s="406">
        <v>1174.9505295227455</v>
      </c>
      <c r="M85" s="406">
        <v>1087.2416405367865</v>
      </c>
      <c r="N85" s="406">
        <v>1151.6932002719666</v>
      </c>
      <c r="O85" s="406">
        <v>1179.5710096205976</v>
      </c>
      <c r="P85" s="406">
        <v>1172.9153736585708</v>
      </c>
      <c r="Q85" s="406">
        <v>1058.509060974096</v>
      </c>
      <c r="T85" s="405"/>
      <c r="V85" s="406"/>
      <c r="W85" s="406"/>
      <c r="AD85" s="406"/>
      <c r="AE85" s="406"/>
      <c r="AH85" s="406"/>
      <c r="AI85" s="406"/>
    </row>
    <row r="86" spans="1:35" x14ac:dyDescent="0.3">
      <c r="A86" s="407">
        <v>43983</v>
      </c>
      <c r="B86" s="408">
        <v>1219.1380979380999</v>
      </c>
      <c r="C86" s="263">
        <v>1024</v>
      </c>
      <c r="D86" s="263">
        <v>43</v>
      </c>
      <c r="E86" s="263">
        <v>29</v>
      </c>
      <c r="F86" s="263">
        <v>246</v>
      </c>
      <c r="G86" s="263">
        <v>29</v>
      </c>
      <c r="H86" s="263">
        <v>43</v>
      </c>
      <c r="J86" s="406">
        <v>1157.8179990246749</v>
      </c>
      <c r="K86" s="406">
        <v>1153.3144229632617</v>
      </c>
      <c r="L86" s="406">
        <v>1173.8584672271422</v>
      </c>
      <c r="M86" s="406">
        <v>1090.2737249822833</v>
      </c>
      <c r="N86" s="406">
        <v>1165.5855163995532</v>
      </c>
      <c r="O86" s="406">
        <v>1180.9549156220187</v>
      </c>
      <c r="P86" s="406">
        <v>1173.6651636756551</v>
      </c>
      <c r="Q86" s="406">
        <v>1057.8699097116455</v>
      </c>
      <c r="T86" s="405"/>
      <c r="V86" s="406"/>
      <c r="W86" s="406"/>
      <c r="AD86" s="406"/>
      <c r="AE86" s="406"/>
      <c r="AH86" s="406"/>
      <c r="AI86" s="406"/>
    </row>
    <row r="87" spans="1:35" x14ac:dyDescent="0.3">
      <c r="A87" s="407">
        <v>44075</v>
      </c>
      <c r="B87" s="408">
        <v>1220.08997238642</v>
      </c>
      <c r="C87" s="263">
        <v>1018.9999999999999</v>
      </c>
      <c r="D87" s="263">
        <v>44.000000000000114</v>
      </c>
      <c r="E87" s="263">
        <v>30</v>
      </c>
      <c r="F87" s="263">
        <v>253</v>
      </c>
      <c r="G87" s="263">
        <v>30</v>
      </c>
      <c r="H87" s="263">
        <v>44</v>
      </c>
      <c r="J87" s="406">
        <v>1157.49142020883</v>
      </c>
      <c r="K87" s="406">
        <v>1152.2491390851458</v>
      </c>
      <c r="L87" s="406">
        <v>1173.5594520954585</v>
      </c>
      <c r="M87" s="406">
        <v>1094.4911524609927</v>
      </c>
      <c r="N87" s="406">
        <v>1180.0410496497316</v>
      </c>
      <c r="O87" s="406">
        <v>1182.7312031576175</v>
      </c>
      <c r="P87" s="406">
        <v>1174.8003770062041</v>
      </c>
      <c r="Q87" s="406">
        <v>1057.6608391446102</v>
      </c>
      <c r="T87" s="405"/>
      <c r="V87" s="406"/>
      <c r="W87" s="406"/>
      <c r="AD87" s="406"/>
      <c r="AE87" s="406"/>
      <c r="AH87" s="406"/>
      <c r="AI87" s="406"/>
    </row>
    <row r="88" spans="1:35" x14ac:dyDescent="0.3">
      <c r="A88" s="407">
        <v>44166</v>
      </c>
      <c r="B88" s="408">
        <v>1220.0698659775101</v>
      </c>
      <c r="C88" s="263">
        <v>985</v>
      </c>
      <c r="D88" s="263">
        <v>52</v>
      </c>
      <c r="E88" s="263">
        <v>35</v>
      </c>
      <c r="F88" s="263">
        <v>296</v>
      </c>
      <c r="G88" s="263">
        <v>35</v>
      </c>
      <c r="H88" s="263">
        <v>52</v>
      </c>
      <c r="J88" s="406">
        <v>1159.7207856956302</v>
      </c>
      <c r="K88" s="406">
        <v>1150.7043836989487</v>
      </c>
      <c r="L88" s="406">
        <v>1172.7188425834445</v>
      </c>
      <c r="M88" s="406">
        <v>1097.4746572560248</v>
      </c>
      <c r="N88" s="406">
        <v>1194.1173376705051</v>
      </c>
      <c r="O88" s="406">
        <v>1184.0421309696867</v>
      </c>
      <c r="P88" s="406">
        <v>1174.2332517243751</v>
      </c>
      <c r="Q88" s="406">
        <v>1055.9957782647009</v>
      </c>
      <c r="T88" s="405"/>
      <c r="V88" s="406"/>
      <c r="W88" s="406"/>
      <c r="AD88" s="406"/>
      <c r="AE88" s="406"/>
      <c r="AH88" s="406"/>
      <c r="AI88" s="406"/>
    </row>
    <row r="89" spans="1:35" x14ac:dyDescent="0.3">
      <c r="A89" s="407">
        <v>44256</v>
      </c>
      <c r="B89" s="408">
        <v>1220.1777041134601</v>
      </c>
      <c r="C89" s="263">
        <v>966</v>
      </c>
      <c r="D89" s="263">
        <v>56</v>
      </c>
      <c r="E89" s="263">
        <v>38</v>
      </c>
      <c r="F89" s="263">
        <v>320</v>
      </c>
      <c r="G89" s="263">
        <v>38</v>
      </c>
      <c r="H89" s="263">
        <v>57</v>
      </c>
      <c r="J89" s="406">
        <v>1160.1339624502516</v>
      </c>
      <c r="K89" s="406">
        <v>1148.7461724532307</v>
      </c>
      <c r="L89" s="406">
        <v>1171.3643900087047</v>
      </c>
      <c r="M89" s="406">
        <v>1099.8889378616173</v>
      </c>
      <c r="N89" s="406">
        <v>1208.2127620073456</v>
      </c>
      <c r="O89" s="406">
        <v>1185.0933291400795</v>
      </c>
      <c r="P89" s="406">
        <v>1174.5468566009936</v>
      </c>
      <c r="Q89" s="406">
        <v>1054.080902375217</v>
      </c>
      <c r="T89" s="405"/>
      <c r="V89" s="406"/>
      <c r="W89" s="406"/>
      <c r="AD89" s="406"/>
      <c r="AE89" s="406"/>
      <c r="AH89" s="406"/>
      <c r="AI89" s="406"/>
    </row>
    <row r="90" spans="1:35" x14ac:dyDescent="0.3">
      <c r="A90" s="407">
        <v>44348</v>
      </c>
      <c r="B90" s="408">
        <v>1220.22658625039</v>
      </c>
      <c r="C90" s="263">
        <v>958</v>
      </c>
      <c r="D90" s="263">
        <v>58</v>
      </c>
      <c r="E90" s="263">
        <v>39</v>
      </c>
      <c r="F90" s="263">
        <v>331</v>
      </c>
      <c r="G90" s="263">
        <v>39</v>
      </c>
      <c r="H90" s="263">
        <v>58</v>
      </c>
      <c r="J90" s="406">
        <v>1161.0110604398301</v>
      </c>
      <c r="K90" s="406">
        <v>1146.9370107620596</v>
      </c>
      <c r="L90" s="406">
        <v>1169.4797053912539</v>
      </c>
      <c r="M90" s="406">
        <v>1102.1120637735935</v>
      </c>
      <c r="N90" s="406">
        <v>1222.4405534799996</v>
      </c>
      <c r="O90" s="406">
        <v>1186.0850487078899</v>
      </c>
      <c r="P90" s="406">
        <v>1174.8715200129172</v>
      </c>
      <c r="Q90" s="406">
        <v>1052.0338551132577</v>
      </c>
      <c r="V90" s="406"/>
      <c r="W90" s="406"/>
    </row>
    <row r="91" spans="1:35" x14ac:dyDescent="0.3">
      <c r="D91" s="413"/>
      <c r="E91" s="413"/>
      <c r="F91" s="413"/>
      <c r="G91" s="413"/>
      <c r="H91" s="413"/>
      <c r="I91" s="413"/>
    </row>
  </sheetData>
  <mergeCells count="1">
    <mergeCell ref="J3:P3"/>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8"/>
  <sheetViews>
    <sheetView showGridLines="0" zoomScaleNormal="100" workbookViewId="0">
      <selection activeCell="J18" sqref="J18"/>
    </sheetView>
  </sheetViews>
  <sheetFormatPr defaultColWidth="10.28515625" defaultRowHeight="16.5" x14ac:dyDescent="0.3"/>
  <cols>
    <col min="1" max="1" width="2.28515625" style="308" customWidth="1"/>
    <col min="2" max="2" width="10.140625" style="308" customWidth="1"/>
    <col min="3" max="3" width="27.7109375" style="308" bestFit="1" customWidth="1"/>
    <col min="4" max="4" width="8.140625" style="308" bestFit="1" customWidth="1"/>
    <col min="5" max="5" width="22.7109375" style="308" customWidth="1"/>
    <col min="6" max="6" width="12.140625" style="308" bestFit="1" customWidth="1"/>
    <col min="7" max="7" width="10.7109375" style="308" bestFit="1" customWidth="1"/>
    <col min="8" max="16384" width="10.28515625" style="308"/>
  </cols>
  <sheetData>
    <row r="1" spans="2:8" x14ac:dyDescent="0.3">
      <c r="B1" s="244" t="s">
        <v>436</v>
      </c>
      <c r="C1" s="244" t="s">
        <v>437</v>
      </c>
      <c r="D1" s="244"/>
      <c r="E1" s="244"/>
      <c r="F1" s="315"/>
    </row>
    <row r="2" spans="2:8" x14ac:dyDescent="0.3">
      <c r="B2" s="291" t="s">
        <v>438</v>
      </c>
      <c r="C2" s="291"/>
      <c r="D2" s="291"/>
      <c r="E2" s="291"/>
      <c r="F2" s="318"/>
    </row>
    <row r="3" spans="2:8" x14ac:dyDescent="0.3">
      <c r="B3" s="248"/>
      <c r="C3" s="248"/>
      <c r="D3" s="248"/>
      <c r="E3" s="248"/>
      <c r="F3" s="248"/>
    </row>
    <row r="5" spans="2:8" ht="18.600000000000001" customHeight="1" x14ac:dyDescent="0.3">
      <c r="B5" s="326"/>
      <c r="C5" s="330" t="s">
        <v>439</v>
      </c>
      <c r="D5" s="414" t="s">
        <v>440</v>
      </c>
      <c r="E5" s="330"/>
      <c r="F5" s="415"/>
    </row>
    <row r="6" spans="2:8" x14ac:dyDescent="0.3">
      <c r="B6" s="335">
        <v>19146</v>
      </c>
      <c r="C6" s="334">
        <v>9.2219923735843405</v>
      </c>
      <c r="D6" s="382">
        <f t="shared" ref="D6:D69" si="0">D7</f>
        <v>2.3592418458250983</v>
      </c>
      <c r="E6" s="326"/>
      <c r="F6" s="382"/>
      <c r="G6" s="416"/>
      <c r="H6" s="382"/>
    </row>
    <row r="7" spans="2:8" x14ac:dyDescent="0.3">
      <c r="B7" s="335">
        <v>19238</v>
      </c>
      <c r="C7" s="334">
        <v>9.6768420532087305</v>
      </c>
      <c r="D7" s="382">
        <f t="shared" si="0"/>
        <v>2.3592418458250983</v>
      </c>
      <c r="E7" s="326"/>
      <c r="F7" s="382"/>
      <c r="G7" s="416"/>
      <c r="H7" s="382"/>
    </row>
    <row r="8" spans="2:8" x14ac:dyDescent="0.3">
      <c r="B8" s="335">
        <v>19329</v>
      </c>
      <c r="C8" s="334">
        <v>10.682071906223699</v>
      </c>
      <c r="D8" s="382">
        <f t="shared" si="0"/>
        <v>2.3592418458250983</v>
      </c>
      <c r="E8" s="326"/>
      <c r="F8" s="382"/>
      <c r="G8" s="416"/>
      <c r="H8" s="382"/>
    </row>
    <row r="9" spans="2:8" x14ac:dyDescent="0.3">
      <c r="B9" s="335">
        <v>19419</v>
      </c>
      <c r="C9" s="334">
        <v>10.8643336578626</v>
      </c>
      <c r="D9" s="382">
        <f t="shared" si="0"/>
        <v>2.3592418458250983</v>
      </c>
      <c r="E9" s="326"/>
      <c r="F9" s="382"/>
      <c r="G9" s="416"/>
      <c r="H9" s="382"/>
    </row>
    <row r="10" spans="2:8" x14ac:dyDescent="0.3">
      <c r="B10" s="335">
        <v>19511</v>
      </c>
      <c r="C10" s="334">
        <v>10.948829646719201</v>
      </c>
      <c r="D10" s="382">
        <f t="shared" si="0"/>
        <v>2.3592418458250983</v>
      </c>
      <c r="E10" s="326"/>
      <c r="F10" s="382"/>
      <c r="G10" s="416"/>
      <c r="H10" s="382"/>
    </row>
    <row r="11" spans="2:8" x14ac:dyDescent="0.3">
      <c r="B11" s="335">
        <v>19603</v>
      </c>
      <c r="C11" s="334">
        <v>10.606972295476</v>
      </c>
      <c r="D11" s="382">
        <f t="shared" si="0"/>
        <v>2.3592418458250983</v>
      </c>
      <c r="E11" s="326"/>
      <c r="F11" s="382"/>
      <c r="G11" s="416"/>
      <c r="H11" s="382"/>
    </row>
    <row r="12" spans="2:8" x14ac:dyDescent="0.3">
      <c r="B12" s="335">
        <v>19694</v>
      </c>
      <c r="C12" s="334">
        <v>9.3605886529010895</v>
      </c>
      <c r="D12" s="382">
        <f t="shared" si="0"/>
        <v>2.3592418458250983</v>
      </c>
      <c r="E12" s="326"/>
      <c r="F12" s="382"/>
      <c r="G12" s="416"/>
      <c r="H12" s="382"/>
    </row>
    <row r="13" spans="2:8" x14ac:dyDescent="0.3">
      <c r="B13" s="335">
        <v>19784</v>
      </c>
      <c r="C13" s="334">
        <v>8.3242831802853399</v>
      </c>
      <c r="D13" s="382">
        <f t="shared" si="0"/>
        <v>2.3592418458250983</v>
      </c>
      <c r="E13" s="326"/>
      <c r="F13" s="382"/>
      <c r="G13" s="416"/>
      <c r="H13" s="382"/>
    </row>
    <row r="14" spans="2:8" x14ac:dyDescent="0.3">
      <c r="B14" s="335">
        <v>19876</v>
      </c>
      <c r="C14" s="334">
        <v>6.6242534448768202</v>
      </c>
      <c r="D14" s="382">
        <f t="shared" si="0"/>
        <v>2.3592418458250983</v>
      </c>
      <c r="E14" s="326"/>
      <c r="F14" s="382"/>
      <c r="G14" s="416"/>
      <c r="H14" s="382"/>
    </row>
    <row r="15" spans="2:8" x14ac:dyDescent="0.3">
      <c r="B15" s="335">
        <v>19968</v>
      </c>
      <c r="C15" s="334">
        <v>5.1535515994852199</v>
      </c>
      <c r="D15" s="382">
        <f t="shared" si="0"/>
        <v>2.3592418458250983</v>
      </c>
      <c r="E15" s="326"/>
      <c r="F15" s="382"/>
      <c r="G15" s="416"/>
      <c r="H15" s="382"/>
    </row>
    <row r="16" spans="2:8" x14ac:dyDescent="0.3">
      <c r="B16" s="335">
        <v>20059</v>
      </c>
      <c r="C16" s="334">
        <v>4.7836984896984101</v>
      </c>
      <c r="D16" s="382">
        <f t="shared" si="0"/>
        <v>2.3592418458250983</v>
      </c>
      <c r="E16" s="326"/>
      <c r="F16" s="382"/>
      <c r="G16" s="416"/>
      <c r="H16" s="382"/>
    </row>
    <row r="17" spans="2:8" x14ac:dyDescent="0.3">
      <c r="B17" s="335">
        <v>20149</v>
      </c>
      <c r="C17" s="334">
        <v>4.7711738147632499</v>
      </c>
      <c r="D17" s="382">
        <f t="shared" si="0"/>
        <v>2.3592418458250983</v>
      </c>
      <c r="E17" s="326"/>
      <c r="F17" s="382"/>
      <c r="G17" s="416"/>
      <c r="H17" s="382"/>
    </row>
    <row r="18" spans="2:8" x14ac:dyDescent="0.3">
      <c r="B18" s="335">
        <v>20241</v>
      </c>
      <c r="C18" s="334">
        <v>4.9156864163478504</v>
      </c>
      <c r="D18" s="382">
        <f t="shared" si="0"/>
        <v>2.3592418458250983</v>
      </c>
      <c r="E18" s="326"/>
      <c r="F18" s="382"/>
      <c r="G18" s="416"/>
      <c r="H18" s="382"/>
    </row>
    <row r="19" spans="2:8" x14ac:dyDescent="0.3">
      <c r="B19" s="335">
        <v>20333</v>
      </c>
      <c r="C19" s="334">
        <v>4.7446984501761396</v>
      </c>
      <c r="D19" s="382">
        <f t="shared" si="0"/>
        <v>2.3592418458250983</v>
      </c>
      <c r="E19" s="326"/>
      <c r="F19" s="382"/>
      <c r="G19" s="416"/>
      <c r="H19" s="382"/>
    </row>
    <row r="20" spans="2:8" x14ac:dyDescent="0.3">
      <c r="B20" s="335">
        <v>20424</v>
      </c>
      <c r="C20" s="334">
        <v>5.5092639580262599</v>
      </c>
      <c r="D20" s="382">
        <f t="shared" si="0"/>
        <v>2.3592418458250983</v>
      </c>
      <c r="E20" s="326"/>
      <c r="F20" s="382"/>
      <c r="G20" s="416"/>
      <c r="H20" s="382"/>
    </row>
    <row r="21" spans="2:8" x14ac:dyDescent="0.3">
      <c r="B21" s="335">
        <v>20515</v>
      </c>
      <c r="C21" s="334">
        <v>5.1216397886728799</v>
      </c>
      <c r="D21" s="382">
        <f t="shared" si="0"/>
        <v>2.3592418458250983</v>
      </c>
      <c r="E21" s="326"/>
      <c r="F21" s="382"/>
      <c r="G21" s="416"/>
      <c r="H21" s="382"/>
    </row>
    <row r="22" spans="2:8" x14ac:dyDescent="0.3">
      <c r="B22" s="335">
        <v>20607</v>
      </c>
      <c r="C22" s="334">
        <v>5.0607313252899004</v>
      </c>
      <c r="D22" s="382">
        <f t="shared" si="0"/>
        <v>2.3592418458250983</v>
      </c>
      <c r="E22" s="326"/>
      <c r="F22" s="382"/>
      <c r="G22" s="416"/>
      <c r="H22" s="382"/>
    </row>
    <row r="23" spans="2:8" x14ac:dyDescent="0.3">
      <c r="B23" s="335">
        <v>20699</v>
      </c>
      <c r="C23" s="334">
        <v>5.77705380474191</v>
      </c>
      <c r="D23" s="382">
        <f t="shared" si="0"/>
        <v>2.3592418458250983</v>
      </c>
      <c r="E23" s="326"/>
      <c r="F23" s="382"/>
      <c r="G23" s="416"/>
      <c r="H23" s="382"/>
    </row>
    <row r="24" spans="2:8" x14ac:dyDescent="0.3">
      <c r="B24" s="335">
        <v>20790</v>
      </c>
      <c r="C24" s="334">
        <v>5.7991993990654302</v>
      </c>
      <c r="D24" s="382">
        <f t="shared" si="0"/>
        <v>2.3592418458250983</v>
      </c>
      <c r="E24" s="326"/>
      <c r="F24" s="382"/>
      <c r="G24" s="416"/>
      <c r="H24" s="382"/>
    </row>
    <row r="25" spans="2:8" x14ac:dyDescent="0.3">
      <c r="B25" s="335">
        <v>20880</v>
      </c>
      <c r="C25" s="334">
        <v>6.0541365940611396</v>
      </c>
      <c r="D25" s="382">
        <f t="shared" si="0"/>
        <v>2.3592418458250983</v>
      </c>
      <c r="E25" s="326"/>
      <c r="F25" s="382"/>
      <c r="G25" s="416"/>
      <c r="H25" s="382"/>
    </row>
    <row r="26" spans="2:8" x14ac:dyDescent="0.3">
      <c r="B26" s="335">
        <v>20972</v>
      </c>
      <c r="C26" s="334">
        <v>7.1591863086960199</v>
      </c>
      <c r="D26" s="382">
        <f t="shared" si="0"/>
        <v>2.3592418458250983</v>
      </c>
      <c r="E26" s="326"/>
      <c r="F26" s="382"/>
      <c r="G26" s="416"/>
      <c r="H26" s="382"/>
    </row>
    <row r="27" spans="2:8" x14ac:dyDescent="0.3">
      <c r="B27" s="335">
        <v>21064</v>
      </c>
      <c r="C27" s="334">
        <v>7.3757937039007304</v>
      </c>
      <c r="D27" s="382">
        <f t="shared" si="0"/>
        <v>2.3592418458250983</v>
      </c>
      <c r="E27" s="326"/>
      <c r="F27" s="382"/>
      <c r="G27" s="416"/>
      <c r="H27" s="382"/>
    </row>
    <row r="28" spans="2:8" x14ac:dyDescent="0.3">
      <c r="B28" s="335">
        <v>21155</v>
      </c>
      <c r="C28" s="334">
        <v>7.7235341905976496</v>
      </c>
      <c r="D28" s="382">
        <f t="shared" si="0"/>
        <v>2.3592418458250983</v>
      </c>
      <c r="E28" s="326"/>
      <c r="F28" s="382"/>
      <c r="G28" s="416"/>
      <c r="H28" s="382"/>
    </row>
    <row r="29" spans="2:8" x14ac:dyDescent="0.3">
      <c r="B29" s="335">
        <v>21245</v>
      </c>
      <c r="C29" s="334">
        <v>7.7651573174845803</v>
      </c>
      <c r="D29" s="382">
        <f t="shared" si="0"/>
        <v>2.3592418458250983</v>
      </c>
      <c r="E29" s="326"/>
      <c r="F29" s="382"/>
      <c r="G29" s="416"/>
      <c r="H29" s="382"/>
    </row>
    <row r="30" spans="2:8" x14ac:dyDescent="0.3">
      <c r="B30" s="335">
        <v>21337</v>
      </c>
      <c r="C30" s="334">
        <v>7.3004359896787498</v>
      </c>
      <c r="D30" s="382">
        <f t="shared" si="0"/>
        <v>2.3592418458250983</v>
      </c>
      <c r="E30" s="326"/>
      <c r="F30" s="382"/>
      <c r="G30" s="416"/>
      <c r="H30" s="382"/>
    </row>
    <row r="31" spans="2:8" x14ac:dyDescent="0.3">
      <c r="B31" s="335">
        <v>21429</v>
      </c>
      <c r="C31" s="334">
        <v>7.3783495212569203</v>
      </c>
      <c r="D31" s="382">
        <f t="shared" si="0"/>
        <v>2.3592418458250983</v>
      </c>
      <c r="E31" s="326"/>
      <c r="F31" s="382"/>
      <c r="G31" s="416"/>
      <c r="H31" s="382"/>
    </row>
    <row r="32" spans="2:8" x14ac:dyDescent="0.3">
      <c r="B32" s="335">
        <v>21520</v>
      </c>
      <c r="C32" s="334">
        <v>6.2881529022244598</v>
      </c>
      <c r="D32" s="382">
        <f t="shared" si="0"/>
        <v>2.3592418458250983</v>
      </c>
      <c r="E32" s="326"/>
      <c r="F32" s="382"/>
      <c r="G32" s="416"/>
      <c r="H32" s="382"/>
    </row>
    <row r="33" spans="2:8" x14ac:dyDescent="0.3">
      <c r="B33" s="335">
        <v>21610</v>
      </c>
      <c r="C33" s="334">
        <v>5.8049743892363903</v>
      </c>
      <c r="D33" s="382">
        <f t="shared" si="0"/>
        <v>2.3592418458250983</v>
      </c>
      <c r="E33" s="326"/>
      <c r="F33" s="382"/>
      <c r="G33" s="416"/>
      <c r="H33" s="382"/>
    </row>
    <row r="34" spans="2:8" x14ac:dyDescent="0.3">
      <c r="B34" s="335">
        <v>21702</v>
      </c>
      <c r="C34" s="334">
        <v>5.2064620812509901</v>
      </c>
      <c r="D34" s="382">
        <f t="shared" si="0"/>
        <v>2.3592418458250983</v>
      </c>
      <c r="E34" s="326"/>
      <c r="F34" s="382"/>
      <c r="G34" s="416"/>
      <c r="H34" s="382"/>
    </row>
    <row r="35" spans="2:8" x14ac:dyDescent="0.3">
      <c r="B35" s="335">
        <v>21794</v>
      </c>
      <c r="C35" s="334">
        <v>3.8398897462194599</v>
      </c>
      <c r="D35" s="382">
        <f t="shared" si="0"/>
        <v>2.3592418458250983</v>
      </c>
      <c r="E35" s="326"/>
      <c r="F35" s="382"/>
      <c r="G35" s="416"/>
      <c r="H35" s="382"/>
    </row>
    <row r="36" spans="2:8" x14ac:dyDescent="0.3">
      <c r="B36" s="335">
        <v>21885</v>
      </c>
      <c r="C36" s="334">
        <v>3.57113525600028</v>
      </c>
      <c r="D36" s="382">
        <f t="shared" si="0"/>
        <v>2.3592418458250983</v>
      </c>
      <c r="E36" s="326"/>
      <c r="F36" s="382"/>
      <c r="G36" s="416"/>
      <c r="H36" s="382"/>
    </row>
    <row r="37" spans="2:8" x14ac:dyDescent="0.3">
      <c r="B37" s="335">
        <v>21976</v>
      </c>
      <c r="C37" s="334">
        <v>2.8240392921850499</v>
      </c>
      <c r="D37" s="382">
        <f t="shared" si="0"/>
        <v>2.3592418458250983</v>
      </c>
      <c r="E37" s="326"/>
      <c r="F37" s="382"/>
      <c r="G37" s="416"/>
      <c r="H37" s="382"/>
    </row>
    <row r="38" spans="2:8" x14ac:dyDescent="0.3">
      <c r="B38" s="335">
        <v>22068</v>
      </c>
      <c r="C38" s="334">
        <v>2.24654026572134</v>
      </c>
      <c r="D38" s="382">
        <f t="shared" si="0"/>
        <v>2.3592418458250983</v>
      </c>
      <c r="E38" s="326"/>
      <c r="F38" s="382"/>
      <c r="G38" s="416"/>
      <c r="H38" s="382"/>
    </row>
    <row r="39" spans="2:8" x14ac:dyDescent="0.3">
      <c r="B39" s="335">
        <v>22160</v>
      </c>
      <c r="C39" s="334">
        <v>2.0590644379283001</v>
      </c>
      <c r="D39" s="382">
        <f t="shared" si="0"/>
        <v>2.3592418458250983</v>
      </c>
      <c r="E39" s="326"/>
      <c r="F39" s="382"/>
      <c r="G39" s="416"/>
      <c r="H39" s="382"/>
    </row>
    <row r="40" spans="2:8" x14ac:dyDescent="0.3">
      <c r="B40" s="335">
        <v>22251</v>
      </c>
      <c r="C40" s="334">
        <v>2.2820425101855601</v>
      </c>
      <c r="D40" s="382">
        <f t="shared" si="0"/>
        <v>2.3592418458250983</v>
      </c>
      <c r="E40" s="326"/>
      <c r="F40" s="382"/>
      <c r="G40" s="416"/>
      <c r="H40" s="382"/>
    </row>
    <row r="41" spans="2:8" x14ac:dyDescent="0.3">
      <c r="B41" s="335">
        <v>22341</v>
      </c>
      <c r="C41" s="334">
        <v>2.6522640174333501</v>
      </c>
      <c r="D41" s="382">
        <f t="shared" si="0"/>
        <v>2.3592418458250983</v>
      </c>
      <c r="E41" s="326"/>
      <c r="F41" s="382"/>
      <c r="G41" s="416"/>
      <c r="H41" s="382"/>
    </row>
    <row r="42" spans="2:8" x14ac:dyDescent="0.3">
      <c r="B42" s="335">
        <v>22433</v>
      </c>
      <c r="C42" s="334">
        <v>3.8238399159907601</v>
      </c>
      <c r="D42" s="382">
        <f t="shared" si="0"/>
        <v>2.3592418458250983</v>
      </c>
      <c r="E42" s="326"/>
      <c r="F42" s="382"/>
      <c r="G42" s="416"/>
      <c r="H42" s="382"/>
    </row>
    <row r="43" spans="2:8" x14ac:dyDescent="0.3">
      <c r="B43" s="335">
        <v>22525</v>
      </c>
      <c r="C43" s="334">
        <v>5.5331440114454304</v>
      </c>
      <c r="D43" s="382">
        <f t="shared" si="0"/>
        <v>2.3592418458250983</v>
      </c>
      <c r="E43" s="326"/>
      <c r="F43" s="382"/>
      <c r="G43" s="416"/>
      <c r="H43" s="382"/>
    </row>
    <row r="44" spans="2:8" x14ac:dyDescent="0.3">
      <c r="B44" s="335">
        <v>22616</v>
      </c>
      <c r="C44" s="334">
        <v>7.0563334498534998</v>
      </c>
      <c r="D44" s="382">
        <f t="shared" si="0"/>
        <v>2.3592418458250983</v>
      </c>
      <c r="E44" s="326"/>
      <c r="F44" s="382"/>
      <c r="G44" s="416"/>
      <c r="H44" s="382"/>
    </row>
    <row r="45" spans="2:8" x14ac:dyDescent="0.3">
      <c r="B45" s="335">
        <v>22706</v>
      </c>
      <c r="C45" s="334">
        <v>7.8897116964661</v>
      </c>
      <c r="D45" s="382">
        <f t="shared" si="0"/>
        <v>2.3592418458250983</v>
      </c>
      <c r="E45" s="326"/>
      <c r="F45" s="382"/>
      <c r="G45" s="416"/>
      <c r="H45" s="382"/>
    </row>
    <row r="46" spans="2:8" x14ac:dyDescent="0.3">
      <c r="B46" s="335">
        <v>22798</v>
      </c>
      <c r="C46" s="334">
        <v>8.3970920737469701</v>
      </c>
      <c r="D46" s="382">
        <f t="shared" si="0"/>
        <v>2.3592418458250983</v>
      </c>
      <c r="E46" s="326"/>
      <c r="F46" s="382"/>
      <c r="G46" s="416"/>
      <c r="H46" s="382"/>
    </row>
    <row r="47" spans="2:8" x14ac:dyDescent="0.3">
      <c r="B47" s="335">
        <v>22890</v>
      </c>
      <c r="C47" s="334">
        <v>7.4919100804793004</v>
      </c>
      <c r="D47" s="382">
        <f t="shared" si="0"/>
        <v>2.3592418458250983</v>
      </c>
      <c r="E47" s="326"/>
      <c r="F47" s="382"/>
      <c r="G47" s="416"/>
      <c r="H47" s="382"/>
    </row>
    <row r="48" spans="2:8" x14ac:dyDescent="0.3">
      <c r="B48" s="335">
        <v>22981</v>
      </c>
      <c r="C48" s="334">
        <v>7.23903057403676</v>
      </c>
      <c r="D48" s="382">
        <f t="shared" si="0"/>
        <v>2.3592418458250983</v>
      </c>
      <c r="E48" s="326"/>
      <c r="F48" s="382"/>
      <c r="G48" s="416"/>
      <c r="H48" s="382"/>
    </row>
    <row r="49" spans="2:8" x14ac:dyDescent="0.3">
      <c r="B49" s="335">
        <v>23071</v>
      </c>
      <c r="C49" s="334">
        <v>6.9970921266235502</v>
      </c>
      <c r="D49" s="382">
        <f t="shared" si="0"/>
        <v>2.3592418458250983</v>
      </c>
      <c r="E49" s="326"/>
      <c r="F49" s="382"/>
      <c r="G49" s="416"/>
      <c r="H49" s="382"/>
    </row>
    <row r="50" spans="2:8" x14ac:dyDescent="0.3">
      <c r="B50" s="335">
        <v>23163</v>
      </c>
      <c r="C50" s="334">
        <v>6.38604135816629</v>
      </c>
      <c r="D50" s="382">
        <f t="shared" si="0"/>
        <v>2.3592418458250983</v>
      </c>
      <c r="E50" s="326"/>
      <c r="F50" s="382"/>
      <c r="G50" s="416"/>
      <c r="H50" s="382"/>
    </row>
    <row r="51" spans="2:8" x14ac:dyDescent="0.3">
      <c r="B51" s="335">
        <v>23255</v>
      </c>
      <c r="C51" s="334">
        <v>6.8515979692565496</v>
      </c>
      <c r="D51" s="382">
        <f t="shared" si="0"/>
        <v>2.3592418458250983</v>
      </c>
      <c r="E51" s="326"/>
      <c r="F51" s="382"/>
      <c r="G51" s="416"/>
      <c r="H51" s="382"/>
    </row>
    <row r="52" spans="2:8" x14ac:dyDescent="0.3">
      <c r="B52" s="335">
        <v>23346</v>
      </c>
      <c r="C52" s="334">
        <v>6.7179208859316004</v>
      </c>
      <c r="D52" s="382">
        <f t="shared" si="0"/>
        <v>2.3592418458250983</v>
      </c>
      <c r="E52" s="326"/>
      <c r="F52" s="382"/>
      <c r="G52" s="416"/>
      <c r="H52" s="382"/>
    </row>
    <row r="53" spans="2:8" x14ac:dyDescent="0.3">
      <c r="B53" s="335">
        <v>23437</v>
      </c>
      <c r="C53" s="334">
        <v>7.3035701010293401</v>
      </c>
      <c r="D53" s="382">
        <f t="shared" si="0"/>
        <v>2.3592418458250983</v>
      </c>
      <c r="E53" s="326"/>
      <c r="F53" s="382"/>
      <c r="G53" s="416"/>
      <c r="H53" s="382"/>
    </row>
    <row r="54" spans="2:8" x14ac:dyDescent="0.3">
      <c r="B54" s="335">
        <v>23529</v>
      </c>
      <c r="C54" s="334">
        <v>7.51750192323866</v>
      </c>
      <c r="D54" s="382">
        <f t="shared" si="0"/>
        <v>2.3592418458250983</v>
      </c>
      <c r="E54" s="326"/>
      <c r="F54" s="382"/>
      <c r="G54" s="416"/>
      <c r="H54" s="382"/>
    </row>
    <row r="55" spans="2:8" x14ac:dyDescent="0.3">
      <c r="B55" s="335">
        <v>23621</v>
      </c>
      <c r="C55" s="334">
        <v>7.4139515623168499</v>
      </c>
      <c r="D55" s="382">
        <f t="shared" si="0"/>
        <v>2.3592418458250983</v>
      </c>
      <c r="E55" s="326"/>
      <c r="F55" s="382"/>
      <c r="G55" s="416"/>
      <c r="H55" s="382"/>
    </row>
    <row r="56" spans="2:8" x14ac:dyDescent="0.3">
      <c r="B56" s="335">
        <v>23712</v>
      </c>
      <c r="C56" s="334">
        <v>6.7798683677770404</v>
      </c>
      <c r="D56" s="382">
        <f t="shared" si="0"/>
        <v>2.3592418458250983</v>
      </c>
      <c r="E56" s="326"/>
      <c r="F56" s="382"/>
      <c r="G56" s="416"/>
      <c r="H56" s="382"/>
    </row>
    <row r="57" spans="2:8" x14ac:dyDescent="0.3">
      <c r="B57" s="335">
        <v>23802</v>
      </c>
      <c r="C57" s="334">
        <v>6.41695445605336</v>
      </c>
      <c r="D57" s="382">
        <f t="shared" si="0"/>
        <v>2.3592418458250983</v>
      </c>
      <c r="E57" s="326"/>
      <c r="F57" s="382"/>
      <c r="G57" s="416"/>
      <c r="H57" s="382"/>
    </row>
    <row r="58" spans="2:8" x14ac:dyDescent="0.3">
      <c r="B58" s="335">
        <v>23894</v>
      </c>
      <c r="C58" s="334">
        <v>5.8473009623191396</v>
      </c>
      <c r="D58" s="382">
        <f t="shared" si="0"/>
        <v>2.3592418458250983</v>
      </c>
      <c r="E58" s="326"/>
      <c r="F58" s="382"/>
      <c r="G58" s="416"/>
      <c r="H58" s="382"/>
    </row>
    <row r="59" spans="2:8" x14ac:dyDescent="0.3">
      <c r="B59" s="335">
        <v>23986</v>
      </c>
      <c r="C59" s="334">
        <v>5.7407735452476798</v>
      </c>
      <c r="D59" s="382">
        <f t="shared" si="0"/>
        <v>2.3592418458250983</v>
      </c>
      <c r="E59" s="326"/>
      <c r="F59" s="382"/>
      <c r="G59" s="416"/>
      <c r="H59" s="382"/>
    </row>
    <row r="60" spans="2:8" x14ac:dyDescent="0.3">
      <c r="B60" s="335">
        <v>24077</v>
      </c>
      <c r="C60" s="334">
        <v>5.8512657380683102</v>
      </c>
      <c r="D60" s="382">
        <f t="shared" si="0"/>
        <v>2.3592418458250983</v>
      </c>
      <c r="E60" s="326"/>
      <c r="F60" s="382"/>
      <c r="G60" s="416"/>
      <c r="H60" s="382"/>
    </row>
    <row r="61" spans="2:8" x14ac:dyDescent="0.3">
      <c r="B61" s="335">
        <v>24167</v>
      </c>
      <c r="C61" s="334">
        <v>6.0919509227157</v>
      </c>
      <c r="D61" s="382">
        <f t="shared" si="0"/>
        <v>2.3592418458250983</v>
      </c>
      <c r="E61" s="326"/>
      <c r="F61" s="382"/>
      <c r="G61" s="416"/>
      <c r="H61" s="382"/>
    </row>
    <row r="62" spans="2:8" x14ac:dyDescent="0.3">
      <c r="B62" s="335">
        <v>24259</v>
      </c>
      <c r="C62" s="334">
        <v>6.3933914008748403</v>
      </c>
      <c r="D62" s="382">
        <f t="shared" si="0"/>
        <v>2.3592418458250983</v>
      </c>
      <c r="E62" s="326"/>
      <c r="F62" s="382"/>
      <c r="G62" s="416"/>
      <c r="H62" s="382"/>
    </row>
    <row r="63" spans="2:8" x14ac:dyDescent="0.3">
      <c r="B63" s="335">
        <v>24351</v>
      </c>
      <c r="C63" s="334">
        <v>6.3424524883765097</v>
      </c>
      <c r="D63" s="382">
        <f t="shared" si="0"/>
        <v>2.3592418458250983</v>
      </c>
      <c r="E63" s="326"/>
      <c r="F63" s="382"/>
      <c r="G63" s="416"/>
      <c r="H63" s="382"/>
    </row>
    <row r="64" spans="2:8" x14ac:dyDescent="0.3">
      <c r="B64" s="335">
        <v>24442</v>
      </c>
      <c r="C64" s="334">
        <v>6.5435019917515298</v>
      </c>
      <c r="D64" s="382">
        <f t="shared" si="0"/>
        <v>2.3592418458250983</v>
      </c>
      <c r="E64" s="326"/>
      <c r="F64" s="382"/>
      <c r="G64" s="416"/>
      <c r="H64" s="382"/>
    </row>
    <row r="65" spans="2:10" x14ac:dyDescent="0.3">
      <c r="B65" s="335">
        <v>24532</v>
      </c>
      <c r="C65" s="334">
        <v>6.3984674030090201</v>
      </c>
      <c r="D65" s="382">
        <f t="shared" si="0"/>
        <v>2.3592418458250983</v>
      </c>
      <c r="E65" s="326"/>
      <c r="F65" s="382"/>
      <c r="G65" s="416"/>
      <c r="H65" s="382"/>
    </row>
    <row r="66" spans="2:10" x14ac:dyDescent="0.3">
      <c r="B66" s="335">
        <v>24624</v>
      </c>
      <c r="C66" s="334">
        <v>6.0800639356116202</v>
      </c>
      <c r="D66" s="382">
        <f t="shared" si="0"/>
        <v>2.3592418458250983</v>
      </c>
      <c r="E66" s="326"/>
      <c r="F66" s="382"/>
      <c r="G66" s="416"/>
      <c r="H66" s="382"/>
      <c r="J66" s="382"/>
    </row>
    <row r="67" spans="2:10" x14ac:dyDescent="0.3">
      <c r="B67" s="335">
        <v>24716</v>
      </c>
      <c r="C67" s="334">
        <v>4.9186908972404098</v>
      </c>
      <c r="D67" s="382">
        <f t="shared" si="0"/>
        <v>2.3592418458250983</v>
      </c>
      <c r="E67" s="326"/>
      <c r="F67" s="382"/>
      <c r="G67" s="416"/>
      <c r="H67" s="382"/>
      <c r="J67" s="382"/>
    </row>
    <row r="68" spans="2:10" x14ac:dyDescent="0.3">
      <c r="B68" s="335">
        <v>24807</v>
      </c>
      <c r="C68" s="334">
        <v>3.11868337785927</v>
      </c>
      <c r="D68" s="382">
        <f t="shared" si="0"/>
        <v>2.3592418458250983</v>
      </c>
      <c r="E68" s="326"/>
      <c r="F68" s="382"/>
      <c r="H68" s="382"/>
      <c r="J68" s="382"/>
    </row>
    <row r="69" spans="2:10" x14ac:dyDescent="0.3">
      <c r="B69" s="335">
        <v>24898</v>
      </c>
      <c r="C69" s="334">
        <v>0.77589073919155405</v>
      </c>
      <c r="D69" s="382">
        <f t="shared" si="0"/>
        <v>2.3592418458250983</v>
      </c>
      <c r="E69" s="326"/>
      <c r="F69" s="382"/>
      <c r="G69" s="416"/>
      <c r="H69" s="382"/>
      <c r="J69" s="382"/>
    </row>
    <row r="70" spans="2:10" x14ac:dyDescent="0.3">
      <c r="B70" s="335">
        <v>24990</v>
      </c>
      <c r="C70" s="334">
        <v>-1.3025168874711901</v>
      </c>
      <c r="D70" s="382">
        <f t="shared" ref="D70:D133" si="1">D71</f>
        <v>2.3592418458250983</v>
      </c>
      <c r="E70" s="326"/>
      <c r="F70" s="382"/>
      <c r="G70" s="416"/>
      <c r="H70" s="382"/>
      <c r="J70" s="382"/>
    </row>
    <row r="71" spans="2:10" x14ac:dyDescent="0.3">
      <c r="B71" s="335">
        <v>25082</v>
      </c>
      <c r="C71" s="334">
        <v>-2.2684507680195498</v>
      </c>
      <c r="D71" s="382">
        <f t="shared" si="1"/>
        <v>2.3592418458250983</v>
      </c>
      <c r="E71" s="326"/>
      <c r="F71" s="382"/>
      <c r="G71" s="416"/>
      <c r="H71" s="382"/>
      <c r="J71" s="382"/>
    </row>
    <row r="72" spans="2:10" x14ac:dyDescent="0.3">
      <c r="B72" s="335">
        <v>25173</v>
      </c>
      <c r="C72" s="334">
        <v>-2.35159057730261</v>
      </c>
      <c r="D72" s="382">
        <f t="shared" si="1"/>
        <v>2.3592418458250983</v>
      </c>
      <c r="E72" s="326"/>
      <c r="F72" s="382"/>
      <c r="G72" s="416"/>
      <c r="H72" s="382"/>
      <c r="J72" s="382"/>
    </row>
    <row r="73" spans="2:10" x14ac:dyDescent="0.3">
      <c r="B73" s="335">
        <v>25263</v>
      </c>
      <c r="C73" s="334">
        <v>-2.3120467778437002</v>
      </c>
      <c r="D73" s="382">
        <f t="shared" si="1"/>
        <v>2.3592418458250983</v>
      </c>
      <c r="E73" s="326"/>
      <c r="F73" s="382"/>
      <c r="G73" s="416"/>
      <c r="H73" s="382"/>
      <c r="J73" s="382"/>
    </row>
    <row r="74" spans="2:10" x14ac:dyDescent="0.3">
      <c r="B74" s="335">
        <v>25355</v>
      </c>
      <c r="C74" s="334">
        <v>-2.16050795236829</v>
      </c>
      <c r="D74" s="382">
        <f t="shared" si="1"/>
        <v>2.3592418458250983</v>
      </c>
      <c r="E74" s="326"/>
      <c r="F74" s="382"/>
      <c r="G74" s="416"/>
      <c r="H74" s="382"/>
      <c r="J74" s="382"/>
    </row>
    <row r="75" spans="2:10" x14ac:dyDescent="0.3">
      <c r="B75" s="335">
        <v>25447</v>
      </c>
      <c r="C75" s="334">
        <v>-2.0395078078324702</v>
      </c>
      <c r="D75" s="382">
        <f t="shared" si="1"/>
        <v>2.3592418458250983</v>
      </c>
      <c r="E75" s="326"/>
      <c r="F75" s="382"/>
      <c r="G75" s="416"/>
      <c r="H75" s="382"/>
      <c r="J75" s="382"/>
    </row>
    <row r="76" spans="2:10" x14ac:dyDescent="0.3">
      <c r="B76" s="335">
        <v>25538</v>
      </c>
      <c r="C76" s="334">
        <v>-1.5059820990819299</v>
      </c>
      <c r="D76" s="382">
        <f t="shared" si="1"/>
        <v>2.3592418458250983</v>
      </c>
      <c r="E76" s="326"/>
      <c r="F76" s="382"/>
      <c r="G76" s="416"/>
      <c r="H76" s="382"/>
      <c r="J76" s="382"/>
    </row>
    <row r="77" spans="2:10" x14ac:dyDescent="0.3">
      <c r="B77" s="335">
        <v>25628</v>
      </c>
      <c r="C77" s="334">
        <v>-1.0392785526067601</v>
      </c>
      <c r="D77" s="382">
        <f t="shared" si="1"/>
        <v>2.3592418458250983</v>
      </c>
      <c r="E77" s="326"/>
      <c r="F77" s="382"/>
      <c r="G77" s="416"/>
      <c r="H77" s="382"/>
      <c r="J77" s="382"/>
    </row>
    <row r="78" spans="2:10" x14ac:dyDescent="0.3">
      <c r="B78" s="335">
        <v>25720</v>
      </c>
      <c r="C78" s="334">
        <v>-1.14864509898205</v>
      </c>
      <c r="D78" s="382">
        <f t="shared" si="1"/>
        <v>2.3592418458250983</v>
      </c>
      <c r="E78" s="326"/>
      <c r="F78" s="382"/>
      <c r="G78" s="416"/>
      <c r="H78" s="382"/>
      <c r="J78" s="382"/>
    </row>
    <row r="79" spans="2:10" x14ac:dyDescent="0.3">
      <c r="B79" s="335">
        <v>25812</v>
      </c>
      <c r="C79" s="334">
        <v>-0.41368720969953199</v>
      </c>
      <c r="D79" s="382">
        <f t="shared" si="1"/>
        <v>2.3592418458250983</v>
      </c>
      <c r="E79" s="326"/>
      <c r="F79" s="382"/>
      <c r="G79" s="416"/>
      <c r="H79" s="382"/>
      <c r="J79" s="382"/>
    </row>
    <row r="80" spans="2:10" x14ac:dyDescent="0.3">
      <c r="B80" s="335">
        <v>25903</v>
      </c>
      <c r="C80" s="334">
        <v>0.26955824444436999</v>
      </c>
      <c r="D80" s="382">
        <f t="shared" si="1"/>
        <v>2.3592418458250983</v>
      </c>
      <c r="E80" s="326"/>
      <c r="F80" s="382"/>
      <c r="G80" s="416"/>
      <c r="H80" s="382"/>
      <c r="J80" s="382"/>
    </row>
    <row r="81" spans="2:10" x14ac:dyDescent="0.3">
      <c r="B81" s="335">
        <v>25993</v>
      </c>
      <c r="C81" s="334">
        <v>0.41382913842795799</v>
      </c>
      <c r="D81" s="382">
        <f t="shared" si="1"/>
        <v>2.3592418458250983</v>
      </c>
      <c r="E81" s="326"/>
      <c r="F81" s="382"/>
      <c r="G81" s="416"/>
      <c r="H81" s="382"/>
      <c r="J81" s="382"/>
    </row>
    <row r="82" spans="2:10" x14ac:dyDescent="0.3">
      <c r="B82" s="335">
        <v>26085</v>
      </c>
      <c r="C82" s="334">
        <v>0.66854344725148496</v>
      </c>
      <c r="D82" s="382">
        <f t="shared" si="1"/>
        <v>2.3592418458250983</v>
      </c>
      <c r="E82" s="326"/>
      <c r="F82" s="382"/>
      <c r="G82" s="416"/>
      <c r="H82" s="382"/>
      <c r="J82" s="382"/>
    </row>
    <row r="83" spans="2:10" x14ac:dyDescent="0.3">
      <c r="B83" s="335">
        <v>26177</v>
      </c>
      <c r="C83" s="334">
        <v>0.82591596123981104</v>
      </c>
      <c r="D83" s="382">
        <f t="shared" si="1"/>
        <v>2.3592418458250983</v>
      </c>
      <c r="E83" s="326"/>
      <c r="F83" s="382"/>
      <c r="G83" s="416"/>
      <c r="H83" s="382"/>
      <c r="J83" s="382"/>
    </row>
    <row r="84" spans="2:10" x14ac:dyDescent="0.3">
      <c r="B84" s="335">
        <v>26268</v>
      </c>
      <c r="C84" s="334">
        <v>1.2062949711480799</v>
      </c>
      <c r="D84" s="382">
        <f t="shared" si="1"/>
        <v>2.3592418458250983</v>
      </c>
      <c r="E84" s="326"/>
      <c r="F84" s="382"/>
      <c r="G84" s="416"/>
      <c r="H84" s="382"/>
      <c r="J84" s="382"/>
    </row>
    <row r="85" spans="2:10" x14ac:dyDescent="0.3">
      <c r="B85" s="335">
        <v>26359</v>
      </c>
      <c r="C85" s="334">
        <v>2.5370393250471301</v>
      </c>
      <c r="D85" s="382">
        <f t="shared" si="1"/>
        <v>2.3592418458250983</v>
      </c>
      <c r="E85" s="326"/>
      <c r="F85" s="382"/>
      <c r="G85" s="416"/>
      <c r="H85" s="382"/>
      <c r="J85" s="382"/>
    </row>
    <row r="86" spans="2:10" x14ac:dyDescent="0.3">
      <c r="B86" s="335">
        <v>26451</v>
      </c>
      <c r="C86" s="334">
        <v>3.5672796094783199</v>
      </c>
      <c r="D86" s="382">
        <f t="shared" si="1"/>
        <v>2.3592418458250983</v>
      </c>
      <c r="E86" s="326"/>
      <c r="F86" s="382"/>
      <c r="G86" s="416"/>
      <c r="H86" s="382"/>
      <c r="J86" s="382"/>
    </row>
    <row r="87" spans="2:10" x14ac:dyDescent="0.3">
      <c r="B87" s="335">
        <v>26543</v>
      </c>
      <c r="C87" s="334">
        <v>4.55633407771486</v>
      </c>
      <c r="D87" s="382">
        <f t="shared" si="1"/>
        <v>2.3592418458250983</v>
      </c>
      <c r="E87" s="326"/>
      <c r="F87" s="382"/>
      <c r="H87" s="382"/>
      <c r="J87" s="382"/>
    </row>
    <row r="88" spans="2:10" x14ac:dyDescent="0.3">
      <c r="B88" s="335">
        <v>26634</v>
      </c>
      <c r="C88" s="334">
        <v>5.8272314664411802</v>
      </c>
      <c r="D88" s="382">
        <f t="shared" si="1"/>
        <v>2.3592418458250983</v>
      </c>
      <c r="E88" s="326"/>
      <c r="H88" s="382"/>
    </row>
    <row r="89" spans="2:10" x14ac:dyDescent="0.3">
      <c r="B89" s="335">
        <v>26724</v>
      </c>
      <c r="C89" s="334">
        <v>6.3021256779194497</v>
      </c>
      <c r="D89" s="382">
        <f t="shared" si="1"/>
        <v>2.3592418458250983</v>
      </c>
      <c r="E89" s="326"/>
      <c r="H89" s="382"/>
    </row>
    <row r="90" spans="2:10" x14ac:dyDescent="0.3">
      <c r="B90" s="335">
        <v>26816</v>
      </c>
      <c r="C90" s="334">
        <v>6.678546508498</v>
      </c>
      <c r="D90" s="382">
        <f t="shared" si="1"/>
        <v>2.3592418458250983</v>
      </c>
      <c r="E90" s="326"/>
      <c r="H90" s="382"/>
    </row>
    <row r="91" spans="2:10" x14ac:dyDescent="0.3">
      <c r="B91" s="335">
        <v>26908</v>
      </c>
      <c r="C91" s="382">
        <v>7.4760518501722002</v>
      </c>
      <c r="D91" s="382">
        <f t="shared" si="1"/>
        <v>2.3592418458250983</v>
      </c>
      <c r="H91" s="382"/>
    </row>
    <row r="92" spans="2:10" x14ac:dyDescent="0.3">
      <c r="B92" s="335">
        <v>26999</v>
      </c>
      <c r="C92" s="382">
        <v>8.5095570369724403</v>
      </c>
      <c r="D92" s="382">
        <f t="shared" si="1"/>
        <v>2.3592418458250983</v>
      </c>
      <c r="H92" s="382"/>
    </row>
    <row r="93" spans="2:10" x14ac:dyDescent="0.3">
      <c r="B93" s="335">
        <v>27089</v>
      </c>
      <c r="C93" s="382">
        <v>8.8363775708966497</v>
      </c>
      <c r="D93" s="382">
        <f t="shared" si="1"/>
        <v>2.3592418458250983</v>
      </c>
      <c r="H93" s="382"/>
    </row>
    <row r="94" spans="2:10" x14ac:dyDescent="0.3">
      <c r="B94" s="335">
        <v>27181</v>
      </c>
      <c r="C94" s="382">
        <v>8.5819308087130093</v>
      </c>
      <c r="D94" s="382">
        <f t="shared" si="1"/>
        <v>2.3592418458250983</v>
      </c>
      <c r="H94" s="382"/>
    </row>
    <row r="95" spans="2:10" x14ac:dyDescent="0.3">
      <c r="B95" s="335">
        <v>27273</v>
      </c>
      <c r="C95" s="382">
        <v>7.7583982177510098</v>
      </c>
      <c r="D95" s="382">
        <f t="shared" si="1"/>
        <v>2.3592418458250983</v>
      </c>
      <c r="H95" s="382"/>
    </row>
    <row r="96" spans="2:10" x14ac:dyDescent="0.3">
      <c r="B96" s="335">
        <v>27364</v>
      </c>
      <c r="C96" s="382">
        <v>7.2336996387051</v>
      </c>
      <c r="D96" s="382">
        <f t="shared" si="1"/>
        <v>2.3592418458250983</v>
      </c>
      <c r="H96" s="382"/>
    </row>
    <row r="97" spans="2:8" x14ac:dyDescent="0.3">
      <c r="B97" s="335">
        <v>27454</v>
      </c>
      <c r="C97" s="382">
        <v>7.0741084379310699</v>
      </c>
      <c r="D97" s="382">
        <f t="shared" si="1"/>
        <v>2.3592418458250983</v>
      </c>
      <c r="H97" s="382"/>
    </row>
    <row r="98" spans="2:8" x14ac:dyDescent="0.3">
      <c r="B98" s="335">
        <v>27546</v>
      </c>
      <c r="C98" s="382">
        <v>6.5363891613982297</v>
      </c>
      <c r="D98" s="382">
        <f t="shared" si="1"/>
        <v>2.3592418458250983</v>
      </c>
      <c r="H98" s="382"/>
    </row>
    <row r="99" spans="2:8" x14ac:dyDescent="0.3">
      <c r="B99" s="335">
        <v>27638</v>
      </c>
      <c r="C99" s="382">
        <v>5.6687024693962602</v>
      </c>
      <c r="D99" s="382">
        <f t="shared" si="1"/>
        <v>2.3592418458250983</v>
      </c>
      <c r="H99" s="382"/>
    </row>
    <row r="100" spans="2:8" x14ac:dyDescent="0.3">
      <c r="B100" s="335">
        <v>27729</v>
      </c>
      <c r="C100" s="382">
        <v>3.91973193737077</v>
      </c>
      <c r="D100" s="382">
        <f t="shared" si="1"/>
        <v>2.3592418458250983</v>
      </c>
      <c r="H100" s="382"/>
    </row>
    <row r="101" spans="2:8" x14ac:dyDescent="0.3">
      <c r="B101" s="335">
        <v>27820</v>
      </c>
      <c r="C101" s="382">
        <v>1.65120249106119</v>
      </c>
      <c r="D101" s="382">
        <f t="shared" si="1"/>
        <v>2.3592418458250983</v>
      </c>
      <c r="H101" s="382"/>
    </row>
    <row r="102" spans="2:8" x14ac:dyDescent="0.3">
      <c r="B102" s="335">
        <v>27912</v>
      </c>
      <c r="C102" s="382">
        <v>-0.37317183891496603</v>
      </c>
      <c r="D102" s="382">
        <f t="shared" si="1"/>
        <v>2.3592418458250983</v>
      </c>
      <c r="H102" s="382"/>
    </row>
    <row r="103" spans="2:8" x14ac:dyDescent="0.3">
      <c r="B103" s="335">
        <v>28004</v>
      </c>
      <c r="C103" s="382">
        <v>-2.1449446098938298</v>
      </c>
      <c r="D103" s="382">
        <f t="shared" si="1"/>
        <v>2.3592418458250983</v>
      </c>
      <c r="H103" s="382"/>
    </row>
    <row r="104" spans="2:8" x14ac:dyDescent="0.3">
      <c r="B104" s="335">
        <v>28095</v>
      </c>
      <c r="C104" s="382">
        <v>-3.8416614612062099</v>
      </c>
      <c r="D104" s="382">
        <f t="shared" si="1"/>
        <v>2.3592418458250983</v>
      </c>
      <c r="H104" s="382"/>
    </row>
    <row r="105" spans="2:8" x14ac:dyDescent="0.3">
      <c r="B105" s="335">
        <v>28185</v>
      </c>
      <c r="C105" s="382">
        <v>-5.9150369038338004</v>
      </c>
      <c r="D105" s="382">
        <f t="shared" si="1"/>
        <v>2.3592418458250983</v>
      </c>
      <c r="H105" s="382"/>
    </row>
    <row r="106" spans="2:8" x14ac:dyDescent="0.3">
      <c r="B106" s="335">
        <v>28277</v>
      </c>
      <c r="C106" s="382">
        <v>-7.1252321894810002</v>
      </c>
      <c r="D106" s="382">
        <f t="shared" si="1"/>
        <v>2.3592418458250983</v>
      </c>
      <c r="H106" s="382"/>
    </row>
    <row r="107" spans="2:8" x14ac:dyDescent="0.3">
      <c r="B107" s="335">
        <v>28369</v>
      </c>
      <c r="C107" s="382">
        <v>-7.6934651260285198</v>
      </c>
      <c r="D107" s="382">
        <f t="shared" si="1"/>
        <v>2.3592418458250983</v>
      </c>
      <c r="H107" s="382"/>
    </row>
    <row r="108" spans="2:8" x14ac:dyDescent="0.3">
      <c r="B108" s="335">
        <v>28460</v>
      </c>
      <c r="C108" s="382">
        <v>-8.3307762696073304</v>
      </c>
      <c r="D108" s="382">
        <f t="shared" si="1"/>
        <v>2.3592418458250983</v>
      </c>
      <c r="H108" s="382"/>
    </row>
    <row r="109" spans="2:8" x14ac:dyDescent="0.3">
      <c r="B109" s="335">
        <v>28550</v>
      </c>
      <c r="C109" s="382">
        <v>-8.2730240318715005</v>
      </c>
      <c r="D109" s="382">
        <f t="shared" si="1"/>
        <v>2.3592418458250983</v>
      </c>
      <c r="H109" s="382"/>
    </row>
    <row r="110" spans="2:8" x14ac:dyDescent="0.3">
      <c r="B110" s="335">
        <v>28642</v>
      </c>
      <c r="C110" s="382">
        <v>-9.1935865983210707</v>
      </c>
      <c r="D110" s="382">
        <f t="shared" si="1"/>
        <v>2.3592418458250983</v>
      </c>
      <c r="H110" s="382"/>
    </row>
    <row r="111" spans="2:8" x14ac:dyDescent="0.3">
      <c r="B111" s="335">
        <v>28734</v>
      </c>
      <c r="C111" s="382">
        <v>-10.2744311996766</v>
      </c>
      <c r="D111" s="382">
        <f t="shared" si="1"/>
        <v>2.3592418458250983</v>
      </c>
      <c r="H111" s="382"/>
    </row>
    <row r="112" spans="2:8" x14ac:dyDescent="0.3">
      <c r="B112" s="335">
        <v>28825</v>
      </c>
      <c r="C112" s="382">
        <v>-10.330271716220899</v>
      </c>
      <c r="D112" s="382">
        <f t="shared" si="1"/>
        <v>2.3592418458250983</v>
      </c>
      <c r="H112" s="382"/>
    </row>
    <row r="113" spans="2:8" x14ac:dyDescent="0.3">
      <c r="B113" s="335">
        <v>28915</v>
      </c>
      <c r="C113" s="382">
        <v>-12.4624792136763</v>
      </c>
      <c r="D113" s="382">
        <f t="shared" si="1"/>
        <v>2.3592418458250983</v>
      </c>
      <c r="H113" s="382"/>
    </row>
    <row r="114" spans="2:8" x14ac:dyDescent="0.3">
      <c r="B114" s="335">
        <v>29007</v>
      </c>
      <c r="C114" s="382">
        <v>-13.4469883606405</v>
      </c>
      <c r="D114" s="382">
        <f t="shared" si="1"/>
        <v>2.3592418458250983</v>
      </c>
      <c r="H114" s="382"/>
    </row>
    <row r="115" spans="2:8" x14ac:dyDescent="0.3">
      <c r="B115" s="335">
        <v>29099</v>
      </c>
      <c r="C115" s="382">
        <v>-13.536041112982</v>
      </c>
      <c r="D115" s="382">
        <f t="shared" si="1"/>
        <v>2.3592418458250983</v>
      </c>
      <c r="H115" s="382"/>
    </row>
    <row r="116" spans="2:8" x14ac:dyDescent="0.3">
      <c r="B116" s="335">
        <v>29190</v>
      </c>
      <c r="C116" s="382">
        <v>-12.9626909494134</v>
      </c>
      <c r="D116" s="382">
        <f t="shared" si="1"/>
        <v>2.3592418458250983</v>
      </c>
      <c r="H116" s="382"/>
    </row>
    <row r="117" spans="2:8" x14ac:dyDescent="0.3">
      <c r="B117" s="335">
        <v>29281</v>
      </c>
      <c r="C117" s="382">
        <v>-10.6596247274581</v>
      </c>
      <c r="D117" s="382">
        <f t="shared" si="1"/>
        <v>2.3592418458250983</v>
      </c>
      <c r="H117" s="382"/>
    </row>
    <row r="118" spans="2:8" x14ac:dyDescent="0.3">
      <c r="B118" s="335">
        <v>29373</v>
      </c>
      <c r="C118" s="382">
        <v>-8.6045548251324497</v>
      </c>
      <c r="D118" s="382">
        <f t="shared" si="1"/>
        <v>2.3592418458250983</v>
      </c>
      <c r="H118" s="382"/>
    </row>
    <row r="119" spans="2:8" x14ac:dyDescent="0.3">
      <c r="B119" s="335">
        <v>29465</v>
      </c>
      <c r="C119" s="382">
        <v>-7.1951202429411696</v>
      </c>
      <c r="D119" s="382">
        <f t="shared" si="1"/>
        <v>2.3592418458250983</v>
      </c>
      <c r="H119" s="382"/>
    </row>
    <row r="120" spans="2:8" x14ac:dyDescent="0.3">
      <c r="B120" s="335">
        <v>29556</v>
      </c>
      <c r="C120" s="382">
        <v>-7.29110977202303</v>
      </c>
      <c r="D120" s="382">
        <f t="shared" si="1"/>
        <v>2.3592418458250983</v>
      </c>
      <c r="H120" s="382"/>
    </row>
    <row r="121" spans="2:8" x14ac:dyDescent="0.3">
      <c r="B121" s="335">
        <v>29646</v>
      </c>
      <c r="C121" s="382">
        <v>-7.6645142910644903</v>
      </c>
      <c r="D121" s="382">
        <f t="shared" si="1"/>
        <v>2.3592418458250983</v>
      </c>
      <c r="H121" s="382"/>
    </row>
    <row r="122" spans="2:8" x14ac:dyDescent="0.3">
      <c r="B122" s="335">
        <v>29738</v>
      </c>
      <c r="C122" s="382">
        <v>-7.7030198476992799</v>
      </c>
      <c r="D122" s="382">
        <f t="shared" si="1"/>
        <v>2.3592418458250983</v>
      </c>
      <c r="H122" s="382"/>
    </row>
    <row r="123" spans="2:8" x14ac:dyDescent="0.3">
      <c r="B123" s="335">
        <v>29830</v>
      </c>
      <c r="C123" s="382">
        <v>-6.3794058065095198</v>
      </c>
      <c r="D123" s="382">
        <f t="shared" si="1"/>
        <v>2.3592418458250983</v>
      </c>
      <c r="H123" s="382"/>
    </row>
    <row r="124" spans="2:8" x14ac:dyDescent="0.3">
      <c r="B124" s="335">
        <v>29921</v>
      </c>
      <c r="C124" s="382">
        <v>-5.1425230774381196</v>
      </c>
      <c r="D124" s="382">
        <f t="shared" si="1"/>
        <v>2.3592418458250983</v>
      </c>
      <c r="H124" s="382"/>
    </row>
    <row r="125" spans="2:8" x14ac:dyDescent="0.3">
      <c r="B125" s="335">
        <v>30011</v>
      </c>
      <c r="C125" s="382">
        <v>-3.5246659243873601</v>
      </c>
      <c r="D125" s="382">
        <f t="shared" si="1"/>
        <v>2.3592418458250983</v>
      </c>
      <c r="H125" s="382"/>
    </row>
    <row r="126" spans="2:8" x14ac:dyDescent="0.3">
      <c r="B126" s="335">
        <v>30103</v>
      </c>
      <c r="C126" s="382">
        <v>-1.6351291975298301</v>
      </c>
      <c r="D126" s="382">
        <f t="shared" si="1"/>
        <v>2.3592418458250983</v>
      </c>
      <c r="H126" s="382"/>
    </row>
    <row r="127" spans="2:8" x14ac:dyDescent="0.3">
      <c r="B127" s="335">
        <v>30195</v>
      </c>
      <c r="C127" s="382">
        <v>-1.31168361173521</v>
      </c>
      <c r="D127" s="382">
        <f t="shared" si="1"/>
        <v>2.3592418458250983</v>
      </c>
      <c r="H127" s="382"/>
    </row>
    <row r="128" spans="2:8" x14ac:dyDescent="0.3">
      <c r="B128" s="335">
        <v>30286</v>
      </c>
      <c r="C128" s="382">
        <v>-0.46922967856167003</v>
      </c>
      <c r="D128" s="382">
        <f t="shared" si="1"/>
        <v>2.3592418458250983</v>
      </c>
      <c r="H128" s="382"/>
    </row>
    <row r="129" spans="2:8" x14ac:dyDescent="0.3">
      <c r="B129" s="335">
        <v>30376</v>
      </c>
      <c r="C129" s="382">
        <v>0.96438681882634203</v>
      </c>
      <c r="D129" s="382">
        <f t="shared" si="1"/>
        <v>2.3592418458250983</v>
      </c>
      <c r="H129" s="382"/>
    </row>
    <row r="130" spans="2:8" x14ac:dyDescent="0.3">
      <c r="B130" s="335">
        <v>30468</v>
      </c>
      <c r="C130" s="382">
        <v>1.99488230728018</v>
      </c>
      <c r="D130" s="382">
        <f t="shared" si="1"/>
        <v>2.3592418458250983</v>
      </c>
      <c r="H130" s="382"/>
    </row>
    <row r="131" spans="2:8" x14ac:dyDescent="0.3">
      <c r="B131" s="335">
        <v>30560</v>
      </c>
      <c r="C131" s="382">
        <v>2.6116653508199001</v>
      </c>
      <c r="D131" s="382">
        <f t="shared" si="1"/>
        <v>2.3592418458250983</v>
      </c>
      <c r="H131" s="382"/>
    </row>
    <row r="132" spans="2:8" x14ac:dyDescent="0.3">
      <c r="B132" s="335">
        <v>30651</v>
      </c>
      <c r="C132" s="382">
        <v>2.4917718190790001</v>
      </c>
      <c r="D132" s="382">
        <f t="shared" si="1"/>
        <v>2.3592418458250983</v>
      </c>
      <c r="H132" s="382"/>
    </row>
    <row r="133" spans="2:8" x14ac:dyDescent="0.3">
      <c r="B133" s="335">
        <v>30742</v>
      </c>
      <c r="C133" s="382">
        <v>1.9681250665404399</v>
      </c>
      <c r="D133" s="382">
        <f t="shared" si="1"/>
        <v>2.3592418458250983</v>
      </c>
      <c r="H133" s="382"/>
    </row>
    <row r="134" spans="2:8" x14ac:dyDescent="0.3">
      <c r="B134" s="335">
        <v>30834</v>
      </c>
      <c r="C134" s="382">
        <v>1.05153110055259</v>
      </c>
      <c r="D134" s="382">
        <f t="shared" ref="D134:D197" si="2">D135</f>
        <v>2.3592418458250983</v>
      </c>
      <c r="H134" s="382"/>
    </row>
    <row r="135" spans="2:8" x14ac:dyDescent="0.3">
      <c r="B135" s="335">
        <v>30926</v>
      </c>
      <c r="C135" s="382">
        <v>0.16332558420436599</v>
      </c>
      <c r="D135" s="382">
        <f t="shared" si="2"/>
        <v>2.3592418458250983</v>
      </c>
      <c r="H135" s="382"/>
    </row>
    <row r="136" spans="2:8" x14ac:dyDescent="0.3">
      <c r="B136" s="335">
        <v>31017</v>
      </c>
      <c r="C136" s="382">
        <v>-0.93650030078534396</v>
      </c>
      <c r="D136" s="382">
        <f t="shared" si="2"/>
        <v>2.3592418458250983</v>
      </c>
      <c r="H136" s="382"/>
    </row>
    <row r="137" spans="2:8" x14ac:dyDescent="0.3">
      <c r="B137" s="335">
        <v>31107</v>
      </c>
      <c r="C137" s="382">
        <v>-2.40861097981632</v>
      </c>
      <c r="D137" s="382">
        <f t="shared" si="2"/>
        <v>2.3592418458250983</v>
      </c>
      <c r="H137" s="382"/>
    </row>
    <row r="138" spans="2:8" x14ac:dyDescent="0.3">
      <c r="B138" s="335">
        <v>31199</v>
      </c>
      <c r="C138" s="382">
        <v>-3.94506684902592</v>
      </c>
      <c r="D138" s="382">
        <f t="shared" si="2"/>
        <v>2.3592418458250983</v>
      </c>
      <c r="H138" s="382"/>
    </row>
    <row r="139" spans="2:8" x14ac:dyDescent="0.3">
      <c r="B139" s="335">
        <v>31291</v>
      </c>
      <c r="C139" s="382">
        <v>-4.8966508593753302</v>
      </c>
      <c r="D139" s="382">
        <f t="shared" si="2"/>
        <v>2.3592418458250983</v>
      </c>
      <c r="H139" s="382"/>
    </row>
    <row r="140" spans="2:8" x14ac:dyDescent="0.3">
      <c r="B140" s="335">
        <v>31382</v>
      </c>
      <c r="C140" s="382">
        <v>-5.7483275584220399</v>
      </c>
      <c r="D140" s="382">
        <f t="shared" si="2"/>
        <v>2.3592418458250983</v>
      </c>
      <c r="H140" s="382"/>
    </row>
    <row r="141" spans="2:8" x14ac:dyDescent="0.3">
      <c r="B141" s="335">
        <v>31472</v>
      </c>
      <c r="C141" s="382">
        <v>-6.43252180595222</v>
      </c>
      <c r="D141" s="382">
        <f t="shared" si="2"/>
        <v>2.3592418458250983</v>
      </c>
      <c r="H141" s="382"/>
    </row>
    <row r="142" spans="2:8" x14ac:dyDescent="0.3">
      <c r="B142" s="335">
        <v>31564</v>
      </c>
      <c r="C142" s="382">
        <v>-6.4944413093343103</v>
      </c>
      <c r="D142" s="382">
        <f t="shared" si="2"/>
        <v>2.3592418458250983</v>
      </c>
      <c r="H142" s="382"/>
    </row>
    <row r="143" spans="2:8" x14ac:dyDescent="0.3">
      <c r="B143" s="335">
        <v>31656</v>
      </c>
      <c r="C143" s="382">
        <v>-6.5415769103353698</v>
      </c>
      <c r="D143" s="382">
        <f t="shared" si="2"/>
        <v>2.3592418458250983</v>
      </c>
      <c r="H143" s="382"/>
    </row>
    <row r="144" spans="2:8" x14ac:dyDescent="0.3">
      <c r="B144" s="335">
        <v>31747</v>
      </c>
      <c r="C144" s="382">
        <v>-5.5547090571015501</v>
      </c>
      <c r="D144" s="382">
        <f t="shared" si="2"/>
        <v>2.3592418458250983</v>
      </c>
      <c r="H144" s="382"/>
    </row>
    <row r="145" spans="2:8" x14ac:dyDescent="0.3">
      <c r="B145" s="335">
        <v>31837</v>
      </c>
      <c r="C145" s="382">
        <v>-4.2145142212779696</v>
      </c>
      <c r="D145" s="382">
        <f t="shared" si="2"/>
        <v>2.3592418458250983</v>
      </c>
      <c r="H145" s="382"/>
    </row>
    <row r="146" spans="2:8" x14ac:dyDescent="0.3">
      <c r="B146" s="335">
        <v>31929</v>
      </c>
      <c r="C146" s="382">
        <v>-3.5300537829249299</v>
      </c>
      <c r="D146" s="382">
        <f t="shared" si="2"/>
        <v>2.3592418458250983</v>
      </c>
      <c r="H146" s="382"/>
    </row>
    <row r="147" spans="2:8" x14ac:dyDescent="0.3">
      <c r="B147" s="335">
        <v>32021</v>
      </c>
      <c r="C147" s="382">
        <v>-2.8585387088437502</v>
      </c>
      <c r="D147" s="382">
        <f t="shared" si="2"/>
        <v>2.3592418458250983</v>
      </c>
      <c r="H147" s="382"/>
    </row>
    <row r="148" spans="2:8" x14ac:dyDescent="0.3">
      <c r="B148" s="335">
        <v>32112</v>
      </c>
      <c r="C148" s="382">
        <v>-3.3064458662416198</v>
      </c>
      <c r="D148" s="382">
        <f t="shared" si="2"/>
        <v>2.3592418458250983</v>
      </c>
      <c r="H148" s="382"/>
    </row>
    <row r="149" spans="2:8" x14ac:dyDescent="0.3">
      <c r="B149" s="335">
        <v>32203</v>
      </c>
      <c r="C149" s="382">
        <v>-4.5837386006934802</v>
      </c>
      <c r="D149" s="382">
        <f t="shared" si="2"/>
        <v>2.3592418458250983</v>
      </c>
      <c r="H149" s="382"/>
    </row>
    <row r="150" spans="2:8" x14ac:dyDescent="0.3">
      <c r="B150" s="335">
        <v>32295</v>
      </c>
      <c r="C150" s="382">
        <v>-5.3735598962399997</v>
      </c>
      <c r="D150" s="382">
        <f t="shared" si="2"/>
        <v>2.3592418458250983</v>
      </c>
      <c r="H150" s="382"/>
    </row>
    <row r="151" spans="2:8" x14ac:dyDescent="0.3">
      <c r="B151" s="335">
        <v>32387</v>
      </c>
      <c r="C151" s="382">
        <v>-6.1934237149208897</v>
      </c>
      <c r="D151" s="382">
        <f t="shared" si="2"/>
        <v>2.3592418458250983</v>
      </c>
      <c r="H151" s="382"/>
    </row>
    <row r="152" spans="2:8" x14ac:dyDescent="0.3">
      <c r="B152" s="335">
        <v>32478</v>
      </c>
      <c r="C152" s="382">
        <v>-7.0981251845515896</v>
      </c>
      <c r="D152" s="382">
        <f t="shared" si="2"/>
        <v>2.3592418458250983</v>
      </c>
      <c r="H152" s="382"/>
    </row>
    <row r="153" spans="2:8" x14ac:dyDescent="0.3">
      <c r="B153" s="335">
        <v>32568</v>
      </c>
      <c r="C153" s="382">
        <v>-7.2330258751128902</v>
      </c>
      <c r="D153" s="382">
        <f t="shared" si="2"/>
        <v>2.3592418458250983</v>
      </c>
      <c r="H153" s="382"/>
    </row>
    <row r="154" spans="2:8" x14ac:dyDescent="0.3">
      <c r="B154" s="335">
        <v>32660</v>
      </c>
      <c r="C154" s="382">
        <v>-7.0592500622199799</v>
      </c>
      <c r="D154" s="382">
        <f t="shared" si="2"/>
        <v>2.3592418458250983</v>
      </c>
      <c r="H154" s="382"/>
    </row>
    <row r="155" spans="2:8" x14ac:dyDescent="0.3">
      <c r="B155" s="335">
        <v>32752</v>
      </c>
      <c r="C155" s="382">
        <v>-5.79907806428964</v>
      </c>
      <c r="D155" s="382">
        <f t="shared" si="2"/>
        <v>2.3592418458250983</v>
      </c>
      <c r="H155" s="382"/>
    </row>
    <row r="156" spans="2:8" x14ac:dyDescent="0.3">
      <c r="B156" s="335">
        <v>32843</v>
      </c>
      <c r="C156" s="382">
        <v>-3.5746188172253999</v>
      </c>
      <c r="D156" s="382">
        <f t="shared" si="2"/>
        <v>2.3592418458250983</v>
      </c>
      <c r="H156" s="382"/>
    </row>
    <row r="157" spans="2:8" x14ac:dyDescent="0.3">
      <c r="B157" s="335">
        <v>32933</v>
      </c>
      <c r="C157" s="382">
        <v>-1.1672253356239899</v>
      </c>
      <c r="D157" s="382">
        <f t="shared" si="2"/>
        <v>2.3592418458250983</v>
      </c>
      <c r="H157" s="382"/>
    </row>
    <row r="158" spans="2:8" x14ac:dyDescent="0.3">
      <c r="B158" s="335">
        <v>33025</v>
      </c>
      <c r="C158" s="382">
        <v>0.67814532478635703</v>
      </c>
      <c r="D158" s="382">
        <f t="shared" si="2"/>
        <v>2.3592418458250983</v>
      </c>
      <c r="H158" s="382"/>
    </row>
    <row r="159" spans="2:8" x14ac:dyDescent="0.3">
      <c r="B159" s="335">
        <v>33117</v>
      </c>
      <c r="C159" s="382">
        <v>1.8642384172384101</v>
      </c>
      <c r="D159" s="382">
        <f t="shared" si="2"/>
        <v>2.3592418458250983</v>
      </c>
      <c r="H159" s="382"/>
    </row>
    <row r="160" spans="2:8" x14ac:dyDescent="0.3">
      <c r="B160" s="335">
        <v>33208</v>
      </c>
      <c r="C160" s="382">
        <v>2.76538695292493</v>
      </c>
      <c r="D160" s="382">
        <f t="shared" si="2"/>
        <v>2.3592418458250983</v>
      </c>
      <c r="H160" s="382"/>
    </row>
    <row r="161" spans="2:8" x14ac:dyDescent="0.3">
      <c r="B161" s="335">
        <v>33298</v>
      </c>
      <c r="C161" s="382">
        <v>3.3428899082568799</v>
      </c>
      <c r="D161" s="382">
        <f t="shared" si="2"/>
        <v>2.3592418458250983</v>
      </c>
      <c r="H161" s="382"/>
    </row>
    <row r="162" spans="2:8" x14ac:dyDescent="0.3">
      <c r="B162" s="335">
        <v>33390</v>
      </c>
      <c r="C162" s="382">
        <v>3.4190724156676402</v>
      </c>
      <c r="D162" s="382">
        <f t="shared" si="2"/>
        <v>2.3592418458250983</v>
      </c>
      <c r="H162" s="382"/>
    </row>
    <row r="163" spans="2:8" x14ac:dyDescent="0.3">
      <c r="B163" s="335">
        <v>33482</v>
      </c>
      <c r="C163" s="382">
        <v>3.0303030303030298</v>
      </c>
      <c r="D163" s="382">
        <f t="shared" si="2"/>
        <v>2.3592418458250983</v>
      </c>
      <c r="H163" s="382"/>
    </row>
    <row r="164" spans="2:8" x14ac:dyDescent="0.3">
      <c r="B164" s="335">
        <v>33573</v>
      </c>
      <c r="C164" s="382">
        <v>1.8458475540386801</v>
      </c>
      <c r="D164" s="382">
        <f t="shared" si="2"/>
        <v>2.3592418458250983</v>
      </c>
      <c r="H164" s="382"/>
    </row>
    <row r="165" spans="2:8" x14ac:dyDescent="0.3">
      <c r="B165" s="335">
        <v>33664</v>
      </c>
      <c r="C165" s="382">
        <v>1.2618743796965799</v>
      </c>
      <c r="D165" s="382">
        <f t="shared" si="2"/>
        <v>2.3592418458250983</v>
      </c>
      <c r="H165" s="382"/>
    </row>
    <row r="166" spans="2:8" x14ac:dyDescent="0.3">
      <c r="B166" s="335">
        <v>33756</v>
      </c>
      <c r="C166" s="382">
        <v>0.95138318656737497</v>
      </c>
      <c r="D166" s="382">
        <f t="shared" si="2"/>
        <v>2.3592418458250983</v>
      </c>
      <c r="H166" s="382"/>
    </row>
    <row r="167" spans="2:8" x14ac:dyDescent="0.3">
      <c r="B167" s="335">
        <v>33848</v>
      </c>
      <c r="C167" s="382">
        <v>0.71759520849813496</v>
      </c>
      <c r="D167" s="382">
        <f t="shared" si="2"/>
        <v>2.3592418458250983</v>
      </c>
      <c r="H167" s="382"/>
    </row>
    <row r="168" spans="2:8" x14ac:dyDescent="0.3">
      <c r="B168" s="335">
        <v>33939</v>
      </c>
      <c r="C168" s="382">
        <v>1.2921569731433999</v>
      </c>
      <c r="D168" s="382">
        <f t="shared" si="2"/>
        <v>2.3592418458250983</v>
      </c>
      <c r="H168" s="382"/>
    </row>
    <row r="169" spans="2:8" x14ac:dyDescent="0.3">
      <c r="B169" s="335">
        <v>34029</v>
      </c>
      <c r="C169" s="382">
        <v>1.7843115250813599</v>
      </c>
      <c r="D169" s="382">
        <f t="shared" si="2"/>
        <v>2.3592418458250983</v>
      </c>
      <c r="H169" s="382"/>
    </row>
    <row r="170" spans="2:8" x14ac:dyDescent="0.3">
      <c r="B170" s="335">
        <v>34121</v>
      </c>
      <c r="C170" s="382">
        <v>2.3710878450254702</v>
      </c>
      <c r="D170" s="382">
        <f t="shared" si="2"/>
        <v>2.3592418458250983</v>
      </c>
      <c r="H170" s="382"/>
    </row>
    <row r="171" spans="2:8" x14ac:dyDescent="0.3">
      <c r="B171" s="335">
        <v>34213</v>
      </c>
      <c r="C171" s="382">
        <v>3.2264366853666</v>
      </c>
      <c r="D171" s="382">
        <f t="shared" si="2"/>
        <v>2.3592418458250983</v>
      </c>
      <c r="H171" s="382"/>
    </row>
    <row r="172" spans="2:8" x14ac:dyDescent="0.3">
      <c r="B172" s="335">
        <v>34304</v>
      </c>
      <c r="C172" s="382">
        <v>3.87181055089221</v>
      </c>
      <c r="D172" s="382">
        <f t="shared" si="2"/>
        <v>2.3592418458250983</v>
      </c>
      <c r="H172" s="382"/>
    </row>
    <row r="173" spans="2:8" x14ac:dyDescent="0.3">
      <c r="B173" s="335">
        <v>34394</v>
      </c>
      <c r="C173" s="382">
        <v>4.2309289768794098</v>
      </c>
      <c r="D173" s="382">
        <f t="shared" si="2"/>
        <v>2.3592418458250983</v>
      </c>
      <c r="H173" s="382"/>
    </row>
    <row r="174" spans="2:8" x14ac:dyDescent="0.3">
      <c r="B174" s="335">
        <v>34486</v>
      </c>
      <c r="C174" s="382">
        <v>4.7127071823204396</v>
      </c>
      <c r="D174" s="382">
        <f t="shared" si="2"/>
        <v>2.3592418458250983</v>
      </c>
      <c r="H174" s="382"/>
    </row>
    <row r="175" spans="2:8" x14ac:dyDescent="0.3">
      <c r="B175" s="335">
        <v>34578</v>
      </c>
      <c r="C175" s="382">
        <v>5.14896194724379</v>
      </c>
      <c r="D175" s="382">
        <f t="shared" si="2"/>
        <v>2.3592418458250983</v>
      </c>
      <c r="H175" s="382"/>
    </row>
    <row r="176" spans="2:8" x14ac:dyDescent="0.3">
      <c r="B176" s="335">
        <v>34669</v>
      </c>
      <c r="C176" s="382">
        <v>5.4737823095688398</v>
      </c>
      <c r="D176" s="382">
        <f t="shared" si="2"/>
        <v>2.3592418458250983</v>
      </c>
      <c r="H176" s="382"/>
    </row>
    <row r="177" spans="2:8" x14ac:dyDescent="0.3">
      <c r="B177" s="335">
        <v>34759</v>
      </c>
      <c r="C177" s="382">
        <v>5.8711139012473703</v>
      </c>
      <c r="D177" s="382">
        <f t="shared" si="2"/>
        <v>2.3592418458250983</v>
      </c>
      <c r="H177" s="382"/>
    </row>
    <row r="178" spans="2:8" x14ac:dyDescent="0.3">
      <c r="B178" s="335">
        <v>34851</v>
      </c>
      <c r="C178" s="382">
        <v>6.2748407469918801</v>
      </c>
      <c r="D178" s="382">
        <f t="shared" si="2"/>
        <v>2.3592418458250983</v>
      </c>
      <c r="H178" s="382"/>
    </row>
    <row r="179" spans="2:8" x14ac:dyDescent="0.3">
      <c r="B179" s="335">
        <v>34943</v>
      </c>
      <c r="C179" s="382">
        <v>7.2358076234885802</v>
      </c>
      <c r="D179" s="382">
        <f t="shared" si="2"/>
        <v>2.3592418458250983</v>
      </c>
      <c r="H179" s="382"/>
    </row>
    <row r="180" spans="2:8" x14ac:dyDescent="0.3">
      <c r="B180" s="335">
        <v>35034</v>
      </c>
      <c r="C180" s="382">
        <v>7.7076644994199697</v>
      </c>
      <c r="D180" s="382">
        <f t="shared" si="2"/>
        <v>2.3592418458250983</v>
      </c>
      <c r="H180" s="382"/>
    </row>
    <row r="181" spans="2:8" x14ac:dyDescent="0.3">
      <c r="B181" s="335">
        <v>35125</v>
      </c>
      <c r="C181" s="382">
        <v>8.1108664124187495</v>
      </c>
      <c r="D181" s="382">
        <f t="shared" si="2"/>
        <v>2.3592418458250983</v>
      </c>
      <c r="H181" s="382"/>
    </row>
    <row r="182" spans="2:8" x14ac:dyDescent="0.3">
      <c r="B182" s="335">
        <v>35217</v>
      </c>
      <c r="C182" s="382">
        <v>8.0117899249732005</v>
      </c>
      <c r="D182" s="382">
        <f t="shared" si="2"/>
        <v>2.3592418458250983</v>
      </c>
      <c r="H182" s="382"/>
    </row>
    <row r="183" spans="2:8" x14ac:dyDescent="0.3">
      <c r="B183" s="335">
        <v>35309</v>
      </c>
      <c r="C183" s="382">
        <v>7.1630713370354497</v>
      </c>
      <c r="D183" s="382">
        <f t="shared" si="2"/>
        <v>2.3592418458250983</v>
      </c>
      <c r="H183" s="382"/>
    </row>
    <row r="184" spans="2:8" x14ac:dyDescent="0.3">
      <c r="B184" s="335">
        <v>35400</v>
      </c>
      <c r="C184" s="382">
        <v>6.5252638013980802</v>
      </c>
      <c r="D184" s="382">
        <f t="shared" si="2"/>
        <v>2.3592418458250983</v>
      </c>
      <c r="H184" s="382"/>
    </row>
    <row r="185" spans="2:8" x14ac:dyDescent="0.3">
      <c r="B185" s="335">
        <v>35490</v>
      </c>
      <c r="C185" s="382">
        <v>5.6473829201101902</v>
      </c>
      <c r="D185" s="382">
        <f t="shared" si="2"/>
        <v>2.3592418458250983</v>
      </c>
      <c r="H185" s="382"/>
    </row>
    <row r="186" spans="2:8" x14ac:dyDescent="0.3">
      <c r="B186" s="335">
        <v>35582</v>
      </c>
      <c r="C186" s="382">
        <v>4.4376272710443398</v>
      </c>
      <c r="D186" s="382">
        <f t="shared" si="2"/>
        <v>2.3592418458250983</v>
      </c>
      <c r="H186" s="382"/>
    </row>
    <row r="187" spans="2:8" x14ac:dyDescent="0.3">
      <c r="B187" s="335">
        <v>35674</v>
      </c>
      <c r="C187" s="382">
        <v>3.3075726004272901</v>
      </c>
      <c r="D187" s="382">
        <f t="shared" si="2"/>
        <v>2.3592418458250983</v>
      </c>
      <c r="H187" s="382"/>
    </row>
    <row r="188" spans="2:8" x14ac:dyDescent="0.3">
      <c r="B188" s="335">
        <v>35765</v>
      </c>
      <c r="C188" s="382">
        <v>1.9328371946248699</v>
      </c>
      <c r="D188" s="382">
        <f t="shared" si="2"/>
        <v>2.3592418458250983</v>
      </c>
      <c r="H188" s="382"/>
    </row>
    <row r="189" spans="2:8" x14ac:dyDescent="0.3">
      <c r="B189" s="335">
        <v>35855</v>
      </c>
      <c r="C189" s="382">
        <v>0.84750209907640595</v>
      </c>
      <c r="D189" s="382">
        <f t="shared" si="2"/>
        <v>2.3592418458250983</v>
      </c>
      <c r="H189" s="382"/>
    </row>
    <row r="190" spans="2:8" x14ac:dyDescent="0.3">
      <c r="B190" s="335">
        <v>35947</v>
      </c>
      <c r="C190" s="382">
        <v>0.16251638269986801</v>
      </c>
      <c r="D190" s="382">
        <f t="shared" si="2"/>
        <v>2.3592418458250983</v>
      </c>
      <c r="H190" s="382"/>
    </row>
    <row r="191" spans="2:8" x14ac:dyDescent="0.3">
      <c r="B191" s="335">
        <v>36039</v>
      </c>
      <c r="C191" s="382">
        <v>-1.08348599842973</v>
      </c>
      <c r="D191" s="382">
        <f t="shared" si="2"/>
        <v>2.3592418458250983</v>
      </c>
      <c r="H191" s="382"/>
    </row>
    <row r="192" spans="2:8" x14ac:dyDescent="0.3">
      <c r="B192" s="335">
        <v>36130</v>
      </c>
      <c r="C192" s="382">
        <v>-1.75232424527316</v>
      </c>
      <c r="D192" s="382">
        <f t="shared" si="2"/>
        <v>2.3592418458250983</v>
      </c>
      <c r="H192" s="382"/>
    </row>
    <row r="193" spans="2:8" x14ac:dyDescent="0.3">
      <c r="B193" s="335">
        <v>36220</v>
      </c>
      <c r="C193" s="382">
        <v>-2.5958779024262899</v>
      </c>
      <c r="D193" s="382">
        <f t="shared" si="2"/>
        <v>2.3592418458250983</v>
      </c>
      <c r="H193" s="382"/>
    </row>
    <row r="194" spans="2:8" x14ac:dyDescent="0.3">
      <c r="B194" s="335">
        <v>36312</v>
      </c>
      <c r="C194" s="382">
        <v>-2.9256081979609299</v>
      </c>
      <c r="D194" s="382">
        <f t="shared" si="2"/>
        <v>2.3592418458250983</v>
      </c>
      <c r="H194" s="382"/>
    </row>
    <row r="195" spans="2:8" x14ac:dyDescent="0.3">
      <c r="B195" s="335">
        <v>36404</v>
      </c>
      <c r="C195" s="382">
        <v>-2.7283850980187898</v>
      </c>
      <c r="D195" s="382">
        <f t="shared" si="2"/>
        <v>2.3592418458250983</v>
      </c>
      <c r="H195" s="382"/>
    </row>
    <row r="196" spans="2:8" x14ac:dyDescent="0.3">
      <c r="B196" s="335">
        <v>36495</v>
      </c>
      <c r="C196" s="382">
        <v>-2.3889278387993</v>
      </c>
      <c r="D196" s="382">
        <f t="shared" si="2"/>
        <v>2.3592418458250983</v>
      </c>
      <c r="H196" s="382"/>
    </row>
    <row r="197" spans="2:8" x14ac:dyDescent="0.3">
      <c r="B197" s="335">
        <v>36586</v>
      </c>
      <c r="C197" s="382">
        <v>-2.3314919992738399</v>
      </c>
      <c r="D197" s="382">
        <f t="shared" si="2"/>
        <v>2.3592418458250983</v>
      </c>
      <c r="H197" s="382"/>
    </row>
    <row r="198" spans="2:8" x14ac:dyDescent="0.3">
      <c r="B198" s="335">
        <v>36678</v>
      </c>
      <c r="C198" s="382">
        <v>-2.5351893615366601</v>
      </c>
      <c r="D198" s="382">
        <f t="shared" ref="D198:D261" si="3">D199</f>
        <v>2.3592418458250983</v>
      </c>
      <c r="H198" s="382"/>
    </row>
    <row r="199" spans="2:8" x14ac:dyDescent="0.3">
      <c r="B199" s="335">
        <v>36770</v>
      </c>
      <c r="C199" s="382">
        <v>-2.5304665062485401</v>
      </c>
      <c r="D199" s="382">
        <f t="shared" si="3"/>
        <v>2.3592418458250983</v>
      </c>
      <c r="H199" s="382"/>
    </row>
    <row r="200" spans="2:8" x14ac:dyDescent="0.3">
      <c r="B200" s="335">
        <v>36861</v>
      </c>
      <c r="C200" s="382">
        <v>-2.9898530892566599</v>
      </c>
      <c r="D200" s="382">
        <f t="shared" si="3"/>
        <v>2.3592418458250983</v>
      </c>
      <c r="H200" s="382"/>
    </row>
    <row r="201" spans="2:8" x14ac:dyDescent="0.3">
      <c r="B201" s="335">
        <v>36951</v>
      </c>
      <c r="C201" s="382">
        <v>-3.2583458025901599</v>
      </c>
      <c r="D201" s="382">
        <f t="shared" si="3"/>
        <v>2.3592418458250983</v>
      </c>
      <c r="H201" s="382"/>
    </row>
    <row r="202" spans="2:8" x14ac:dyDescent="0.3">
      <c r="B202" s="335">
        <v>37043</v>
      </c>
      <c r="C202" s="382">
        <v>-2.22136322638835</v>
      </c>
      <c r="D202" s="382">
        <f t="shared" si="3"/>
        <v>2.3592418458250983</v>
      </c>
      <c r="H202" s="382"/>
    </row>
    <row r="203" spans="2:8" x14ac:dyDescent="0.3">
      <c r="B203" s="335">
        <v>37135</v>
      </c>
      <c r="C203" s="382">
        <v>-0.19766904554089401</v>
      </c>
      <c r="D203" s="382">
        <f t="shared" si="3"/>
        <v>2.3592418458250983</v>
      </c>
      <c r="H203" s="382"/>
    </row>
    <row r="204" spans="2:8" x14ac:dyDescent="0.3">
      <c r="B204" s="335">
        <v>37226</v>
      </c>
      <c r="C204" s="382">
        <v>2.8573617282059098</v>
      </c>
      <c r="D204" s="382">
        <f t="shared" si="3"/>
        <v>2.3592418458250983</v>
      </c>
      <c r="H204" s="382"/>
    </row>
    <row r="205" spans="2:8" x14ac:dyDescent="0.3">
      <c r="B205" s="335">
        <v>37316</v>
      </c>
      <c r="C205" s="382">
        <v>6.2403130319892197</v>
      </c>
      <c r="D205" s="382">
        <f t="shared" si="3"/>
        <v>2.3592418458250983</v>
      </c>
      <c r="H205" s="382"/>
    </row>
    <row r="206" spans="2:8" x14ac:dyDescent="0.3">
      <c r="B206" s="335">
        <v>37408</v>
      </c>
      <c r="C206" s="382">
        <v>8.3094846144105308</v>
      </c>
      <c r="D206" s="382">
        <f t="shared" si="3"/>
        <v>2.3592418458250983</v>
      </c>
      <c r="H206" s="382"/>
    </row>
    <row r="207" spans="2:8" x14ac:dyDescent="0.3">
      <c r="B207" s="335">
        <v>37500</v>
      </c>
      <c r="C207" s="382">
        <v>9.3885472325839299</v>
      </c>
      <c r="D207" s="382">
        <f t="shared" si="3"/>
        <v>2.3592418458250983</v>
      </c>
      <c r="H207" s="382"/>
    </row>
    <row r="208" spans="2:8" x14ac:dyDescent="0.3">
      <c r="B208" s="335">
        <v>37591</v>
      </c>
      <c r="C208" s="382">
        <v>9.7104900363453996</v>
      </c>
      <c r="D208" s="382">
        <f t="shared" si="3"/>
        <v>2.3592418458250983</v>
      </c>
      <c r="H208" s="382"/>
    </row>
    <row r="209" spans="2:8" x14ac:dyDescent="0.3">
      <c r="B209" s="335">
        <v>37681</v>
      </c>
      <c r="C209" s="382">
        <v>10.283308000897</v>
      </c>
      <c r="D209" s="382">
        <f t="shared" si="3"/>
        <v>2.3592418458250983</v>
      </c>
      <c r="H209" s="382"/>
    </row>
    <row r="210" spans="2:8" x14ac:dyDescent="0.3">
      <c r="B210" s="335">
        <v>37773</v>
      </c>
      <c r="C210" s="382">
        <v>10.419149781485901</v>
      </c>
      <c r="D210" s="382">
        <f t="shared" si="3"/>
        <v>2.3592418458250983</v>
      </c>
      <c r="H210" s="382"/>
    </row>
    <row r="211" spans="2:8" x14ac:dyDescent="0.3">
      <c r="B211" s="335">
        <v>37865</v>
      </c>
      <c r="C211" s="382">
        <v>9.8501705978341398</v>
      </c>
      <c r="D211" s="382">
        <f t="shared" si="3"/>
        <v>2.3592418458250983</v>
      </c>
      <c r="H211" s="382"/>
    </row>
    <row r="212" spans="2:8" x14ac:dyDescent="0.3">
      <c r="B212" s="335">
        <v>37956</v>
      </c>
      <c r="C212" s="382">
        <v>8.4646444750837109</v>
      </c>
      <c r="D212" s="382">
        <f t="shared" si="3"/>
        <v>2.3592418458250983</v>
      </c>
      <c r="H212" s="382"/>
    </row>
    <row r="213" spans="2:8" x14ac:dyDescent="0.3">
      <c r="B213" s="335">
        <v>38047</v>
      </c>
      <c r="C213" s="382">
        <v>6.9335817785078504</v>
      </c>
      <c r="D213" s="382">
        <f t="shared" si="3"/>
        <v>2.3592418458250983</v>
      </c>
      <c r="H213" s="382"/>
    </row>
    <row r="214" spans="2:8" x14ac:dyDescent="0.3">
      <c r="B214" s="335">
        <v>38139</v>
      </c>
      <c r="C214" s="382">
        <v>5.2623853211009104</v>
      </c>
      <c r="D214" s="382">
        <f t="shared" si="3"/>
        <v>2.3592418458250983</v>
      </c>
      <c r="H214" s="382"/>
    </row>
    <row r="215" spans="2:8" x14ac:dyDescent="0.3">
      <c r="B215" s="335">
        <v>38231</v>
      </c>
      <c r="C215" s="382">
        <v>4.1823147832024503</v>
      </c>
      <c r="D215" s="382">
        <f t="shared" si="3"/>
        <v>2.3592418458250983</v>
      </c>
      <c r="H215" s="382"/>
    </row>
    <row r="216" spans="2:8" x14ac:dyDescent="0.3">
      <c r="B216" s="335">
        <v>38322</v>
      </c>
      <c r="C216" s="382">
        <v>3.5364460540067499</v>
      </c>
      <c r="D216" s="382">
        <f t="shared" si="3"/>
        <v>2.3592418458250983</v>
      </c>
      <c r="H216" s="382"/>
    </row>
    <row r="217" spans="2:8" x14ac:dyDescent="0.3">
      <c r="B217" s="335">
        <v>38412</v>
      </c>
      <c r="C217" s="382">
        <v>2.4329956865215898</v>
      </c>
      <c r="D217" s="382">
        <f t="shared" si="3"/>
        <v>2.3592418458250983</v>
      </c>
      <c r="H217" s="382"/>
    </row>
    <row r="218" spans="2:8" x14ac:dyDescent="0.3">
      <c r="B218" s="335">
        <v>38504</v>
      </c>
      <c r="C218" s="382">
        <v>2.1674447857954902</v>
      </c>
      <c r="D218" s="382">
        <f t="shared" si="3"/>
        <v>2.3592418458250983</v>
      </c>
      <c r="H218" s="382"/>
    </row>
    <row r="219" spans="2:8" x14ac:dyDescent="0.3">
      <c r="B219" s="335">
        <v>38596</v>
      </c>
      <c r="C219" s="382">
        <v>1.58952217853783</v>
      </c>
      <c r="D219" s="382">
        <f t="shared" si="3"/>
        <v>2.3592418458250983</v>
      </c>
      <c r="H219" s="382"/>
    </row>
    <row r="220" spans="2:8" x14ac:dyDescent="0.3">
      <c r="B220" s="335">
        <v>38687</v>
      </c>
      <c r="C220" s="382">
        <v>1.7423696226868499</v>
      </c>
      <c r="D220" s="382">
        <f t="shared" si="3"/>
        <v>2.3592418458250983</v>
      </c>
      <c r="H220" s="382"/>
    </row>
    <row r="221" spans="2:8" x14ac:dyDescent="0.3">
      <c r="B221" s="335">
        <v>38777</v>
      </c>
      <c r="C221" s="382">
        <v>2.3107684202964398</v>
      </c>
      <c r="D221" s="382">
        <f t="shared" si="3"/>
        <v>2.3592418458250983</v>
      </c>
      <c r="H221" s="382"/>
    </row>
    <row r="222" spans="2:8" x14ac:dyDescent="0.3">
      <c r="B222" s="335">
        <v>38869</v>
      </c>
      <c r="C222" s="382">
        <v>2.5115901161401299</v>
      </c>
      <c r="D222" s="382">
        <f t="shared" si="3"/>
        <v>2.3592418458250983</v>
      </c>
      <c r="H222" s="382"/>
    </row>
    <row r="223" spans="2:8" x14ac:dyDescent="0.3">
      <c r="B223" s="335">
        <v>38961</v>
      </c>
      <c r="C223" s="382">
        <v>3.1176260278870198</v>
      </c>
      <c r="D223" s="382">
        <f t="shared" si="3"/>
        <v>2.3592418458250983</v>
      </c>
      <c r="H223" s="382"/>
    </row>
    <row r="224" spans="2:8" x14ac:dyDescent="0.3">
      <c r="B224" s="335">
        <v>39052</v>
      </c>
      <c r="C224" s="382">
        <v>3.4472927704259799</v>
      </c>
      <c r="D224" s="382">
        <f t="shared" si="3"/>
        <v>2.3592418458250983</v>
      </c>
      <c r="H224" s="382"/>
    </row>
    <row r="225" spans="2:8" x14ac:dyDescent="0.3">
      <c r="B225" s="335">
        <v>39142</v>
      </c>
      <c r="C225" s="382">
        <v>2.9222164288761401</v>
      </c>
      <c r="D225" s="382">
        <f t="shared" si="3"/>
        <v>2.3592418458250983</v>
      </c>
      <c r="H225" s="382"/>
    </row>
    <row r="226" spans="2:8" x14ac:dyDescent="0.3">
      <c r="B226" s="335">
        <v>39234</v>
      </c>
      <c r="C226" s="382">
        <v>2.4693404043751999</v>
      </c>
      <c r="D226" s="382">
        <f t="shared" si="3"/>
        <v>2.3592418458250983</v>
      </c>
      <c r="H226" s="382"/>
    </row>
    <row r="227" spans="2:8" x14ac:dyDescent="0.3">
      <c r="B227" s="335">
        <v>39326</v>
      </c>
      <c r="C227" s="382">
        <v>1.9767139786977701</v>
      </c>
      <c r="D227" s="382">
        <f t="shared" si="3"/>
        <v>2.3592418458250983</v>
      </c>
      <c r="H227" s="382"/>
    </row>
    <row r="228" spans="2:8" x14ac:dyDescent="0.3">
      <c r="B228" s="335">
        <v>39417</v>
      </c>
      <c r="C228" s="382">
        <v>1.2695197493935</v>
      </c>
      <c r="D228" s="382">
        <f t="shared" si="3"/>
        <v>2.3592418458250983</v>
      </c>
      <c r="H228" s="382"/>
    </row>
    <row r="229" spans="2:8" x14ac:dyDescent="0.3">
      <c r="B229" s="335">
        <v>39508</v>
      </c>
      <c r="C229" s="382">
        <v>1.11382648745182</v>
      </c>
      <c r="D229" s="382">
        <f t="shared" si="3"/>
        <v>2.3592418458250983</v>
      </c>
      <c r="H229" s="382"/>
    </row>
    <row r="230" spans="2:8" x14ac:dyDescent="0.3">
      <c r="B230" s="335">
        <v>39600</v>
      </c>
      <c r="C230" s="382">
        <v>1.239494811963</v>
      </c>
      <c r="D230" s="382">
        <f t="shared" si="3"/>
        <v>2.3592418458250983</v>
      </c>
      <c r="H230" s="382"/>
    </row>
    <row r="231" spans="2:8" x14ac:dyDescent="0.3">
      <c r="B231" s="335">
        <v>39692</v>
      </c>
      <c r="C231" s="382">
        <v>1.0820685778527199</v>
      </c>
      <c r="D231" s="382">
        <f t="shared" si="3"/>
        <v>2.3592418458250983</v>
      </c>
      <c r="H231" s="382"/>
    </row>
    <row r="232" spans="2:8" x14ac:dyDescent="0.3">
      <c r="B232" s="335">
        <v>39783</v>
      </c>
      <c r="C232" s="382">
        <v>0.93451393593906895</v>
      </c>
      <c r="D232" s="382">
        <f t="shared" si="3"/>
        <v>2.3592418458250983</v>
      </c>
      <c r="H232" s="382"/>
    </row>
    <row r="233" spans="2:8" x14ac:dyDescent="0.3">
      <c r="B233" s="335">
        <v>39873</v>
      </c>
      <c r="C233" s="382">
        <v>1.6699662280190899</v>
      </c>
      <c r="D233" s="382">
        <f t="shared" si="3"/>
        <v>2.3592418458250983</v>
      </c>
      <c r="H233" s="382"/>
    </row>
    <row r="234" spans="2:8" x14ac:dyDescent="0.3">
      <c r="B234" s="335">
        <v>39965</v>
      </c>
      <c r="C234" s="382">
        <v>2.81922558453028</v>
      </c>
      <c r="D234" s="382">
        <f t="shared" si="3"/>
        <v>2.3592418458250983</v>
      </c>
      <c r="H234" s="382"/>
    </row>
    <row r="235" spans="2:8" x14ac:dyDescent="0.3">
      <c r="B235" s="335">
        <v>40057</v>
      </c>
      <c r="C235" s="382">
        <v>3.9167998517592002</v>
      </c>
      <c r="D235" s="382">
        <f t="shared" si="3"/>
        <v>2.3592418458250983</v>
      </c>
      <c r="H235" s="382"/>
    </row>
    <row r="236" spans="2:8" x14ac:dyDescent="0.3">
      <c r="B236" s="335">
        <v>40148</v>
      </c>
      <c r="C236" s="382">
        <v>5.0114263290321004</v>
      </c>
      <c r="D236" s="382">
        <f t="shared" si="3"/>
        <v>2.3592418458250983</v>
      </c>
      <c r="H236" s="382"/>
    </row>
    <row r="237" spans="2:8" x14ac:dyDescent="0.3">
      <c r="B237" s="335">
        <v>40238</v>
      </c>
      <c r="C237" s="382">
        <v>4.9497204132820896</v>
      </c>
      <c r="D237" s="382">
        <f t="shared" si="3"/>
        <v>2.3592418458250983</v>
      </c>
      <c r="H237" s="382"/>
    </row>
    <row r="238" spans="2:8" x14ac:dyDescent="0.3">
      <c r="B238" s="335">
        <v>40330</v>
      </c>
      <c r="C238" s="382">
        <v>3.7947916427241601</v>
      </c>
      <c r="D238" s="382">
        <f t="shared" si="3"/>
        <v>2.3592418458250983</v>
      </c>
      <c r="H238" s="382"/>
    </row>
    <row r="239" spans="2:8" x14ac:dyDescent="0.3">
      <c r="B239" s="335">
        <v>40422</v>
      </c>
      <c r="C239" s="382">
        <v>3.13567286313521</v>
      </c>
      <c r="D239" s="382">
        <f t="shared" si="3"/>
        <v>2.3592418458250983</v>
      </c>
      <c r="H239" s="382"/>
    </row>
    <row r="240" spans="2:8" x14ac:dyDescent="0.3">
      <c r="B240" s="335">
        <v>40513</v>
      </c>
      <c r="C240" s="382">
        <v>2.2679988111296501</v>
      </c>
      <c r="D240" s="382">
        <f t="shared" si="3"/>
        <v>2.3592418458250983</v>
      </c>
      <c r="H240" s="382"/>
    </row>
    <row r="241" spans="2:8" x14ac:dyDescent="0.3">
      <c r="B241" s="335">
        <v>40603</v>
      </c>
      <c r="C241" s="382">
        <v>1.48317170564746</v>
      </c>
      <c r="D241" s="382">
        <f t="shared" si="3"/>
        <v>2.3592418458250983</v>
      </c>
      <c r="H241" s="382"/>
    </row>
    <row r="242" spans="2:8" x14ac:dyDescent="0.3">
      <c r="B242" s="335">
        <v>40695</v>
      </c>
      <c r="C242" s="382">
        <v>0.94206204379561997</v>
      </c>
      <c r="D242" s="382">
        <f t="shared" si="3"/>
        <v>2.3592418458250983</v>
      </c>
      <c r="H242" s="382"/>
    </row>
    <row r="243" spans="2:8" x14ac:dyDescent="0.3">
      <c r="B243" s="335">
        <v>40787</v>
      </c>
      <c r="C243" s="382">
        <v>0.16165755919854199</v>
      </c>
      <c r="D243" s="382">
        <f t="shared" si="3"/>
        <v>2.3592418458250983</v>
      </c>
      <c r="H243" s="382"/>
    </row>
    <row r="244" spans="2:8" x14ac:dyDescent="0.3">
      <c r="B244" s="335">
        <v>40878</v>
      </c>
      <c r="C244" s="382">
        <v>-0.47506478156112197</v>
      </c>
      <c r="D244" s="382">
        <f t="shared" si="3"/>
        <v>2.3592418458250983</v>
      </c>
      <c r="H244" s="382"/>
    </row>
    <row r="245" spans="2:8" x14ac:dyDescent="0.3">
      <c r="B245" s="335">
        <v>40969</v>
      </c>
      <c r="C245" s="382">
        <v>-0.77839555202541699</v>
      </c>
      <c r="D245" s="382">
        <f t="shared" si="3"/>
        <v>2.3592418458250983</v>
      </c>
      <c r="H245" s="382"/>
    </row>
    <row r="246" spans="2:8" x14ac:dyDescent="0.3">
      <c r="B246" s="335">
        <v>41061</v>
      </c>
      <c r="C246" s="382">
        <v>-0.73047344660964997</v>
      </c>
      <c r="D246" s="382">
        <f t="shared" si="3"/>
        <v>2.3592418458250983</v>
      </c>
      <c r="H246" s="382"/>
    </row>
    <row r="247" spans="2:8" x14ac:dyDescent="0.3">
      <c r="B247" s="335">
        <v>41153</v>
      </c>
      <c r="C247" s="382">
        <v>-0.724703324576501</v>
      </c>
      <c r="D247" s="382">
        <f t="shared" si="3"/>
        <v>2.3592418458250983</v>
      </c>
      <c r="H247" s="382"/>
    </row>
    <row r="248" spans="2:8" x14ac:dyDescent="0.3">
      <c r="B248" s="335">
        <v>41244</v>
      </c>
      <c r="C248" s="382">
        <v>-0.24401816579678701</v>
      </c>
      <c r="D248" s="382">
        <f t="shared" si="3"/>
        <v>2.3592418458250983</v>
      </c>
      <c r="H248" s="382"/>
    </row>
    <row r="249" spans="2:8" x14ac:dyDescent="0.3">
      <c r="B249" s="335">
        <v>41334</v>
      </c>
      <c r="C249" s="382">
        <v>0.48016230838593299</v>
      </c>
      <c r="D249" s="382">
        <f t="shared" si="3"/>
        <v>2.3592418458250983</v>
      </c>
      <c r="H249" s="382"/>
    </row>
    <row r="250" spans="2:8" x14ac:dyDescent="0.3">
      <c r="B250" s="335">
        <v>41426</v>
      </c>
      <c r="C250" s="382">
        <v>1.8234618761396599</v>
      </c>
      <c r="D250" s="382">
        <f t="shared" si="3"/>
        <v>2.3592418458250983</v>
      </c>
      <c r="H250" s="382"/>
    </row>
    <row r="251" spans="2:8" x14ac:dyDescent="0.3">
      <c r="B251" s="335">
        <v>41518</v>
      </c>
      <c r="C251" s="382">
        <v>3.4838593893712</v>
      </c>
      <c r="D251" s="382">
        <f t="shared" si="3"/>
        <v>2.3592418458250983</v>
      </c>
      <c r="H251" s="382"/>
    </row>
    <row r="252" spans="2:8" x14ac:dyDescent="0.3">
      <c r="B252" s="335">
        <v>41609</v>
      </c>
      <c r="C252" s="382">
        <v>5.1767281826712503</v>
      </c>
      <c r="D252" s="382">
        <f t="shared" si="3"/>
        <v>2.3592418458250983</v>
      </c>
      <c r="H252" s="382"/>
    </row>
    <row r="253" spans="2:8" x14ac:dyDescent="0.3">
      <c r="B253" s="335">
        <v>41699</v>
      </c>
      <c r="C253" s="382">
        <v>6.9906583629893202</v>
      </c>
      <c r="D253" s="382">
        <f t="shared" si="3"/>
        <v>2.3592418458250983</v>
      </c>
      <c r="H253" s="382"/>
    </row>
    <row r="254" spans="2:8" x14ac:dyDescent="0.3">
      <c r="B254" s="335">
        <v>41791</v>
      </c>
      <c r="C254" s="382">
        <v>8.5526753442579295</v>
      </c>
      <c r="D254" s="382">
        <f t="shared" si="3"/>
        <v>2.3592418458250983</v>
      </c>
      <c r="H254" s="382"/>
    </row>
    <row r="255" spans="2:8" x14ac:dyDescent="0.3">
      <c r="B255" s="335">
        <v>41883</v>
      </c>
      <c r="C255" s="382">
        <v>10.0714979256774</v>
      </c>
      <c r="D255" s="382">
        <f t="shared" si="3"/>
        <v>2.3592418458250983</v>
      </c>
      <c r="H255" s="382"/>
    </row>
    <row r="256" spans="2:8" x14ac:dyDescent="0.3">
      <c r="B256" s="335">
        <v>41974</v>
      </c>
      <c r="C256" s="382">
        <v>11.239186756246401</v>
      </c>
      <c r="D256" s="382">
        <f t="shared" si="3"/>
        <v>2.3592418458250983</v>
      </c>
      <c r="H256" s="382"/>
    </row>
    <row r="257" spans="2:8" x14ac:dyDescent="0.3">
      <c r="B257" s="335">
        <v>42064</v>
      </c>
      <c r="C257" s="382">
        <v>12.1921397379912</v>
      </c>
      <c r="D257" s="382">
        <f t="shared" si="3"/>
        <v>2.3592418458250983</v>
      </c>
      <c r="H257" s="382"/>
    </row>
    <row r="258" spans="2:8" x14ac:dyDescent="0.3">
      <c r="B258" s="335">
        <v>42156</v>
      </c>
      <c r="C258" s="382">
        <v>12.703179058685199</v>
      </c>
      <c r="D258" s="382">
        <f t="shared" si="3"/>
        <v>2.3592418458250983</v>
      </c>
      <c r="H258" s="382"/>
    </row>
    <row r="259" spans="2:8" x14ac:dyDescent="0.3">
      <c r="B259" s="335">
        <v>42248</v>
      </c>
      <c r="C259" s="382">
        <v>13.2428688914859</v>
      </c>
      <c r="D259" s="382">
        <f t="shared" si="3"/>
        <v>2.3592418458250983</v>
      </c>
      <c r="H259" s="382"/>
    </row>
    <row r="260" spans="2:8" x14ac:dyDescent="0.3">
      <c r="B260" s="335">
        <v>42339</v>
      </c>
      <c r="C260" s="382">
        <v>13.958642652723</v>
      </c>
      <c r="D260" s="382">
        <f t="shared" si="3"/>
        <v>2.3592418458250983</v>
      </c>
      <c r="H260" s="382"/>
    </row>
    <row r="261" spans="2:8" x14ac:dyDescent="0.3">
      <c r="B261" s="335">
        <v>42430</v>
      </c>
      <c r="C261" s="382">
        <v>14.375842083876901</v>
      </c>
      <c r="D261" s="382">
        <f t="shared" si="3"/>
        <v>2.3592418458250983</v>
      </c>
      <c r="H261" s="382"/>
    </row>
    <row r="262" spans="2:8" x14ac:dyDescent="0.3">
      <c r="B262" s="335">
        <v>42522</v>
      </c>
      <c r="C262" s="382">
        <v>14.7079506467492</v>
      </c>
      <c r="D262" s="382">
        <f>D263</f>
        <v>2.3592418458250983</v>
      </c>
      <c r="H262" s="382"/>
    </row>
    <row r="263" spans="2:8" x14ac:dyDescent="0.3">
      <c r="B263" s="335">
        <v>42614</v>
      </c>
      <c r="C263" s="382">
        <v>14.8006866297921</v>
      </c>
      <c r="D263" s="382">
        <f>D264</f>
        <v>2.3592418458250983</v>
      </c>
      <c r="H263" s="382"/>
    </row>
    <row r="264" spans="2:8" x14ac:dyDescent="0.3">
      <c r="B264" s="335">
        <v>42705</v>
      </c>
      <c r="C264" s="382">
        <v>14.829017509112701</v>
      </c>
      <c r="D264" s="382">
        <f>AVERAGE(C6:C264)</f>
        <v>2.3592418458250983</v>
      </c>
      <c r="H264" s="382"/>
    </row>
    <row r="265" spans="2:8" x14ac:dyDescent="0.3">
      <c r="H265" s="382"/>
    </row>
    <row r="266" spans="2:8" x14ac:dyDescent="0.3">
      <c r="H266" s="382"/>
    </row>
    <row r="267" spans="2:8" x14ac:dyDescent="0.3">
      <c r="H267" s="382"/>
    </row>
    <row r="268" spans="2:8" x14ac:dyDescent="0.3">
      <c r="H268" s="382"/>
    </row>
    <row r="269" spans="2:8" x14ac:dyDescent="0.3">
      <c r="H269" s="382"/>
    </row>
    <row r="270" spans="2:8" x14ac:dyDescent="0.3">
      <c r="H270" s="382"/>
    </row>
    <row r="271" spans="2:8" x14ac:dyDescent="0.3">
      <c r="H271" s="382"/>
    </row>
    <row r="272" spans="2:8" x14ac:dyDescent="0.3">
      <c r="H272" s="382"/>
    </row>
    <row r="273" spans="8:8" x14ac:dyDescent="0.3">
      <c r="H273" s="382"/>
    </row>
    <row r="274" spans="8:8" x14ac:dyDescent="0.3">
      <c r="H274" s="382"/>
    </row>
    <row r="275" spans="8:8" x14ac:dyDescent="0.3">
      <c r="H275" s="382"/>
    </row>
    <row r="276" spans="8:8" x14ac:dyDescent="0.3">
      <c r="H276" s="382"/>
    </row>
    <row r="277" spans="8:8" x14ac:dyDescent="0.3">
      <c r="H277" s="382"/>
    </row>
    <row r="278" spans="8:8" x14ac:dyDescent="0.3">
      <c r="H278" s="382"/>
    </row>
    <row r="279" spans="8:8" x14ac:dyDescent="0.3">
      <c r="H279" s="382"/>
    </row>
    <row r="280" spans="8:8" x14ac:dyDescent="0.3">
      <c r="H280" s="382"/>
    </row>
    <row r="281" spans="8:8" x14ac:dyDescent="0.3">
      <c r="H281" s="382"/>
    </row>
    <row r="282" spans="8:8" x14ac:dyDescent="0.3">
      <c r="H282" s="382"/>
    </row>
    <row r="283" spans="8:8" x14ac:dyDescent="0.3">
      <c r="H283" s="382"/>
    </row>
    <row r="284" spans="8:8" x14ac:dyDescent="0.3">
      <c r="H284" s="382"/>
    </row>
    <row r="285" spans="8:8" x14ac:dyDescent="0.3">
      <c r="H285" s="382"/>
    </row>
    <row r="286" spans="8:8" x14ac:dyDescent="0.3">
      <c r="H286" s="382"/>
    </row>
    <row r="287" spans="8:8" x14ac:dyDescent="0.3">
      <c r="H287" s="382"/>
    </row>
    <row r="288" spans="8:8" x14ac:dyDescent="0.3">
      <c r="H288" s="382"/>
    </row>
    <row r="289" spans="8:8" x14ac:dyDescent="0.3">
      <c r="H289" s="382"/>
    </row>
    <row r="290" spans="8:8" x14ac:dyDescent="0.3">
      <c r="H290" s="382"/>
    </row>
    <row r="291" spans="8:8" x14ac:dyDescent="0.3">
      <c r="H291" s="382"/>
    </row>
    <row r="292" spans="8:8" x14ac:dyDescent="0.3">
      <c r="H292" s="382"/>
    </row>
    <row r="293" spans="8:8" x14ac:dyDescent="0.3">
      <c r="H293" s="382"/>
    </row>
    <row r="294" spans="8:8" x14ac:dyDescent="0.3">
      <c r="H294" s="382"/>
    </row>
    <row r="295" spans="8:8" x14ac:dyDescent="0.3">
      <c r="H295" s="382"/>
    </row>
    <row r="296" spans="8:8" x14ac:dyDescent="0.3">
      <c r="H296" s="382"/>
    </row>
    <row r="297" spans="8:8" x14ac:dyDescent="0.3">
      <c r="H297" s="382"/>
    </row>
    <row r="298" spans="8:8" x14ac:dyDescent="0.3">
      <c r="H298" s="38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1416"/>
  <sheetViews>
    <sheetView zoomScaleNormal="100" workbookViewId="0">
      <selection activeCell="J31" sqref="J31"/>
    </sheetView>
  </sheetViews>
  <sheetFormatPr defaultColWidth="9.140625" defaultRowHeight="16.5" x14ac:dyDescent="0.3"/>
  <cols>
    <col min="1" max="1" width="9.140625" style="184"/>
    <col min="2" max="2" width="13.140625" style="184" customWidth="1"/>
    <col min="3" max="3" width="15.5703125" style="184" customWidth="1"/>
    <col min="4" max="4" width="9.140625" style="184"/>
    <col min="5" max="5" width="9.5703125" style="184" bestFit="1" customWidth="1"/>
    <col min="6" max="6" width="10.28515625" style="184" bestFit="1" customWidth="1"/>
    <col min="7" max="8" width="9.140625" style="184"/>
    <col min="9" max="9" width="9.7109375" style="184" bestFit="1" customWidth="1"/>
    <col min="10" max="10" width="12" style="184" bestFit="1" customWidth="1"/>
    <col min="11" max="11" width="12" style="184" customWidth="1"/>
    <col min="12" max="22" width="9.140625" style="184"/>
    <col min="23" max="23" width="11" style="184" bestFit="1" customWidth="1"/>
    <col min="24" max="16384" width="9.140625" style="184"/>
  </cols>
  <sheetData>
    <row r="1" spans="1:20" x14ac:dyDescent="0.3">
      <c r="A1" s="244" t="s">
        <v>353</v>
      </c>
      <c r="B1" s="245"/>
      <c r="C1" s="245"/>
      <c r="D1" s="297"/>
      <c r="E1" s="290"/>
    </row>
    <row r="2" spans="1:20" x14ac:dyDescent="0.3">
      <c r="A2" s="247" t="s">
        <v>349</v>
      </c>
      <c r="B2" s="245"/>
      <c r="C2" s="245"/>
      <c r="D2" s="297"/>
      <c r="E2" s="290"/>
    </row>
    <row r="3" spans="1:20" x14ac:dyDescent="0.3">
      <c r="A3" s="248"/>
      <c r="B3" s="249"/>
      <c r="C3" s="249"/>
    </row>
    <row r="5" spans="1:20" x14ac:dyDescent="0.3">
      <c r="B5" s="184" t="s">
        <v>135</v>
      </c>
      <c r="C5" s="184" t="s">
        <v>134</v>
      </c>
    </row>
    <row r="6" spans="1:20" x14ac:dyDescent="0.3">
      <c r="A6" s="282">
        <v>36678</v>
      </c>
      <c r="B6" s="284">
        <v>6.3</v>
      </c>
      <c r="C6" s="284">
        <v>6.3</v>
      </c>
      <c r="I6" s="281"/>
      <c r="J6" s="281"/>
      <c r="Q6" s="284"/>
      <c r="T6" s="284"/>
    </row>
    <row r="7" spans="1:20" x14ac:dyDescent="0.3">
      <c r="A7" s="282">
        <v>36770</v>
      </c>
      <c r="B7" s="284">
        <v>6</v>
      </c>
      <c r="C7" s="284">
        <v>6</v>
      </c>
      <c r="I7" s="296"/>
      <c r="Q7" s="284"/>
      <c r="T7" s="284"/>
    </row>
    <row r="8" spans="1:20" x14ac:dyDescent="0.3">
      <c r="A8" s="282">
        <v>36861</v>
      </c>
      <c r="B8" s="284">
        <v>5.8</v>
      </c>
      <c r="C8" s="284">
        <v>5.8</v>
      </c>
      <c r="I8" s="296"/>
      <c r="Q8" s="284"/>
      <c r="T8" s="284"/>
    </row>
    <row r="9" spans="1:20" x14ac:dyDescent="0.3">
      <c r="A9" s="282">
        <v>36951</v>
      </c>
      <c r="B9" s="284">
        <v>5.5</v>
      </c>
      <c r="C9" s="284">
        <v>5.5</v>
      </c>
      <c r="I9" s="296"/>
      <c r="Q9" s="284"/>
      <c r="T9" s="284"/>
    </row>
    <row r="10" spans="1:20" x14ac:dyDescent="0.3">
      <c r="A10" s="282">
        <v>37043</v>
      </c>
      <c r="B10" s="284">
        <v>5.4</v>
      </c>
      <c r="C10" s="284">
        <v>5.4</v>
      </c>
      <c r="I10" s="296"/>
      <c r="Q10" s="284"/>
      <c r="T10" s="284"/>
    </row>
    <row r="11" spans="1:20" x14ac:dyDescent="0.3">
      <c r="A11" s="282">
        <v>37135</v>
      </c>
      <c r="B11" s="284">
        <v>5.4</v>
      </c>
      <c r="C11" s="284">
        <v>5.4</v>
      </c>
      <c r="I11" s="296"/>
      <c r="Q11" s="284"/>
      <c r="T11" s="284"/>
    </row>
    <row r="12" spans="1:20" x14ac:dyDescent="0.3">
      <c r="A12" s="282">
        <v>37226</v>
      </c>
      <c r="B12" s="284">
        <v>5.5999999999999899</v>
      </c>
      <c r="C12" s="284">
        <v>5.5999999999999899</v>
      </c>
      <c r="I12" s="296"/>
      <c r="Q12" s="284"/>
      <c r="T12" s="284"/>
    </row>
    <row r="13" spans="1:20" x14ac:dyDescent="0.3">
      <c r="A13" s="282">
        <v>37316</v>
      </c>
      <c r="B13" s="284">
        <v>5.3</v>
      </c>
      <c r="C13" s="284">
        <v>5.3</v>
      </c>
      <c r="I13" s="296"/>
      <c r="Q13" s="284"/>
      <c r="T13" s="284"/>
    </row>
    <row r="14" spans="1:20" x14ac:dyDescent="0.3">
      <c r="A14" s="282">
        <v>37408</v>
      </c>
      <c r="B14" s="284">
        <v>5.3</v>
      </c>
      <c r="C14" s="284">
        <v>5.3</v>
      </c>
      <c r="I14" s="296"/>
      <c r="K14" s="294"/>
      <c r="Q14" s="284"/>
      <c r="T14" s="284"/>
    </row>
    <row r="15" spans="1:20" x14ac:dyDescent="0.3">
      <c r="A15" s="282">
        <v>37500</v>
      </c>
      <c r="B15" s="284">
        <v>5.5</v>
      </c>
      <c r="C15" s="284">
        <v>5.5</v>
      </c>
      <c r="I15" s="296"/>
      <c r="K15" s="294"/>
      <c r="M15" s="284"/>
      <c r="O15" s="284"/>
      <c r="Q15" s="284"/>
      <c r="T15" s="284"/>
    </row>
    <row r="16" spans="1:20" x14ac:dyDescent="0.3">
      <c r="A16" s="282">
        <v>37591</v>
      </c>
      <c r="B16" s="284">
        <v>5.0999999999999899</v>
      </c>
      <c r="C16" s="284">
        <v>5.0999999999999899</v>
      </c>
      <c r="I16" s="296"/>
      <c r="K16" s="294"/>
      <c r="M16" s="284"/>
      <c r="O16" s="284"/>
      <c r="Q16" s="284"/>
      <c r="T16" s="284"/>
    </row>
    <row r="17" spans="1:20" x14ac:dyDescent="0.3">
      <c r="A17" s="282">
        <v>37681</v>
      </c>
      <c r="B17" s="284">
        <v>5</v>
      </c>
      <c r="C17" s="284">
        <v>5</v>
      </c>
      <c r="I17" s="296"/>
      <c r="K17" s="294"/>
      <c r="M17" s="284"/>
      <c r="O17" s="284"/>
      <c r="Q17" s="284"/>
      <c r="T17" s="284"/>
    </row>
    <row r="18" spans="1:20" x14ac:dyDescent="0.3">
      <c r="A18" s="282">
        <v>37773</v>
      </c>
      <c r="B18" s="284">
        <v>4.8</v>
      </c>
      <c r="C18" s="284">
        <v>4.8</v>
      </c>
      <c r="I18" s="296"/>
      <c r="K18" s="294"/>
      <c r="M18" s="284"/>
      <c r="O18" s="284"/>
      <c r="Q18" s="284"/>
      <c r="T18" s="284"/>
    </row>
    <row r="19" spans="1:20" x14ac:dyDescent="0.3">
      <c r="A19" s="282">
        <v>37865</v>
      </c>
      <c r="B19" s="284">
        <v>4.5</v>
      </c>
      <c r="C19" s="284">
        <v>4.5</v>
      </c>
      <c r="I19" s="296"/>
      <c r="K19" s="294"/>
      <c r="M19" s="284"/>
      <c r="O19" s="284"/>
      <c r="Q19" s="284"/>
      <c r="T19" s="284"/>
    </row>
    <row r="20" spans="1:20" x14ac:dyDescent="0.3">
      <c r="A20" s="282">
        <v>37956</v>
      </c>
      <c r="B20" s="284">
        <v>4.7</v>
      </c>
      <c r="C20" s="284">
        <v>4.7</v>
      </c>
      <c r="I20" s="296"/>
      <c r="K20" s="294"/>
      <c r="M20" s="284"/>
      <c r="O20" s="284"/>
      <c r="Q20" s="284"/>
      <c r="T20" s="284"/>
    </row>
    <row r="21" spans="1:20" x14ac:dyDescent="0.3">
      <c r="A21" s="282">
        <v>38047</v>
      </c>
      <c r="B21" s="284">
        <v>4.3</v>
      </c>
      <c r="C21" s="284">
        <v>4.3</v>
      </c>
      <c r="I21" s="296"/>
      <c r="K21" s="294"/>
      <c r="M21" s="284"/>
      <c r="O21" s="284"/>
      <c r="Q21" s="284"/>
      <c r="T21" s="284"/>
    </row>
    <row r="22" spans="1:20" x14ac:dyDescent="0.3">
      <c r="A22" s="282">
        <v>38139</v>
      </c>
      <c r="B22" s="284">
        <v>4.2</v>
      </c>
      <c r="C22" s="284">
        <v>4.2</v>
      </c>
      <c r="I22" s="296"/>
      <c r="K22" s="294"/>
      <c r="M22" s="284"/>
      <c r="O22" s="284"/>
      <c r="Q22" s="284"/>
      <c r="T22" s="284"/>
    </row>
    <row r="23" spans="1:20" x14ac:dyDescent="0.3">
      <c r="A23" s="282">
        <v>38231</v>
      </c>
      <c r="B23" s="284">
        <v>3.9</v>
      </c>
      <c r="C23" s="284">
        <v>3.9</v>
      </c>
      <c r="I23" s="296"/>
      <c r="K23" s="294"/>
      <c r="M23" s="284"/>
      <c r="O23" s="284"/>
      <c r="Q23" s="284"/>
      <c r="T23" s="284"/>
    </row>
    <row r="24" spans="1:20" x14ac:dyDescent="0.3">
      <c r="A24" s="282">
        <v>38322</v>
      </c>
      <c r="B24" s="284">
        <v>3.7</v>
      </c>
      <c r="C24" s="284">
        <v>3.7</v>
      </c>
      <c r="I24" s="296"/>
      <c r="K24" s="294"/>
      <c r="M24" s="284"/>
      <c r="O24" s="284"/>
      <c r="Q24" s="284"/>
      <c r="T24" s="284"/>
    </row>
    <row r="25" spans="1:20" x14ac:dyDescent="0.3">
      <c r="A25" s="282">
        <v>38412</v>
      </c>
      <c r="B25" s="284">
        <v>3.9</v>
      </c>
      <c r="C25" s="284">
        <v>3.9</v>
      </c>
      <c r="I25" s="296"/>
      <c r="K25" s="294"/>
      <c r="M25" s="284"/>
      <c r="O25" s="284"/>
      <c r="Q25" s="284"/>
      <c r="T25" s="284"/>
    </row>
    <row r="26" spans="1:20" x14ac:dyDescent="0.3">
      <c r="A26" s="282">
        <v>38504</v>
      </c>
      <c r="B26" s="284">
        <v>3.8</v>
      </c>
      <c r="C26" s="284">
        <v>3.8</v>
      </c>
      <c r="I26" s="296"/>
      <c r="K26" s="294"/>
      <c r="M26" s="284"/>
      <c r="O26" s="284"/>
      <c r="Q26" s="284"/>
      <c r="T26" s="284"/>
    </row>
    <row r="27" spans="1:20" x14ac:dyDescent="0.3">
      <c r="A27" s="282">
        <v>38596</v>
      </c>
      <c r="B27" s="284">
        <v>3.8</v>
      </c>
      <c r="C27" s="284">
        <v>3.8</v>
      </c>
      <c r="I27" s="296"/>
      <c r="K27" s="294"/>
      <c r="M27" s="284"/>
      <c r="O27" s="284"/>
      <c r="Q27" s="284"/>
      <c r="T27" s="284"/>
    </row>
    <row r="28" spans="1:20" x14ac:dyDescent="0.3">
      <c r="A28" s="282">
        <v>38687</v>
      </c>
      <c r="B28" s="284">
        <v>3.7</v>
      </c>
      <c r="C28" s="284">
        <v>3.7</v>
      </c>
      <c r="I28" s="296"/>
      <c r="K28" s="294"/>
      <c r="M28" s="284"/>
      <c r="O28" s="284"/>
      <c r="Q28" s="284"/>
      <c r="T28" s="284"/>
    </row>
    <row r="29" spans="1:20" x14ac:dyDescent="0.3">
      <c r="A29" s="282">
        <v>38777</v>
      </c>
      <c r="B29" s="284">
        <v>4.0999999999999899</v>
      </c>
      <c r="C29" s="284">
        <v>4.0999999999999899</v>
      </c>
      <c r="I29" s="296"/>
      <c r="K29" s="294"/>
      <c r="M29" s="284"/>
      <c r="O29" s="284"/>
      <c r="Q29" s="284"/>
      <c r="T29" s="284"/>
    </row>
    <row r="30" spans="1:20" x14ac:dyDescent="0.3">
      <c r="A30" s="282">
        <v>38869</v>
      </c>
      <c r="B30" s="284">
        <v>3.7</v>
      </c>
      <c r="C30" s="284">
        <v>3.7</v>
      </c>
      <c r="I30" s="296"/>
      <c r="K30" s="294"/>
      <c r="M30" s="284"/>
      <c r="O30" s="284"/>
      <c r="Q30" s="284"/>
      <c r="T30" s="284"/>
    </row>
    <row r="31" spans="1:20" x14ac:dyDescent="0.3">
      <c r="A31" s="282">
        <v>38961</v>
      </c>
      <c r="B31" s="284">
        <v>3.9</v>
      </c>
      <c r="C31" s="284">
        <v>3.9</v>
      </c>
      <c r="I31" s="296"/>
      <c r="K31" s="294"/>
      <c r="M31" s="284"/>
      <c r="O31" s="284"/>
      <c r="Q31" s="284"/>
      <c r="T31" s="284"/>
    </row>
    <row r="32" spans="1:20" x14ac:dyDescent="0.3">
      <c r="A32" s="282">
        <v>39052</v>
      </c>
      <c r="B32" s="284">
        <v>3.8</v>
      </c>
      <c r="C32" s="284">
        <v>3.8</v>
      </c>
      <c r="I32" s="296"/>
      <c r="K32" s="294"/>
      <c r="M32" s="284"/>
      <c r="O32" s="284"/>
      <c r="Q32" s="284"/>
      <c r="T32" s="284"/>
    </row>
    <row r="33" spans="1:20" x14ac:dyDescent="0.3">
      <c r="A33" s="282">
        <v>39142</v>
      </c>
      <c r="B33" s="284">
        <v>3.9</v>
      </c>
      <c r="C33" s="284">
        <v>3.9</v>
      </c>
      <c r="I33" s="296"/>
      <c r="K33" s="294"/>
      <c r="M33" s="284"/>
      <c r="O33" s="284"/>
      <c r="Q33" s="284"/>
      <c r="T33" s="284"/>
    </row>
    <row r="34" spans="1:20" x14ac:dyDescent="0.3">
      <c r="A34" s="282">
        <v>39234</v>
      </c>
      <c r="B34" s="284">
        <v>3.6</v>
      </c>
      <c r="C34" s="284">
        <v>3.6</v>
      </c>
      <c r="I34" s="296"/>
      <c r="K34" s="294"/>
      <c r="M34" s="284"/>
      <c r="O34" s="284"/>
      <c r="Q34" s="284"/>
      <c r="T34" s="284"/>
    </row>
    <row r="35" spans="1:20" x14ac:dyDescent="0.3">
      <c r="A35" s="282">
        <v>39326</v>
      </c>
      <c r="B35" s="284">
        <v>3.5</v>
      </c>
      <c r="C35" s="284">
        <v>3.5</v>
      </c>
      <c r="I35" s="296"/>
      <c r="K35" s="294"/>
      <c r="M35" s="284"/>
      <c r="O35" s="284"/>
      <c r="Q35" s="284"/>
      <c r="T35" s="284"/>
    </row>
    <row r="36" spans="1:20" x14ac:dyDescent="0.3">
      <c r="A36" s="282">
        <v>39417</v>
      </c>
      <c r="B36" s="284">
        <v>3.3</v>
      </c>
      <c r="C36" s="284">
        <v>3.3</v>
      </c>
      <c r="I36" s="296"/>
      <c r="K36" s="294"/>
      <c r="M36" s="284"/>
      <c r="O36" s="284"/>
      <c r="Q36" s="284"/>
      <c r="T36" s="284"/>
    </row>
    <row r="37" spans="1:20" x14ac:dyDescent="0.3">
      <c r="A37" s="282">
        <v>39508</v>
      </c>
      <c r="B37" s="284">
        <v>3.8</v>
      </c>
      <c r="C37" s="284">
        <v>3.8</v>
      </c>
      <c r="I37" s="296"/>
      <c r="K37" s="294"/>
      <c r="M37" s="284"/>
      <c r="O37" s="284"/>
      <c r="Q37" s="284"/>
      <c r="T37" s="284"/>
    </row>
    <row r="38" spans="1:20" x14ac:dyDescent="0.3">
      <c r="A38" s="282">
        <v>39600</v>
      </c>
      <c r="B38" s="284">
        <v>3.8</v>
      </c>
      <c r="C38" s="284">
        <v>3.8</v>
      </c>
      <c r="I38" s="296"/>
      <c r="K38" s="294"/>
      <c r="M38" s="284"/>
      <c r="O38" s="284"/>
      <c r="Q38" s="284"/>
      <c r="T38" s="284"/>
    </row>
    <row r="39" spans="1:20" x14ac:dyDescent="0.3">
      <c r="A39" s="282">
        <v>39692</v>
      </c>
      <c r="B39" s="284">
        <v>4</v>
      </c>
      <c r="C39" s="284">
        <v>4</v>
      </c>
      <c r="I39" s="296"/>
      <c r="K39" s="294"/>
      <c r="M39" s="284"/>
      <c r="O39" s="284"/>
      <c r="Q39" s="284"/>
      <c r="T39" s="284"/>
    </row>
    <row r="40" spans="1:20" x14ac:dyDescent="0.3">
      <c r="A40" s="282">
        <v>39783</v>
      </c>
      <c r="B40" s="284">
        <v>4.4000000000000004</v>
      </c>
      <c r="C40" s="284">
        <v>4.4000000000000004</v>
      </c>
      <c r="I40" s="296"/>
      <c r="K40" s="294"/>
      <c r="M40" s="284"/>
      <c r="O40" s="284"/>
      <c r="Q40" s="284"/>
      <c r="T40" s="284"/>
    </row>
    <row r="41" spans="1:20" x14ac:dyDescent="0.3">
      <c r="A41" s="282">
        <v>39873</v>
      </c>
      <c r="B41" s="284">
        <v>5</v>
      </c>
      <c r="C41" s="284">
        <v>5</v>
      </c>
      <c r="I41" s="296"/>
      <c r="K41" s="294"/>
      <c r="M41" s="284"/>
      <c r="O41" s="284"/>
      <c r="Q41" s="284"/>
      <c r="T41" s="284"/>
    </row>
    <row r="42" spans="1:20" x14ac:dyDescent="0.3">
      <c r="A42" s="282">
        <v>39965</v>
      </c>
      <c r="B42" s="284">
        <v>5.7</v>
      </c>
      <c r="C42" s="284">
        <v>5.7</v>
      </c>
      <c r="I42" s="296"/>
      <c r="K42" s="294"/>
      <c r="M42" s="284"/>
      <c r="O42" s="284"/>
      <c r="Q42" s="284"/>
      <c r="T42" s="284"/>
    </row>
    <row r="43" spans="1:20" x14ac:dyDescent="0.3">
      <c r="A43" s="282">
        <v>40057</v>
      </c>
      <c r="B43" s="284">
        <v>6.1</v>
      </c>
      <c r="C43" s="284">
        <v>6.1</v>
      </c>
      <c r="I43" s="296"/>
      <c r="K43" s="294"/>
      <c r="M43" s="284"/>
      <c r="O43" s="284"/>
      <c r="Q43" s="284"/>
      <c r="T43" s="284"/>
    </row>
    <row r="44" spans="1:20" x14ac:dyDescent="0.3">
      <c r="A44" s="282">
        <v>40148</v>
      </c>
      <c r="B44" s="284">
        <v>6.5</v>
      </c>
      <c r="C44" s="284">
        <v>6.5</v>
      </c>
      <c r="I44" s="296"/>
      <c r="K44" s="294"/>
      <c r="M44" s="284"/>
      <c r="O44" s="284"/>
      <c r="Q44" s="284"/>
      <c r="T44" s="284"/>
    </row>
    <row r="45" spans="1:20" x14ac:dyDescent="0.3">
      <c r="A45" s="282">
        <v>40238</v>
      </c>
      <c r="B45" s="284">
        <v>5.9</v>
      </c>
      <c r="C45" s="284">
        <v>5.9</v>
      </c>
      <c r="I45" s="296"/>
      <c r="K45" s="294"/>
      <c r="M45" s="284"/>
      <c r="O45" s="284"/>
      <c r="Q45" s="284"/>
      <c r="T45" s="284"/>
    </row>
    <row r="46" spans="1:20" x14ac:dyDescent="0.3">
      <c r="A46" s="282">
        <v>40330</v>
      </c>
      <c r="B46" s="284">
        <v>6.5</v>
      </c>
      <c r="C46" s="284">
        <v>6.5</v>
      </c>
      <c r="I46" s="296"/>
      <c r="K46" s="294"/>
      <c r="M46" s="284"/>
      <c r="O46" s="284"/>
      <c r="Q46" s="284"/>
      <c r="T46" s="284"/>
    </row>
    <row r="47" spans="1:20" x14ac:dyDescent="0.3">
      <c r="A47" s="282">
        <v>40422</v>
      </c>
      <c r="B47" s="284">
        <v>6</v>
      </c>
      <c r="C47" s="284">
        <v>6</v>
      </c>
      <c r="I47" s="296"/>
      <c r="K47" s="294"/>
      <c r="M47" s="284"/>
      <c r="O47" s="284"/>
      <c r="Q47" s="284"/>
      <c r="T47" s="284"/>
    </row>
    <row r="48" spans="1:20" x14ac:dyDescent="0.3">
      <c r="A48" s="282">
        <v>40513</v>
      </c>
      <c r="B48" s="284">
        <v>6.2</v>
      </c>
      <c r="C48" s="284">
        <v>6.2</v>
      </c>
      <c r="I48" s="296"/>
      <c r="K48" s="294"/>
      <c r="M48" s="284"/>
      <c r="O48" s="284"/>
      <c r="Q48" s="284"/>
      <c r="T48" s="284"/>
    </row>
    <row r="49" spans="1:20" x14ac:dyDescent="0.3">
      <c r="A49" s="282">
        <v>40603</v>
      </c>
      <c r="B49" s="284">
        <v>6</v>
      </c>
      <c r="C49" s="284">
        <v>6</v>
      </c>
      <c r="I49" s="296"/>
      <c r="K49" s="294"/>
      <c r="M49" s="284"/>
      <c r="O49" s="284"/>
      <c r="Q49" s="284"/>
      <c r="T49" s="284"/>
    </row>
    <row r="50" spans="1:20" x14ac:dyDescent="0.3">
      <c r="A50" s="282">
        <v>40695</v>
      </c>
      <c r="B50" s="284">
        <v>6</v>
      </c>
      <c r="C50" s="284">
        <v>6</v>
      </c>
      <c r="I50" s="296"/>
      <c r="K50" s="294"/>
      <c r="M50" s="284"/>
      <c r="O50" s="284"/>
      <c r="Q50" s="284"/>
      <c r="T50" s="284"/>
    </row>
    <row r="51" spans="1:20" x14ac:dyDescent="0.3">
      <c r="A51" s="282">
        <v>40787</v>
      </c>
      <c r="B51" s="284">
        <v>5.9</v>
      </c>
      <c r="C51" s="284">
        <v>5.9</v>
      </c>
      <c r="I51" s="296"/>
      <c r="K51" s="294"/>
      <c r="M51" s="284"/>
      <c r="O51" s="284"/>
      <c r="Q51" s="284"/>
      <c r="T51" s="284"/>
    </row>
    <row r="52" spans="1:20" x14ac:dyDescent="0.3">
      <c r="A52" s="282">
        <v>40878</v>
      </c>
      <c r="B52" s="284">
        <v>6</v>
      </c>
      <c r="C52" s="284">
        <v>6</v>
      </c>
      <c r="I52" s="296"/>
      <c r="K52" s="294"/>
      <c r="M52" s="284"/>
      <c r="O52" s="284"/>
      <c r="Q52" s="284"/>
      <c r="T52" s="284"/>
    </row>
    <row r="53" spans="1:20" x14ac:dyDescent="0.3">
      <c r="A53" s="282">
        <v>40969</v>
      </c>
      <c r="B53" s="284">
        <v>6.3</v>
      </c>
      <c r="C53" s="284">
        <v>6.3</v>
      </c>
      <c r="I53" s="296"/>
      <c r="K53" s="294"/>
      <c r="M53" s="284"/>
      <c r="O53" s="284"/>
      <c r="Q53" s="284"/>
      <c r="T53" s="284"/>
    </row>
    <row r="54" spans="1:20" x14ac:dyDescent="0.3">
      <c r="A54" s="282">
        <v>41061</v>
      </c>
      <c r="B54" s="284">
        <v>6.3</v>
      </c>
      <c r="C54" s="284">
        <v>6.3</v>
      </c>
      <c r="I54" s="296"/>
      <c r="K54" s="294"/>
      <c r="M54" s="284"/>
      <c r="O54" s="284"/>
      <c r="Q54" s="284"/>
      <c r="T54" s="284"/>
    </row>
    <row r="55" spans="1:20" x14ac:dyDescent="0.3">
      <c r="A55" s="282">
        <v>41153</v>
      </c>
      <c r="B55" s="284">
        <v>6.7</v>
      </c>
      <c r="C55" s="284">
        <v>6.7</v>
      </c>
      <c r="I55" s="296"/>
      <c r="K55" s="294"/>
      <c r="M55" s="284"/>
      <c r="O55" s="284"/>
      <c r="Q55" s="284"/>
      <c r="T55" s="284"/>
    </row>
    <row r="56" spans="1:20" x14ac:dyDescent="0.3">
      <c r="A56" s="282">
        <v>41244</v>
      </c>
      <c r="B56" s="284">
        <v>6.3</v>
      </c>
      <c r="C56" s="284">
        <v>6.2</v>
      </c>
      <c r="I56" s="296"/>
      <c r="K56" s="294"/>
      <c r="M56" s="284"/>
      <c r="O56" s="284"/>
      <c r="Q56" s="284"/>
      <c r="T56" s="284"/>
    </row>
    <row r="57" spans="1:20" x14ac:dyDescent="0.3">
      <c r="A57" s="282">
        <v>41334</v>
      </c>
      <c r="B57" s="284">
        <v>5.7</v>
      </c>
      <c r="C57" s="284">
        <v>5.7</v>
      </c>
      <c r="I57" s="296"/>
      <c r="K57" s="294"/>
      <c r="M57" s="284"/>
      <c r="O57" s="284"/>
      <c r="Q57" s="284"/>
      <c r="T57" s="284"/>
    </row>
    <row r="58" spans="1:20" x14ac:dyDescent="0.3">
      <c r="A58" s="282">
        <v>41426</v>
      </c>
      <c r="B58" s="284">
        <v>6</v>
      </c>
      <c r="C58" s="284">
        <v>6</v>
      </c>
      <c r="I58" s="296"/>
      <c r="K58" s="294"/>
      <c r="M58" s="284"/>
      <c r="O58" s="284"/>
      <c r="Q58" s="284"/>
      <c r="T58" s="284"/>
    </row>
    <row r="59" spans="1:20" x14ac:dyDescent="0.3">
      <c r="A59" s="282">
        <v>41518</v>
      </c>
      <c r="B59" s="284">
        <v>5.7</v>
      </c>
      <c r="C59" s="284">
        <v>5.8</v>
      </c>
      <c r="I59" s="296"/>
      <c r="K59" s="294"/>
      <c r="M59" s="284"/>
      <c r="O59" s="284"/>
      <c r="Q59" s="284"/>
      <c r="T59" s="284"/>
    </row>
    <row r="60" spans="1:20" x14ac:dyDescent="0.3">
      <c r="A60" s="282">
        <v>41609</v>
      </c>
      <c r="B60" s="284">
        <v>5.7</v>
      </c>
      <c r="C60" s="284">
        <v>5.5999999999999899</v>
      </c>
      <c r="I60" s="296"/>
      <c r="K60" s="294"/>
      <c r="M60" s="284"/>
      <c r="O60" s="284"/>
      <c r="Q60" s="284"/>
      <c r="T60" s="284"/>
    </row>
    <row r="61" spans="1:20" x14ac:dyDescent="0.3">
      <c r="A61" s="282">
        <v>41699</v>
      </c>
      <c r="B61" s="284">
        <v>5.5</v>
      </c>
      <c r="C61" s="284">
        <v>5.5</v>
      </c>
      <c r="I61" s="296"/>
      <c r="K61" s="294"/>
      <c r="M61" s="284"/>
      <c r="O61" s="284"/>
      <c r="Q61" s="284"/>
      <c r="T61" s="284"/>
    </row>
    <row r="62" spans="1:20" x14ac:dyDescent="0.3">
      <c r="A62" s="282">
        <v>41791</v>
      </c>
      <c r="B62" s="284">
        <v>5.2</v>
      </c>
      <c r="C62" s="284">
        <v>5.2</v>
      </c>
      <c r="I62" s="296"/>
      <c r="K62" s="294"/>
      <c r="M62" s="284"/>
      <c r="O62" s="284"/>
      <c r="Q62" s="284"/>
      <c r="T62" s="284"/>
    </row>
    <row r="63" spans="1:20" x14ac:dyDescent="0.3">
      <c r="A63" s="282">
        <v>41883</v>
      </c>
      <c r="B63" s="284">
        <v>5.2</v>
      </c>
      <c r="C63" s="284">
        <v>5.2</v>
      </c>
      <c r="I63" s="296"/>
      <c r="K63" s="294"/>
      <c r="M63" s="284"/>
      <c r="O63" s="284"/>
      <c r="Q63" s="284"/>
      <c r="T63" s="284"/>
    </row>
    <row r="64" spans="1:20" x14ac:dyDescent="0.3">
      <c r="A64" s="282">
        <v>41974</v>
      </c>
      <c r="B64" s="284">
        <v>5.5</v>
      </c>
      <c r="C64" s="284">
        <v>5.5</v>
      </c>
      <c r="I64" s="296"/>
      <c r="K64" s="294"/>
      <c r="M64" s="284"/>
      <c r="O64" s="284"/>
      <c r="Q64" s="284"/>
      <c r="T64" s="284"/>
    </row>
    <row r="65" spans="1:20" x14ac:dyDescent="0.3">
      <c r="A65" s="282">
        <v>42064</v>
      </c>
      <c r="B65" s="284">
        <v>5.4</v>
      </c>
      <c r="C65" s="284">
        <v>5.4</v>
      </c>
      <c r="I65" s="296"/>
      <c r="K65" s="294"/>
      <c r="M65" s="284"/>
      <c r="O65" s="284"/>
      <c r="Q65" s="284"/>
      <c r="T65" s="284"/>
    </row>
    <row r="66" spans="1:20" x14ac:dyDescent="0.3">
      <c r="A66" s="282">
        <v>42156</v>
      </c>
      <c r="B66" s="284">
        <v>5.5</v>
      </c>
      <c r="C66" s="284">
        <v>5.5</v>
      </c>
      <c r="I66" s="296"/>
      <c r="K66" s="294"/>
      <c r="M66" s="284"/>
      <c r="O66" s="284"/>
      <c r="Q66" s="284"/>
      <c r="T66" s="284"/>
    </row>
    <row r="67" spans="1:20" x14ac:dyDescent="0.3">
      <c r="A67" s="282">
        <v>42248</v>
      </c>
      <c r="B67" s="284">
        <v>5.5</v>
      </c>
      <c r="C67" s="284">
        <v>5.5999999999999899</v>
      </c>
      <c r="I67" s="296"/>
      <c r="K67" s="294"/>
      <c r="M67" s="284"/>
      <c r="O67" s="284"/>
      <c r="Q67" s="284"/>
      <c r="T67" s="284"/>
    </row>
    <row r="68" spans="1:20" x14ac:dyDescent="0.3">
      <c r="A68" s="282">
        <v>42339</v>
      </c>
      <c r="B68" s="284">
        <v>5</v>
      </c>
      <c r="C68" s="284">
        <v>4.9000000000000004</v>
      </c>
      <c r="I68" s="296"/>
      <c r="K68" s="294"/>
      <c r="M68" s="284"/>
      <c r="O68" s="284"/>
      <c r="Q68" s="284"/>
      <c r="T68" s="284"/>
    </row>
    <row r="69" spans="1:20" x14ac:dyDescent="0.3">
      <c r="A69" s="282">
        <v>42430</v>
      </c>
      <c r="B69" s="284">
        <v>5.2</v>
      </c>
      <c r="C69" s="284">
        <v>5.2</v>
      </c>
      <c r="E69" s="284"/>
      <c r="F69" s="284"/>
      <c r="I69" s="296"/>
      <c r="K69" s="294"/>
      <c r="M69" s="284"/>
      <c r="O69" s="284"/>
      <c r="Q69" s="284"/>
      <c r="T69" s="284"/>
    </row>
    <row r="70" spans="1:20" x14ac:dyDescent="0.3">
      <c r="A70" s="282">
        <v>42522</v>
      </c>
      <c r="B70" s="284">
        <v>5</v>
      </c>
      <c r="C70" s="284">
        <v>5</v>
      </c>
      <c r="F70" s="284"/>
      <c r="I70" s="296"/>
      <c r="K70" s="294"/>
      <c r="M70" s="284"/>
      <c r="O70" s="284"/>
      <c r="Q70" s="284"/>
      <c r="T70" s="284"/>
    </row>
    <row r="71" spans="1:20" x14ac:dyDescent="0.3">
      <c r="A71" s="282">
        <v>42614</v>
      </c>
      <c r="B71" s="284">
        <v>4.9000000000000004</v>
      </c>
      <c r="C71" s="284">
        <v>4.9000000000000004</v>
      </c>
      <c r="F71" s="284"/>
      <c r="I71" s="296"/>
      <c r="K71" s="294"/>
      <c r="M71" s="284"/>
      <c r="O71" s="284"/>
      <c r="Q71" s="284"/>
      <c r="T71" s="284"/>
    </row>
    <row r="72" spans="1:20" x14ac:dyDescent="0.3">
      <c r="A72" s="282">
        <v>42705</v>
      </c>
      <c r="B72" s="284">
        <v>4.8454930000000003</v>
      </c>
      <c r="C72" s="284">
        <v>5.2</v>
      </c>
      <c r="E72" s="284"/>
      <c r="F72" s="284"/>
      <c r="I72" s="296"/>
      <c r="K72" s="294"/>
      <c r="M72" s="284"/>
      <c r="O72" s="284"/>
      <c r="Q72" s="284"/>
      <c r="T72" s="284"/>
    </row>
    <row r="73" spans="1:20" x14ac:dyDescent="0.3">
      <c r="A73" s="282">
        <v>42795</v>
      </c>
      <c r="B73" s="284">
        <v>4.8017019999999997</v>
      </c>
      <c r="C73" s="284">
        <v>5.1440469999999898</v>
      </c>
      <c r="E73" s="284"/>
      <c r="F73" s="284"/>
      <c r="I73" s="296"/>
      <c r="K73" s="294"/>
      <c r="M73" s="284"/>
      <c r="O73" s="284"/>
      <c r="Q73" s="284"/>
      <c r="T73" s="284"/>
    </row>
    <row r="74" spans="1:20" x14ac:dyDescent="0.3">
      <c r="A74" s="282">
        <v>42887</v>
      </c>
      <c r="B74" s="284">
        <v>4.7960950000000002</v>
      </c>
      <c r="C74" s="284">
        <v>5.0423249999999999</v>
      </c>
      <c r="E74" s="284"/>
      <c r="F74" s="284"/>
      <c r="I74" s="296"/>
      <c r="K74" s="294"/>
      <c r="M74" s="284"/>
      <c r="O74" s="284"/>
      <c r="Q74" s="284"/>
      <c r="T74" s="284"/>
    </row>
    <row r="75" spans="1:20" x14ac:dyDescent="0.3">
      <c r="A75" s="282">
        <v>42979</v>
      </c>
      <c r="B75" s="284">
        <v>4.7887969999999997</v>
      </c>
      <c r="C75" s="284">
        <v>5.0490000000000004</v>
      </c>
      <c r="E75" s="284"/>
      <c r="F75" s="284"/>
      <c r="I75" s="296"/>
      <c r="K75" s="294"/>
      <c r="M75" s="284"/>
      <c r="O75" s="284"/>
      <c r="Q75" s="284"/>
      <c r="T75" s="284"/>
    </row>
    <row r="76" spans="1:20" x14ac:dyDescent="0.3">
      <c r="A76" s="282">
        <v>43070</v>
      </c>
      <c r="B76" s="284">
        <v>4.7390140000000001</v>
      </c>
      <c r="C76" s="284">
        <v>5.0394019999999999</v>
      </c>
      <c r="E76" s="284"/>
      <c r="F76" s="284"/>
      <c r="I76" s="296"/>
      <c r="K76" s="294"/>
      <c r="M76" s="284"/>
      <c r="O76" s="284"/>
      <c r="Q76" s="284"/>
      <c r="T76" s="284"/>
    </row>
    <row r="77" spans="1:20" x14ac:dyDescent="0.3">
      <c r="A77" s="282">
        <v>43160</v>
      </c>
      <c r="B77" s="284">
        <v>4.6692400000000003</v>
      </c>
      <c r="C77" s="284">
        <v>4.969659</v>
      </c>
      <c r="E77" s="284"/>
      <c r="F77" s="284"/>
      <c r="I77" s="298"/>
      <c r="J77" s="250"/>
      <c r="K77" s="294"/>
      <c r="M77" s="284"/>
      <c r="O77" s="284"/>
      <c r="Q77" s="284"/>
      <c r="T77" s="284"/>
    </row>
    <row r="78" spans="1:20" x14ac:dyDescent="0.3">
      <c r="A78" s="282">
        <v>43252</v>
      </c>
      <c r="B78" s="284">
        <v>4.5915369999999998</v>
      </c>
      <c r="C78" s="284">
        <v>4.9563769999999998</v>
      </c>
      <c r="E78" s="284"/>
      <c r="F78" s="284"/>
      <c r="I78" s="298"/>
      <c r="J78" s="250"/>
      <c r="K78" s="294"/>
      <c r="M78" s="284"/>
      <c r="O78" s="284"/>
      <c r="Q78" s="284"/>
      <c r="T78" s="284"/>
    </row>
    <row r="79" spans="1:20" x14ac:dyDescent="0.3">
      <c r="A79" s="282">
        <v>43344</v>
      </c>
      <c r="B79" s="284">
        <v>4.4732849999999997</v>
      </c>
      <c r="C79" s="284">
        <v>4.8975920000000004</v>
      </c>
      <c r="E79" s="284"/>
      <c r="F79" s="284"/>
      <c r="I79" s="298"/>
      <c r="J79" s="250"/>
      <c r="K79" s="294"/>
      <c r="M79" s="284"/>
      <c r="O79" s="284"/>
      <c r="Q79" s="284"/>
      <c r="T79" s="284"/>
    </row>
    <row r="80" spans="1:20" x14ac:dyDescent="0.3">
      <c r="A80" s="282">
        <v>43435</v>
      </c>
      <c r="B80" s="284">
        <v>4.359254</v>
      </c>
      <c r="C80" s="284">
        <v>4.8227010000000003</v>
      </c>
      <c r="E80" s="284"/>
      <c r="F80" s="284"/>
      <c r="I80" s="298"/>
      <c r="J80" s="250"/>
      <c r="K80" s="294"/>
      <c r="M80" s="284"/>
      <c r="Q80" s="284"/>
      <c r="T80" s="284"/>
    </row>
    <row r="81" spans="1:20" x14ac:dyDescent="0.3">
      <c r="A81" s="282">
        <v>43525</v>
      </c>
      <c r="B81" s="284">
        <v>4.2838409999999998</v>
      </c>
      <c r="C81" s="284">
        <v>4.7059670000000002</v>
      </c>
      <c r="E81" s="284"/>
      <c r="F81" s="284"/>
      <c r="I81" s="298"/>
      <c r="J81" s="250"/>
      <c r="K81" s="294"/>
      <c r="M81" s="284"/>
      <c r="Q81" s="284"/>
      <c r="T81" s="284"/>
    </row>
    <row r="82" spans="1:20" x14ac:dyDescent="0.3">
      <c r="A82" s="282">
        <v>43617</v>
      </c>
      <c r="B82" s="284">
        <v>4.2483430000000002</v>
      </c>
      <c r="C82" s="284">
        <v>4.5847429999999898</v>
      </c>
      <c r="E82" s="284"/>
      <c r="F82" s="284"/>
      <c r="I82" s="296"/>
      <c r="K82" s="294"/>
      <c r="M82" s="284"/>
      <c r="Q82" s="284"/>
      <c r="T82" s="284"/>
    </row>
    <row r="83" spans="1:20" x14ac:dyDescent="0.3">
      <c r="A83" s="282">
        <v>43709</v>
      </c>
      <c r="B83" s="284">
        <v>4.239846</v>
      </c>
      <c r="C83" s="284">
        <v>4.4953269999999899</v>
      </c>
      <c r="E83" s="284"/>
      <c r="F83" s="284"/>
      <c r="I83" s="296"/>
      <c r="K83" s="294"/>
      <c r="M83" s="284"/>
      <c r="Q83" s="284"/>
      <c r="T83" s="284"/>
    </row>
    <row r="84" spans="1:20" x14ac:dyDescent="0.3">
      <c r="A84" s="282">
        <v>43800</v>
      </c>
      <c r="B84" s="284">
        <v>4.266832</v>
      </c>
      <c r="C84" s="284">
        <v>4.4286390000000004</v>
      </c>
      <c r="E84" s="284"/>
      <c r="F84" s="284"/>
      <c r="I84" s="296"/>
      <c r="K84" s="294"/>
      <c r="M84" s="284"/>
      <c r="Q84" s="284"/>
      <c r="T84" s="284"/>
    </row>
    <row r="85" spans="1:20" x14ac:dyDescent="0.3">
      <c r="A85" s="282">
        <v>43891</v>
      </c>
      <c r="B85" s="284">
        <v>4.2979760000000002</v>
      </c>
      <c r="C85" s="284">
        <v>4.3626889999999898</v>
      </c>
      <c r="E85" s="284"/>
      <c r="F85" s="284"/>
      <c r="I85" s="296"/>
      <c r="K85" s="294"/>
      <c r="M85" s="284"/>
      <c r="Q85" s="284"/>
      <c r="T85" s="284"/>
    </row>
    <row r="86" spans="1:20" x14ac:dyDescent="0.3">
      <c r="A86" s="282">
        <v>43983</v>
      </c>
      <c r="B86" s="284">
        <v>4.2734800000000002</v>
      </c>
      <c r="C86" s="284">
        <v>4.3189609999999998</v>
      </c>
      <c r="E86" s="284"/>
      <c r="F86" s="284"/>
      <c r="I86" s="296"/>
      <c r="K86" s="294"/>
      <c r="M86" s="284"/>
      <c r="Q86" s="284"/>
      <c r="T86" s="284"/>
    </row>
    <row r="87" spans="1:20" x14ac:dyDescent="0.3">
      <c r="A87" s="282">
        <v>44075</v>
      </c>
      <c r="B87" s="284">
        <v>4.2865010000000003</v>
      </c>
      <c r="C87" s="284">
        <v>4.2981059999999998</v>
      </c>
      <c r="I87" s="296"/>
      <c r="K87" s="294"/>
      <c r="M87" s="284"/>
      <c r="Q87" s="284"/>
    </row>
    <row r="88" spans="1:20" x14ac:dyDescent="0.3">
      <c r="A88" s="282">
        <v>44166</v>
      </c>
      <c r="B88" s="284">
        <v>4.2892650000000003</v>
      </c>
      <c r="C88" s="284">
        <v>4.2886369999999898</v>
      </c>
      <c r="I88" s="296"/>
      <c r="K88" s="294"/>
      <c r="M88" s="284"/>
      <c r="Q88" s="284"/>
    </row>
    <row r="89" spans="1:20" x14ac:dyDescent="0.3">
      <c r="A89" s="282">
        <v>44256</v>
      </c>
      <c r="B89" s="284">
        <v>4.3177019999999997</v>
      </c>
      <c r="C89" s="284">
        <v>4.2856139999999998</v>
      </c>
      <c r="I89" s="296"/>
      <c r="K89" s="294"/>
      <c r="M89" s="284"/>
      <c r="Q89" s="284"/>
    </row>
    <row r="90" spans="1:20" x14ac:dyDescent="0.3">
      <c r="A90" s="282">
        <v>44348</v>
      </c>
      <c r="B90" s="284">
        <v>4.3477589999999999</v>
      </c>
      <c r="C90" s="284">
        <v>4.2754479999999999</v>
      </c>
      <c r="I90" s="296"/>
      <c r="K90" s="294"/>
      <c r="M90" s="284"/>
      <c r="Q90" s="284"/>
    </row>
    <row r="91" spans="1:20" x14ac:dyDescent="0.3">
      <c r="B91" s="289"/>
      <c r="C91" s="289"/>
      <c r="I91" s="296"/>
      <c r="K91" s="294"/>
      <c r="M91" s="284"/>
    </row>
    <row r="92" spans="1:20" x14ac:dyDescent="0.3">
      <c r="I92" s="296"/>
      <c r="K92" s="294"/>
      <c r="M92" s="284"/>
    </row>
    <row r="93" spans="1:20" x14ac:dyDescent="0.3">
      <c r="I93" s="296"/>
      <c r="K93" s="294"/>
      <c r="M93" s="284"/>
    </row>
    <row r="94" spans="1:20" x14ac:dyDescent="0.3">
      <c r="I94" s="296"/>
      <c r="K94" s="294"/>
      <c r="M94" s="284"/>
    </row>
    <row r="95" spans="1:20" x14ac:dyDescent="0.3">
      <c r="I95" s="296"/>
      <c r="K95" s="294"/>
      <c r="M95" s="284"/>
    </row>
    <row r="96" spans="1:20" x14ac:dyDescent="0.3">
      <c r="I96" s="296"/>
      <c r="K96" s="294"/>
      <c r="M96" s="284"/>
      <c r="T96" s="294"/>
    </row>
    <row r="97" spans="9:13" x14ac:dyDescent="0.3">
      <c r="I97" s="296"/>
      <c r="K97" s="294"/>
      <c r="M97" s="284"/>
    </row>
    <row r="98" spans="9:13" x14ac:dyDescent="0.3">
      <c r="I98" s="296"/>
      <c r="K98" s="294"/>
      <c r="M98" s="284"/>
    </row>
    <row r="99" spans="9:13" x14ac:dyDescent="0.3">
      <c r="I99" s="296"/>
      <c r="K99" s="294"/>
      <c r="M99" s="284"/>
    </row>
    <row r="113" spans="20:23" x14ac:dyDescent="0.3">
      <c r="T113" s="294"/>
    </row>
    <row r="115" spans="20:23" x14ac:dyDescent="0.3">
      <c r="W115" s="296"/>
    </row>
    <row r="116" spans="20:23" x14ac:dyDescent="0.3">
      <c r="W116" s="296"/>
    </row>
    <row r="117" spans="20:23" x14ac:dyDescent="0.3">
      <c r="W117" s="296"/>
    </row>
    <row r="118" spans="20:23" x14ac:dyDescent="0.3">
      <c r="W118" s="296"/>
    </row>
    <row r="119" spans="20:23" x14ac:dyDescent="0.3">
      <c r="W119" s="296"/>
    </row>
    <row r="120" spans="20:23" x14ac:dyDescent="0.3">
      <c r="W120" s="296"/>
    </row>
    <row r="121" spans="20:23" x14ac:dyDescent="0.3">
      <c r="W121" s="296"/>
    </row>
    <row r="122" spans="20:23" x14ac:dyDescent="0.3">
      <c r="W122" s="296"/>
    </row>
    <row r="123" spans="20:23" x14ac:dyDescent="0.3">
      <c r="W123" s="296"/>
    </row>
    <row r="124" spans="20:23" x14ac:dyDescent="0.3">
      <c r="W124" s="296"/>
    </row>
    <row r="125" spans="20:23" x14ac:dyDescent="0.3">
      <c r="W125" s="296"/>
    </row>
    <row r="126" spans="20:23" x14ac:dyDescent="0.3">
      <c r="W126" s="296"/>
    </row>
    <row r="127" spans="20:23" x14ac:dyDescent="0.3">
      <c r="W127" s="296"/>
    </row>
    <row r="128" spans="20:23" x14ac:dyDescent="0.3">
      <c r="W128" s="296"/>
    </row>
    <row r="129" spans="23:23" x14ac:dyDescent="0.3">
      <c r="W129" s="296"/>
    </row>
    <row r="130" spans="23:23" x14ac:dyDescent="0.3">
      <c r="W130" s="296"/>
    </row>
    <row r="131" spans="23:23" x14ac:dyDescent="0.3">
      <c r="W131" s="296"/>
    </row>
    <row r="132" spans="23:23" x14ac:dyDescent="0.3">
      <c r="W132" s="296"/>
    </row>
    <row r="133" spans="23:23" x14ac:dyDescent="0.3">
      <c r="W133" s="296"/>
    </row>
    <row r="134" spans="23:23" x14ac:dyDescent="0.3">
      <c r="W134" s="296"/>
    </row>
    <row r="135" spans="23:23" x14ac:dyDescent="0.3">
      <c r="W135" s="296"/>
    </row>
    <row r="136" spans="23:23" x14ac:dyDescent="0.3">
      <c r="W136" s="296"/>
    </row>
    <row r="137" spans="23:23" x14ac:dyDescent="0.3">
      <c r="W137" s="296"/>
    </row>
    <row r="138" spans="23:23" x14ac:dyDescent="0.3">
      <c r="W138" s="296"/>
    </row>
    <row r="139" spans="23:23" x14ac:dyDescent="0.3">
      <c r="W139" s="296"/>
    </row>
    <row r="140" spans="23:23" x14ac:dyDescent="0.3">
      <c r="W140" s="296"/>
    </row>
    <row r="141" spans="23:23" x14ac:dyDescent="0.3">
      <c r="W141" s="296"/>
    </row>
    <row r="142" spans="23:23" x14ac:dyDescent="0.3">
      <c r="W142" s="296"/>
    </row>
    <row r="143" spans="23:23" x14ac:dyDescent="0.3">
      <c r="W143" s="296"/>
    </row>
    <row r="144" spans="23:23" x14ac:dyDescent="0.3">
      <c r="W144" s="296"/>
    </row>
    <row r="145" spans="23:23" x14ac:dyDescent="0.3">
      <c r="W145" s="296"/>
    </row>
    <row r="146" spans="23:23" x14ac:dyDescent="0.3">
      <c r="W146" s="296"/>
    </row>
    <row r="147" spans="23:23" x14ac:dyDescent="0.3">
      <c r="W147" s="296"/>
    </row>
    <row r="148" spans="23:23" x14ac:dyDescent="0.3">
      <c r="W148" s="296"/>
    </row>
    <row r="149" spans="23:23" x14ac:dyDescent="0.3">
      <c r="W149" s="296"/>
    </row>
    <row r="150" spans="23:23" x14ac:dyDescent="0.3">
      <c r="W150" s="296"/>
    </row>
    <row r="151" spans="23:23" x14ac:dyDescent="0.3">
      <c r="W151" s="296"/>
    </row>
    <row r="152" spans="23:23" x14ac:dyDescent="0.3">
      <c r="W152" s="296"/>
    </row>
    <row r="153" spans="23:23" x14ac:dyDescent="0.3">
      <c r="W153" s="296"/>
    </row>
    <row r="154" spans="23:23" x14ac:dyDescent="0.3">
      <c r="W154" s="296"/>
    </row>
    <row r="155" spans="23:23" x14ac:dyDescent="0.3">
      <c r="W155" s="296"/>
    </row>
    <row r="156" spans="23:23" x14ac:dyDescent="0.3">
      <c r="W156" s="296"/>
    </row>
    <row r="157" spans="23:23" x14ac:dyDescent="0.3">
      <c r="W157" s="296"/>
    </row>
    <row r="158" spans="23:23" x14ac:dyDescent="0.3">
      <c r="W158" s="296"/>
    </row>
    <row r="159" spans="23:23" x14ac:dyDescent="0.3">
      <c r="W159" s="296"/>
    </row>
    <row r="160" spans="23:23" x14ac:dyDescent="0.3">
      <c r="W160" s="296"/>
    </row>
    <row r="161" spans="23:23" x14ac:dyDescent="0.3">
      <c r="W161" s="296"/>
    </row>
    <row r="162" spans="23:23" x14ac:dyDescent="0.3">
      <c r="W162" s="296"/>
    </row>
    <row r="163" spans="23:23" x14ac:dyDescent="0.3">
      <c r="W163" s="296"/>
    </row>
    <row r="164" spans="23:23" x14ac:dyDescent="0.3">
      <c r="W164" s="296"/>
    </row>
    <row r="165" spans="23:23" x14ac:dyDescent="0.3">
      <c r="W165" s="296"/>
    </row>
    <row r="166" spans="23:23" x14ac:dyDescent="0.3">
      <c r="W166" s="296"/>
    </row>
    <row r="167" spans="23:23" x14ac:dyDescent="0.3">
      <c r="W167" s="296"/>
    </row>
    <row r="168" spans="23:23" x14ac:dyDescent="0.3">
      <c r="W168" s="296"/>
    </row>
    <row r="169" spans="23:23" x14ac:dyDescent="0.3">
      <c r="W169" s="296"/>
    </row>
    <row r="170" spans="23:23" x14ac:dyDescent="0.3">
      <c r="W170" s="296"/>
    </row>
    <row r="171" spans="23:23" x14ac:dyDescent="0.3">
      <c r="W171" s="296"/>
    </row>
    <row r="172" spans="23:23" x14ac:dyDescent="0.3">
      <c r="W172" s="296"/>
    </row>
    <row r="173" spans="23:23" x14ac:dyDescent="0.3">
      <c r="W173" s="296"/>
    </row>
    <row r="174" spans="23:23" x14ac:dyDescent="0.3">
      <c r="W174" s="296"/>
    </row>
    <row r="175" spans="23:23" x14ac:dyDescent="0.3">
      <c r="W175" s="296"/>
    </row>
    <row r="176" spans="23:23" x14ac:dyDescent="0.3">
      <c r="W176" s="296"/>
    </row>
    <row r="177" spans="23:23" x14ac:dyDescent="0.3">
      <c r="W177" s="296"/>
    </row>
    <row r="178" spans="23:23" x14ac:dyDescent="0.3">
      <c r="W178" s="296"/>
    </row>
    <row r="179" spans="23:23" x14ac:dyDescent="0.3">
      <c r="W179" s="296"/>
    </row>
    <row r="180" spans="23:23" x14ac:dyDescent="0.3">
      <c r="W180" s="296"/>
    </row>
    <row r="181" spans="23:23" x14ac:dyDescent="0.3">
      <c r="W181" s="296"/>
    </row>
    <row r="182" spans="23:23" x14ac:dyDescent="0.3">
      <c r="W182" s="296"/>
    </row>
    <row r="183" spans="23:23" x14ac:dyDescent="0.3">
      <c r="W183" s="296"/>
    </row>
    <row r="184" spans="23:23" x14ac:dyDescent="0.3">
      <c r="W184" s="296"/>
    </row>
    <row r="185" spans="23:23" x14ac:dyDescent="0.3">
      <c r="W185" s="296"/>
    </row>
    <row r="186" spans="23:23" x14ac:dyDescent="0.3">
      <c r="W186" s="296"/>
    </row>
    <row r="187" spans="23:23" x14ac:dyDescent="0.3">
      <c r="W187" s="296"/>
    </row>
    <row r="188" spans="23:23" x14ac:dyDescent="0.3">
      <c r="W188" s="296"/>
    </row>
    <row r="189" spans="23:23" x14ac:dyDescent="0.3">
      <c r="W189" s="296"/>
    </row>
    <row r="190" spans="23:23" x14ac:dyDescent="0.3">
      <c r="W190" s="296"/>
    </row>
    <row r="191" spans="23:23" x14ac:dyDescent="0.3">
      <c r="W191" s="296"/>
    </row>
    <row r="192" spans="23:23" x14ac:dyDescent="0.3">
      <c r="W192" s="296"/>
    </row>
    <row r="193" spans="23:23" x14ac:dyDescent="0.3">
      <c r="W193" s="296"/>
    </row>
    <row r="194" spans="23:23" x14ac:dyDescent="0.3">
      <c r="W194" s="296"/>
    </row>
    <row r="195" spans="23:23" x14ac:dyDescent="0.3">
      <c r="W195" s="296"/>
    </row>
    <row r="196" spans="23:23" x14ac:dyDescent="0.3">
      <c r="W196" s="296"/>
    </row>
    <row r="197" spans="23:23" x14ac:dyDescent="0.3">
      <c r="W197" s="296"/>
    </row>
    <row r="198" spans="23:23" x14ac:dyDescent="0.3">
      <c r="W198" s="296"/>
    </row>
    <row r="199" spans="23:23" x14ac:dyDescent="0.3">
      <c r="W199" s="296"/>
    </row>
    <row r="200" spans="23:23" x14ac:dyDescent="0.3">
      <c r="W200" s="296"/>
    </row>
    <row r="201" spans="23:23" x14ac:dyDescent="0.3">
      <c r="W201" s="296"/>
    </row>
    <row r="202" spans="23:23" x14ac:dyDescent="0.3">
      <c r="W202" s="296"/>
    </row>
    <row r="203" spans="23:23" x14ac:dyDescent="0.3">
      <c r="W203" s="296"/>
    </row>
    <row r="204" spans="23:23" x14ac:dyDescent="0.3">
      <c r="W204" s="296"/>
    </row>
    <row r="205" spans="23:23" x14ac:dyDescent="0.3">
      <c r="W205" s="296"/>
    </row>
    <row r="206" spans="23:23" x14ac:dyDescent="0.3">
      <c r="W206" s="296"/>
    </row>
    <row r="207" spans="23:23" x14ac:dyDescent="0.3">
      <c r="W207" s="296"/>
    </row>
    <row r="208" spans="23:23" x14ac:dyDescent="0.3">
      <c r="W208" s="296"/>
    </row>
    <row r="209" spans="23:23" x14ac:dyDescent="0.3">
      <c r="W209" s="296"/>
    </row>
    <row r="210" spans="23:23" x14ac:dyDescent="0.3">
      <c r="W210" s="296"/>
    </row>
    <row r="211" spans="23:23" x14ac:dyDescent="0.3">
      <c r="W211" s="296"/>
    </row>
    <row r="212" spans="23:23" x14ac:dyDescent="0.3">
      <c r="W212" s="296"/>
    </row>
    <row r="213" spans="23:23" x14ac:dyDescent="0.3">
      <c r="W213" s="296"/>
    </row>
    <row r="214" spans="23:23" x14ac:dyDescent="0.3">
      <c r="W214" s="296"/>
    </row>
    <row r="215" spans="23:23" x14ac:dyDescent="0.3">
      <c r="W215" s="296"/>
    </row>
    <row r="216" spans="23:23" x14ac:dyDescent="0.3">
      <c r="W216" s="296"/>
    </row>
    <row r="217" spans="23:23" x14ac:dyDescent="0.3">
      <c r="W217" s="296"/>
    </row>
    <row r="218" spans="23:23" x14ac:dyDescent="0.3">
      <c r="W218" s="296"/>
    </row>
    <row r="219" spans="23:23" x14ac:dyDescent="0.3">
      <c r="W219" s="296"/>
    </row>
    <row r="220" spans="23:23" x14ac:dyDescent="0.3">
      <c r="W220" s="296"/>
    </row>
    <row r="221" spans="23:23" x14ac:dyDescent="0.3">
      <c r="W221" s="296"/>
    </row>
    <row r="222" spans="23:23" x14ac:dyDescent="0.3">
      <c r="W222" s="296"/>
    </row>
    <row r="223" spans="23:23" x14ac:dyDescent="0.3">
      <c r="W223" s="296"/>
    </row>
    <row r="224" spans="23:23" x14ac:dyDescent="0.3">
      <c r="W224" s="296"/>
    </row>
    <row r="225" spans="23:23" x14ac:dyDescent="0.3">
      <c r="W225" s="296"/>
    </row>
    <row r="226" spans="23:23" x14ac:dyDescent="0.3">
      <c r="W226" s="296"/>
    </row>
    <row r="227" spans="23:23" x14ac:dyDescent="0.3">
      <c r="W227" s="296"/>
    </row>
    <row r="228" spans="23:23" x14ac:dyDescent="0.3">
      <c r="W228" s="296"/>
    </row>
    <row r="229" spans="23:23" x14ac:dyDescent="0.3">
      <c r="W229" s="296"/>
    </row>
    <row r="230" spans="23:23" x14ac:dyDescent="0.3">
      <c r="W230" s="296"/>
    </row>
    <row r="231" spans="23:23" x14ac:dyDescent="0.3">
      <c r="W231" s="296"/>
    </row>
    <row r="232" spans="23:23" x14ac:dyDescent="0.3">
      <c r="W232" s="296"/>
    </row>
    <row r="233" spans="23:23" x14ac:dyDescent="0.3">
      <c r="W233" s="296"/>
    </row>
    <row r="234" spans="23:23" x14ac:dyDescent="0.3">
      <c r="W234" s="296"/>
    </row>
    <row r="235" spans="23:23" x14ac:dyDescent="0.3">
      <c r="W235" s="296"/>
    </row>
    <row r="236" spans="23:23" x14ac:dyDescent="0.3">
      <c r="W236" s="296"/>
    </row>
    <row r="237" spans="23:23" x14ac:dyDescent="0.3">
      <c r="W237" s="296"/>
    </row>
    <row r="238" spans="23:23" x14ac:dyDescent="0.3">
      <c r="W238" s="296"/>
    </row>
    <row r="239" spans="23:23" x14ac:dyDescent="0.3">
      <c r="W239" s="296"/>
    </row>
    <row r="240" spans="23:23" x14ac:dyDescent="0.3">
      <c r="W240" s="296"/>
    </row>
    <row r="241" spans="23:23" x14ac:dyDescent="0.3">
      <c r="W241" s="296"/>
    </row>
    <row r="242" spans="23:23" x14ac:dyDescent="0.3">
      <c r="W242" s="296"/>
    </row>
    <row r="243" spans="23:23" x14ac:dyDescent="0.3">
      <c r="W243" s="296"/>
    </row>
    <row r="244" spans="23:23" x14ac:dyDescent="0.3">
      <c r="W244" s="296"/>
    </row>
    <row r="245" spans="23:23" x14ac:dyDescent="0.3">
      <c r="W245" s="296"/>
    </row>
    <row r="246" spans="23:23" x14ac:dyDescent="0.3">
      <c r="W246" s="296"/>
    </row>
    <row r="247" spans="23:23" x14ac:dyDescent="0.3">
      <c r="W247" s="296"/>
    </row>
    <row r="248" spans="23:23" x14ac:dyDescent="0.3">
      <c r="W248" s="296"/>
    </row>
    <row r="249" spans="23:23" x14ac:dyDescent="0.3">
      <c r="W249" s="296"/>
    </row>
    <row r="250" spans="23:23" x14ac:dyDescent="0.3">
      <c r="W250" s="296"/>
    </row>
    <row r="251" spans="23:23" x14ac:dyDescent="0.3">
      <c r="W251" s="296"/>
    </row>
    <row r="252" spans="23:23" x14ac:dyDescent="0.3">
      <c r="W252" s="296"/>
    </row>
    <row r="253" spans="23:23" x14ac:dyDescent="0.3">
      <c r="W253" s="296"/>
    </row>
    <row r="254" spans="23:23" x14ac:dyDescent="0.3">
      <c r="W254" s="296"/>
    </row>
    <row r="255" spans="23:23" x14ac:dyDescent="0.3">
      <c r="W255" s="296"/>
    </row>
    <row r="256" spans="23:23" x14ac:dyDescent="0.3">
      <c r="W256" s="296"/>
    </row>
    <row r="257" spans="23:23" x14ac:dyDescent="0.3">
      <c r="W257" s="296"/>
    </row>
    <row r="258" spans="23:23" x14ac:dyDescent="0.3">
      <c r="W258" s="296"/>
    </row>
    <row r="259" spans="23:23" x14ac:dyDescent="0.3">
      <c r="W259" s="296"/>
    </row>
    <row r="260" spans="23:23" x14ac:dyDescent="0.3">
      <c r="W260" s="296"/>
    </row>
    <row r="261" spans="23:23" x14ac:dyDescent="0.3">
      <c r="W261" s="296"/>
    </row>
    <row r="262" spans="23:23" x14ac:dyDescent="0.3">
      <c r="W262" s="296"/>
    </row>
    <row r="263" spans="23:23" x14ac:dyDescent="0.3">
      <c r="W263" s="296"/>
    </row>
    <row r="264" spans="23:23" x14ac:dyDescent="0.3">
      <c r="W264" s="296"/>
    </row>
    <row r="265" spans="23:23" x14ac:dyDescent="0.3">
      <c r="W265" s="296"/>
    </row>
    <row r="266" spans="23:23" x14ac:dyDescent="0.3">
      <c r="W266" s="296"/>
    </row>
    <row r="267" spans="23:23" x14ac:dyDescent="0.3">
      <c r="W267" s="296"/>
    </row>
    <row r="268" spans="23:23" x14ac:dyDescent="0.3">
      <c r="W268" s="296"/>
    </row>
    <row r="269" spans="23:23" x14ac:dyDescent="0.3">
      <c r="W269" s="296"/>
    </row>
    <row r="270" spans="23:23" x14ac:dyDescent="0.3">
      <c r="W270" s="296"/>
    </row>
    <row r="271" spans="23:23" x14ac:dyDescent="0.3">
      <c r="W271" s="296"/>
    </row>
    <row r="272" spans="23:23" x14ac:dyDescent="0.3">
      <c r="W272" s="296"/>
    </row>
    <row r="273" spans="23:23" x14ac:dyDescent="0.3">
      <c r="W273" s="296"/>
    </row>
    <row r="274" spans="23:23" x14ac:dyDescent="0.3">
      <c r="W274" s="296"/>
    </row>
    <row r="275" spans="23:23" x14ac:dyDescent="0.3">
      <c r="W275" s="296"/>
    </row>
    <row r="276" spans="23:23" x14ac:dyDescent="0.3">
      <c r="W276" s="296"/>
    </row>
    <row r="277" spans="23:23" x14ac:dyDescent="0.3">
      <c r="W277" s="296"/>
    </row>
    <row r="278" spans="23:23" x14ac:dyDescent="0.3">
      <c r="W278" s="296"/>
    </row>
    <row r="279" spans="23:23" x14ac:dyDescent="0.3">
      <c r="W279" s="296"/>
    </row>
    <row r="280" spans="23:23" x14ac:dyDescent="0.3">
      <c r="W280" s="296"/>
    </row>
    <row r="281" spans="23:23" x14ac:dyDescent="0.3">
      <c r="W281" s="296"/>
    </row>
    <row r="282" spans="23:23" x14ac:dyDescent="0.3">
      <c r="W282" s="296"/>
    </row>
    <row r="283" spans="23:23" x14ac:dyDescent="0.3">
      <c r="W283" s="296"/>
    </row>
    <row r="284" spans="23:23" x14ac:dyDescent="0.3">
      <c r="W284" s="296"/>
    </row>
    <row r="285" spans="23:23" x14ac:dyDescent="0.3">
      <c r="W285" s="296"/>
    </row>
    <row r="286" spans="23:23" x14ac:dyDescent="0.3">
      <c r="W286" s="296"/>
    </row>
    <row r="287" spans="23:23" x14ac:dyDescent="0.3">
      <c r="W287" s="296"/>
    </row>
    <row r="288" spans="23:23" x14ac:dyDescent="0.3">
      <c r="W288" s="296"/>
    </row>
    <row r="289" spans="23:23" x14ac:dyDescent="0.3">
      <c r="W289" s="296"/>
    </row>
    <row r="290" spans="23:23" x14ac:dyDescent="0.3">
      <c r="W290" s="296"/>
    </row>
    <row r="291" spans="23:23" x14ac:dyDescent="0.3">
      <c r="W291" s="296"/>
    </row>
    <row r="292" spans="23:23" x14ac:dyDescent="0.3">
      <c r="W292" s="296"/>
    </row>
    <row r="293" spans="23:23" x14ac:dyDescent="0.3">
      <c r="W293" s="296"/>
    </row>
    <row r="294" spans="23:23" x14ac:dyDescent="0.3">
      <c r="W294" s="296"/>
    </row>
    <row r="295" spans="23:23" x14ac:dyDescent="0.3">
      <c r="W295" s="296"/>
    </row>
    <row r="296" spans="23:23" x14ac:dyDescent="0.3">
      <c r="W296" s="296"/>
    </row>
    <row r="297" spans="23:23" x14ac:dyDescent="0.3">
      <c r="W297" s="296"/>
    </row>
    <row r="298" spans="23:23" x14ac:dyDescent="0.3">
      <c r="W298" s="296"/>
    </row>
    <row r="299" spans="23:23" x14ac:dyDescent="0.3">
      <c r="W299" s="296"/>
    </row>
    <row r="300" spans="23:23" x14ac:dyDescent="0.3">
      <c r="W300" s="296"/>
    </row>
    <row r="301" spans="23:23" x14ac:dyDescent="0.3">
      <c r="W301" s="296"/>
    </row>
    <row r="302" spans="23:23" x14ac:dyDescent="0.3">
      <c r="W302" s="296"/>
    </row>
    <row r="303" spans="23:23" x14ac:dyDescent="0.3">
      <c r="W303" s="296"/>
    </row>
    <row r="304" spans="23:23" x14ac:dyDescent="0.3">
      <c r="W304" s="296"/>
    </row>
    <row r="305" spans="23:23" x14ac:dyDescent="0.3">
      <c r="W305" s="296"/>
    </row>
    <row r="306" spans="23:23" x14ac:dyDescent="0.3">
      <c r="W306" s="296"/>
    </row>
    <row r="307" spans="23:23" x14ac:dyDescent="0.3">
      <c r="W307" s="296"/>
    </row>
    <row r="308" spans="23:23" x14ac:dyDescent="0.3">
      <c r="W308" s="296"/>
    </row>
    <row r="309" spans="23:23" x14ac:dyDescent="0.3">
      <c r="W309" s="296"/>
    </row>
    <row r="310" spans="23:23" x14ac:dyDescent="0.3">
      <c r="W310" s="296"/>
    </row>
    <row r="311" spans="23:23" x14ac:dyDescent="0.3">
      <c r="W311" s="296"/>
    </row>
    <row r="312" spans="23:23" x14ac:dyDescent="0.3">
      <c r="W312" s="296"/>
    </row>
    <row r="313" spans="23:23" x14ac:dyDescent="0.3">
      <c r="W313" s="296"/>
    </row>
    <row r="314" spans="23:23" x14ac:dyDescent="0.3">
      <c r="W314" s="296"/>
    </row>
    <row r="315" spans="23:23" x14ac:dyDescent="0.3">
      <c r="W315" s="296"/>
    </row>
    <row r="316" spans="23:23" x14ac:dyDescent="0.3">
      <c r="W316" s="296"/>
    </row>
    <row r="317" spans="23:23" x14ac:dyDescent="0.3">
      <c r="W317" s="296"/>
    </row>
    <row r="318" spans="23:23" x14ac:dyDescent="0.3">
      <c r="W318" s="296"/>
    </row>
    <row r="319" spans="23:23" x14ac:dyDescent="0.3">
      <c r="W319" s="296"/>
    </row>
    <row r="320" spans="23:23" x14ac:dyDescent="0.3">
      <c r="W320" s="296"/>
    </row>
    <row r="321" spans="23:23" x14ac:dyDescent="0.3">
      <c r="W321" s="296"/>
    </row>
    <row r="322" spans="23:23" x14ac:dyDescent="0.3">
      <c r="W322" s="296"/>
    </row>
    <row r="323" spans="23:23" x14ac:dyDescent="0.3">
      <c r="W323" s="296"/>
    </row>
    <row r="324" spans="23:23" x14ac:dyDescent="0.3">
      <c r="W324" s="296"/>
    </row>
    <row r="325" spans="23:23" x14ac:dyDescent="0.3">
      <c r="W325" s="296"/>
    </row>
    <row r="326" spans="23:23" x14ac:dyDescent="0.3">
      <c r="W326" s="296"/>
    </row>
    <row r="327" spans="23:23" x14ac:dyDescent="0.3">
      <c r="W327" s="296"/>
    </row>
    <row r="328" spans="23:23" x14ac:dyDescent="0.3">
      <c r="W328" s="296"/>
    </row>
    <row r="329" spans="23:23" x14ac:dyDescent="0.3">
      <c r="W329" s="296"/>
    </row>
    <row r="330" spans="23:23" x14ac:dyDescent="0.3">
      <c r="W330" s="296"/>
    </row>
    <row r="331" spans="23:23" x14ac:dyDescent="0.3">
      <c r="W331" s="296"/>
    </row>
    <row r="332" spans="23:23" x14ac:dyDescent="0.3">
      <c r="W332" s="296"/>
    </row>
    <row r="333" spans="23:23" x14ac:dyDescent="0.3">
      <c r="W333" s="296"/>
    </row>
    <row r="334" spans="23:23" x14ac:dyDescent="0.3">
      <c r="W334" s="296"/>
    </row>
    <row r="335" spans="23:23" x14ac:dyDescent="0.3">
      <c r="W335" s="296"/>
    </row>
    <row r="336" spans="23:23" x14ac:dyDescent="0.3">
      <c r="W336" s="296"/>
    </row>
    <row r="337" spans="23:23" x14ac:dyDescent="0.3">
      <c r="W337" s="296"/>
    </row>
    <row r="338" spans="23:23" x14ac:dyDescent="0.3">
      <c r="W338" s="296"/>
    </row>
    <row r="339" spans="23:23" x14ac:dyDescent="0.3">
      <c r="W339" s="296"/>
    </row>
    <row r="340" spans="23:23" x14ac:dyDescent="0.3">
      <c r="W340" s="296"/>
    </row>
    <row r="341" spans="23:23" x14ac:dyDescent="0.3">
      <c r="W341" s="296"/>
    </row>
    <row r="342" spans="23:23" x14ac:dyDescent="0.3">
      <c r="W342" s="296"/>
    </row>
    <row r="343" spans="23:23" x14ac:dyDescent="0.3">
      <c r="W343" s="296"/>
    </row>
    <row r="344" spans="23:23" x14ac:dyDescent="0.3">
      <c r="W344" s="296"/>
    </row>
    <row r="345" spans="23:23" x14ac:dyDescent="0.3">
      <c r="W345" s="296"/>
    </row>
    <row r="346" spans="23:23" x14ac:dyDescent="0.3">
      <c r="W346" s="296"/>
    </row>
    <row r="347" spans="23:23" x14ac:dyDescent="0.3">
      <c r="W347" s="296"/>
    </row>
    <row r="348" spans="23:23" x14ac:dyDescent="0.3">
      <c r="W348" s="296"/>
    </row>
    <row r="349" spans="23:23" x14ac:dyDescent="0.3">
      <c r="W349" s="296"/>
    </row>
    <row r="350" spans="23:23" x14ac:dyDescent="0.3">
      <c r="W350" s="296"/>
    </row>
    <row r="351" spans="23:23" x14ac:dyDescent="0.3">
      <c r="W351" s="296"/>
    </row>
    <row r="352" spans="23:23" x14ac:dyDescent="0.3">
      <c r="W352" s="296"/>
    </row>
    <row r="353" spans="23:23" x14ac:dyDescent="0.3">
      <c r="W353" s="296"/>
    </row>
    <row r="354" spans="23:23" x14ac:dyDescent="0.3">
      <c r="W354" s="296"/>
    </row>
    <row r="355" spans="23:23" x14ac:dyDescent="0.3">
      <c r="W355" s="296"/>
    </row>
    <row r="356" spans="23:23" x14ac:dyDescent="0.3">
      <c r="W356" s="296"/>
    </row>
    <row r="357" spans="23:23" x14ac:dyDescent="0.3">
      <c r="W357" s="296"/>
    </row>
    <row r="358" spans="23:23" x14ac:dyDescent="0.3">
      <c r="W358" s="296"/>
    </row>
    <row r="359" spans="23:23" x14ac:dyDescent="0.3">
      <c r="W359" s="296"/>
    </row>
    <row r="360" spans="23:23" x14ac:dyDescent="0.3">
      <c r="W360" s="296"/>
    </row>
    <row r="361" spans="23:23" x14ac:dyDescent="0.3">
      <c r="W361" s="296"/>
    </row>
    <row r="362" spans="23:23" x14ac:dyDescent="0.3">
      <c r="W362" s="296"/>
    </row>
    <row r="363" spans="23:23" x14ac:dyDescent="0.3">
      <c r="W363" s="296"/>
    </row>
    <row r="364" spans="23:23" x14ac:dyDescent="0.3">
      <c r="W364" s="296"/>
    </row>
    <row r="365" spans="23:23" x14ac:dyDescent="0.3">
      <c r="W365" s="296"/>
    </row>
    <row r="366" spans="23:23" x14ac:dyDescent="0.3">
      <c r="W366" s="296"/>
    </row>
    <row r="367" spans="23:23" x14ac:dyDescent="0.3">
      <c r="W367" s="296"/>
    </row>
    <row r="368" spans="23:23" x14ac:dyDescent="0.3">
      <c r="W368" s="296"/>
    </row>
    <row r="369" spans="23:23" x14ac:dyDescent="0.3">
      <c r="W369" s="296"/>
    </row>
    <row r="370" spans="23:23" x14ac:dyDescent="0.3">
      <c r="W370" s="296"/>
    </row>
    <row r="371" spans="23:23" x14ac:dyDescent="0.3">
      <c r="W371" s="296"/>
    </row>
    <row r="372" spans="23:23" x14ac:dyDescent="0.3">
      <c r="W372" s="296"/>
    </row>
    <row r="373" spans="23:23" x14ac:dyDescent="0.3">
      <c r="W373" s="296"/>
    </row>
    <row r="374" spans="23:23" x14ac:dyDescent="0.3">
      <c r="W374" s="296"/>
    </row>
    <row r="375" spans="23:23" x14ac:dyDescent="0.3">
      <c r="W375" s="296"/>
    </row>
    <row r="376" spans="23:23" x14ac:dyDescent="0.3">
      <c r="W376" s="296"/>
    </row>
    <row r="377" spans="23:23" x14ac:dyDescent="0.3">
      <c r="W377" s="296"/>
    </row>
    <row r="378" spans="23:23" x14ac:dyDescent="0.3">
      <c r="W378" s="296"/>
    </row>
    <row r="379" spans="23:23" x14ac:dyDescent="0.3">
      <c r="W379" s="296"/>
    </row>
    <row r="380" spans="23:23" x14ac:dyDescent="0.3">
      <c r="W380" s="296"/>
    </row>
    <row r="381" spans="23:23" x14ac:dyDescent="0.3">
      <c r="W381" s="296"/>
    </row>
    <row r="382" spans="23:23" x14ac:dyDescent="0.3">
      <c r="W382" s="296"/>
    </row>
    <row r="383" spans="23:23" x14ac:dyDescent="0.3">
      <c r="W383" s="296"/>
    </row>
    <row r="384" spans="23:23" x14ac:dyDescent="0.3">
      <c r="W384" s="296"/>
    </row>
    <row r="385" spans="23:23" x14ac:dyDescent="0.3">
      <c r="W385" s="296"/>
    </row>
    <row r="386" spans="23:23" x14ac:dyDescent="0.3">
      <c r="W386" s="296"/>
    </row>
    <row r="387" spans="23:23" x14ac:dyDescent="0.3">
      <c r="W387" s="296"/>
    </row>
    <row r="388" spans="23:23" x14ac:dyDescent="0.3">
      <c r="W388" s="296"/>
    </row>
    <row r="389" spans="23:23" x14ac:dyDescent="0.3">
      <c r="W389" s="296"/>
    </row>
    <row r="390" spans="23:23" x14ac:dyDescent="0.3">
      <c r="W390" s="296"/>
    </row>
    <row r="391" spans="23:23" x14ac:dyDescent="0.3">
      <c r="W391" s="296"/>
    </row>
    <row r="392" spans="23:23" x14ac:dyDescent="0.3">
      <c r="W392" s="296"/>
    </row>
    <row r="393" spans="23:23" x14ac:dyDescent="0.3">
      <c r="W393" s="296"/>
    </row>
    <row r="394" spans="23:23" x14ac:dyDescent="0.3">
      <c r="W394" s="296"/>
    </row>
    <row r="395" spans="23:23" x14ac:dyDescent="0.3">
      <c r="W395" s="296"/>
    </row>
    <row r="396" spans="23:23" x14ac:dyDescent="0.3">
      <c r="W396" s="296"/>
    </row>
    <row r="397" spans="23:23" x14ac:dyDescent="0.3">
      <c r="W397" s="296"/>
    </row>
    <row r="398" spans="23:23" x14ac:dyDescent="0.3">
      <c r="W398" s="296"/>
    </row>
    <row r="399" spans="23:23" x14ac:dyDescent="0.3">
      <c r="W399" s="296"/>
    </row>
    <row r="400" spans="23:23" x14ac:dyDescent="0.3">
      <c r="W400" s="296"/>
    </row>
    <row r="401" spans="23:23" x14ac:dyDescent="0.3">
      <c r="W401" s="296"/>
    </row>
    <row r="402" spans="23:23" x14ac:dyDescent="0.3">
      <c r="W402" s="296"/>
    </row>
    <row r="403" spans="23:23" x14ac:dyDescent="0.3">
      <c r="W403" s="296"/>
    </row>
    <row r="404" spans="23:23" x14ac:dyDescent="0.3">
      <c r="W404" s="296"/>
    </row>
    <row r="405" spans="23:23" x14ac:dyDescent="0.3">
      <c r="W405" s="296"/>
    </row>
    <row r="406" spans="23:23" x14ac:dyDescent="0.3">
      <c r="W406" s="296"/>
    </row>
    <row r="407" spans="23:23" x14ac:dyDescent="0.3">
      <c r="W407" s="296"/>
    </row>
    <row r="408" spans="23:23" x14ac:dyDescent="0.3">
      <c r="W408" s="296"/>
    </row>
    <row r="409" spans="23:23" x14ac:dyDescent="0.3">
      <c r="W409" s="296"/>
    </row>
    <row r="410" spans="23:23" x14ac:dyDescent="0.3">
      <c r="W410" s="296"/>
    </row>
    <row r="411" spans="23:23" x14ac:dyDescent="0.3">
      <c r="W411" s="296"/>
    </row>
    <row r="412" spans="23:23" x14ac:dyDescent="0.3">
      <c r="W412" s="296"/>
    </row>
    <row r="413" spans="23:23" x14ac:dyDescent="0.3">
      <c r="W413" s="296"/>
    </row>
    <row r="414" spans="23:23" x14ac:dyDescent="0.3">
      <c r="W414" s="296"/>
    </row>
    <row r="415" spans="23:23" x14ac:dyDescent="0.3">
      <c r="W415" s="296"/>
    </row>
    <row r="416" spans="23:23" x14ac:dyDescent="0.3">
      <c r="W416" s="296"/>
    </row>
    <row r="417" spans="23:23" x14ac:dyDescent="0.3">
      <c r="W417" s="296"/>
    </row>
    <row r="418" spans="23:23" x14ac:dyDescent="0.3">
      <c r="W418" s="296"/>
    </row>
    <row r="419" spans="23:23" x14ac:dyDescent="0.3">
      <c r="W419" s="296"/>
    </row>
    <row r="420" spans="23:23" x14ac:dyDescent="0.3">
      <c r="W420" s="296"/>
    </row>
    <row r="421" spans="23:23" x14ac:dyDescent="0.3">
      <c r="W421" s="296"/>
    </row>
    <row r="422" spans="23:23" x14ac:dyDescent="0.3">
      <c r="W422" s="296"/>
    </row>
    <row r="423" spans="23:23" x14ac:dyDescent="0.3">
      <c r="W423" s="296"/>
    </row>
    <row r="424" spans="23:23" x14ac:dyDescent="0.3">
      <c r="W424" s="296"/>
    </row>
    <row r="425" spans="23:23" x14ac:dyDescent="0.3">
      <c r="W425" s="296"/>
    </row>
    <row r="426" spans="23:23" x14ac:dyDescent="0.3">
      <c r="W426" s="296"/>
    </row>
    <row r="427" spans="23:23" x14ac:dyDescent="0.3">
      <c r="W427" s="296"/>
    </row>
    <row r="428" spans="23:23" x14ac:dyDescent="0.3">
      <c r="W428" s="296"/>
    </row>
    <row r="429" spans="23:23" x14ac:dyDescent="0.3">
      <c r="W429" s="296"/>
    </row>
    <row r="430" spans="23:23" x14ac:dyDescent="0.3">
      <c r="W430" s="296"/>
    </row>
    <row r="431" spans="23:23" x14ac:dyDescent="0.3">
      <c r="W431" s="296"/>
    </row>
    <row r="432" spans="23:23" x14ac:dyDescent="0.3">
      <c r="W432" s="296"/>
    </row>
    <row r="433" spans="23:23" x14ac:dyDescent="0.3">
      <c r="W433" s="296"/>
    </row>
    <row r="434" spans="23:23" x14ac:dyDescent="0.3">
      <c r="W434" s="296"/>
    </row>
    <row r="435" spans="23:23" x14ac:dyDescent="0.3">
      <c r="W435" s="296"/>
    </row>
    <row r="436" spans="23:23" x14ac:dyDescent="0.3">
      <c r="W436" s="296"/>
    </row>
    <row r="437" spans="23:23" x14ac:dyDescent="0.3">
      <c r="W437" s="296"/>
    </row>
    <row r="438" spans="23:23" x14ac:dyDescent="0.3">
      <c r="W438" s="296"/>
    </row>
    <row r="439" spans="23:23" x14ac:dyDescent="0.3">
      <c r="W439" s="296"/>
    </row>
    <row r="440" spans="23:23" x14ac:dyDescent="0.3">
      <c r="W440" s="296"/>
    </row>
    <row r="441" spans="23:23" x14ac:dyDescent="0.3">
      <c r="W441" s="296"/>
    </row>
    <row r="442" spans="23:23" x14ac:dyDescent="0.3">
      <c r="W442" s="296"/>
    </row>
    <row r="443" spans="23:23" x14ac:dyDescent="0.3">
      <c r="W443" s="296"/>
    </row>
    <row r="444" spans="23:23" x14ac:dyDescent="0.3">
      <c r="W444" s="296"/>
    </row>
    <row r="445" spans="23:23" x14ac:dyDescent="0.3">
      <c r="W445" s="296"/>
    </row>
    <row r="446" spans="23:23" x14ac:dyDescent="0.3">
      <c r="W446" s="296"/>
    </row>
    <row r="447" spans="23:23" x14ac:dyDescent="0.3">
      <c r="W447" s="296"/>
    </row>
    <row r="448" spans="23:23" x14ac:dyDescent="0.3">
      <c r="W448" s="296"/>
    </row>
    <row r="449" spans="23:23" x14ac:dyDescent="0.3">
      <c r="W449" s="296"/>
    </row>
    <row r="450" spans="23:23" x14ac:dyDescent="0.3">
      <c r="W450" s="296"/>
    </row>
    <row r="451" spans="23:23" x14ac:dyDescent="0.3">
      <c r="W451" s="296"/>
    </row>
    <row r="452" spans="23:23" x14ac:dyDescent="0.3">
      <c r="W452" s="296"/>
    </row>
    <row r="453" spans="23:23" x14ac:dyDescent="0.3">
      <c r="W453" s="296"/>
    </row>
    <row r="454" spans="23:23" x14ac:dyDescent="0.3">
      <c r="W454" s="296"/>
    </row>
    <row r="455" spans="23:23" x14ac:dyDescent="0.3">
      <c r="W455" s="296"/>
    </row>
    <row r="456" spans="23:23" x14ac:dyDescent="0.3">
      <c r="W456" s="296"/>
    </row>
    <row r="457" spans="23:23" x14ac:dyDescent="0.3">
      <c r="W457" s="296"/>
    </row>
    <row r="458" spans="23:23" x14ac:dyDescent="0.3">
      <c r="W458" s="296"/>
    </row>
    <row r="459" spans="23:23" x14ac:dyDescent="0.3">
      <c r="W459" s="296"/>
    </row>
    <row r="460" spans="23:23" x14ac:dyDescent="0.3">
      <c r="W460" s="296"/>
    </row>
    <row r="461" spans="23:23" x14ac:dyDescent="0.3">
      <c r="W461" s="296"/>
    </row>
    <row r="462" spans="23:23" x14ac:dyDescent="0.3">
      <c r="W462" s="296"/>
    </row>
    <row r="463" spans="23:23" x14ac:dyDescent="0.3">
      <c r="W463" s="296"/>
    </row>
    <row r="464" spans="23:23" x14ac:dyDescent="0.3">
      <c r="W464" s="296"/>
    </row>
    <row r="465" spans="23:23" x14ac:dyDescent="0.3">
      <c r="W465" s="296"/>
    </row>
    <row r="466" spans="23:23" x14ac:dyDescent="0.3">
      <c r="W466" s="296"/>
    </row>
    <row r="467" spans="23:23" x14ac:dyDescent="0.3">
      <c r="W467" s="296"/>
    </row>
    <row r="468" spans="23:23" x14ac:dyDescent="0.3">
      <c r="W468" s="296"/>
    </row>
    <row r="469" spans="23:23" x14ac:dyDescent="0.3">
      <c r="W469" s="296"/>
    </row>
    <row r="470" spans="23:23" x14ac:dyDescent="0.3">
      <c r="W470" s="296"/>
    </row>
    <row r="471" spans="23:23" x14ac:dyDescent="0.3">
      <c r="W471" s="296"/>
    </row>
    <row r="472" spans="23:23" x14ac:dyDescent="0.3">
      <c r="W472" s="296"/>
    </row>
    <row r="473" spans="23:23" x14ac:dyDescent="0.3">
      <c r="W473" s="296"/>
    </row>
    <row r="474" spans="23:23" x14ac:dyDescent="0.3">
      <c r="W474" s="296"/>
    </row>
    <row r="475" spans="23:23" x14ac:dyDescent="0.3">
      <c r="W475" s="296"/>
    </row>
    <row r="476" spans="23:23" x14ac:dyDescent="0.3">
      <c r="W476" s="296"/>
    </row>
    <row r="477" spans="23:23" x14ac:dyDescent="0.3">
      <c r="W477" s="296"/>
    </row>
    <row r="478" spans="23:23" x14ac:dyDescent="0.3">
      <c r="W478" s="296"/>
    </row>
    <row r="479" spans="23:23" x14ac:dyDescent="0.3">
      <c r="W479" s="296"/>
    </row>
    <row r="480" spans="23:23" x14ac:dyDescent="0.3">
      <c r="W480" s="296"/>
    </row>
    <row r="481" spans="23:23" x14ac:dyDescent="0.3">
      <c r="W481" s="296"/>
    </row>
    <row r="482" spans="23:23" x14ac:dyDescent="0.3">
      <c r="W482" s="296"/>
    </row>
    <row r="483" spans="23:23" x14ac:dyDescent="0.3">
      <c r="W483" s="296"/>
    </row>
    <row r="484" spans="23:23" x14ac:dyDescent="0.3">
      <c r="W484" s="296"/>
    </row>
    <row r="485" spans="23:23" x14ac:dyDescent="0.3">
      <c r="W485" s="296"/>
    </row>
    <row r="486" spans="23:23" x14ac:dyDescent="0.3">
      <c r="W486" s="296"/>
    </row>
    <row r="487" spans="23:23" x14ac:dyDescent="0.3">
      <c r="W487" s="296"/>
    </row>
    <row r="488" spans="23:23" x14ac:dyDescent="0.3">
      <c r="W488" s="296"/>
    </row>
    <row r="489" spans="23:23" x14ac:dyDescent="0.3">
      <c r="W489" s="296"/>
    </row>
    <row r="490" spans="23:23" x14ac:dyDescent="0.3">
      <c r="W490" s="296"/>
    </row>
    <row r="491" spans="23:23" x14ac:dyDescent="0.3">
      <c r="W491" s="296"/>
    </row>
    <row r="492" spans="23:23" x14ac:dyDescent="0.3">
      <c r="W492" s="296"/>
    </row>
    <row r="493" spans="23:23" x14ac:dyDescent="0.3">
      <c r="W493" s="296"/>
    </row>
    <row r="494" spans="23:23" x14ac:dyDescent="0.3">
      <c r="W494" s="296"/>
    </row>
    <row r="495" spans="23:23" x14ac:dyDescent="0.3">
      <c r="W495" s="296"/>
    </row>
    <row r="496" spans="23:23" x14ac:dyDescent="0.3">
      <c r="W496" s="296"/>
    </row>
    <row r="497" spans="23:23" x14ac:dyDescent="0.3">
      <c r="W497" s="296"/>
    </row>
    <row r="498" spans="23:23" x14ac:dyDescent="0.3">
      <c r="W498" s="296"/>
    </row>
    <row r="499" spans="23:23" x14ac:dyDescent="0.3">
      <c r="W499" s="296"/>
    </row>
    <row r="500" spans="23:23" x14ac:dyDescent="0.3">
      <c r="W500" s="296"/>
    </row>
    <row r="501" spans="23:23" x14ac:dyDescent="0.3">
      <c r="W501" s="296"/>
    </row>
    <row r="502" spans="23:23" x14ac:dyDescent="0.3">
      <c r="W502" s="296"/>
    </row>
    <row r="503" spans="23:23" x14ac:dyDescent="0.3">
      <c r="W503" s="296"/>
    </row>
    <row r="504" spans="23:23" x14ac:dyDescent="0.3">
      <c r="W504" s="296"/>
    </row>
    <row r="505" spans="23:23" x14ac:dyDescent="0.3">
      <c r="W505" s="296"/>
    </row>
    <row r="506" spans="23:23" x14ac:dyDescent="0.3">
      <c r="W506" s="296"/>
    </row>
    <row r="507" spans="23:23" x14ac:dyDescent="0.3">
      <c r="W507" s="296"/>
    </row>
    <row r="508" spans="23:23" x14ac:dyDescent="0.3">
      <c r="W508" s="296"/>
    </row>
    <row r="509" spans="23:23" x14ac:dyDescent="0.3">
      <c r="W509" s="296"/>
    </row>
    <row r="510" spans="23:23" x14ac:dyDescent="0.3">
      <c r="W510" s="296"/>
    </row>
    <row r="511" spans="23:23" x14ac:dyDescent="0.3">
      <c r="W511" s="296"/>
    </row>
    <row r="512" spans="23:23" x14ac:dyDescent="0.3">
      <c r="W512" s="296"/>
    </row>
    <row r="513" spans="23:23" x14ac:dyDescent="0.3">
      <c r="W513" s="296"/>
    </row>
    <row r="514" spans="23:23" x14ac:dyDescent="0.3">
      <c r="W514" s="296"/>
    </row>
    <row r="515" spans="23:23" x14ac:dyDescent="0.3">
      <c r="W515" s="296"/>
    </row>
    <row r="516" spans="23:23" x14ac:dyDescent="0.3">
      <c r="W516" s="296"/>
    </row>
    <row r="517" spans="23:23" x14ac:dyDescent="0.3">
      <c r="W517" s="296"/>
    </row>
    <row r="518" spans="23:23" x14ac:dyDescent="0.3">
      <c r="W518" s="296"/>
    </row>
    <row r="519" spans="23:23" x14ac:dyDescent="0.3">
      <c r="W519" s="296"/>
    </row>
    <row r="520" spans="23:23" x14ac:dyDescent="0.3">
      <c r="W520" s="296"/>
    </row>
    <row r="521" spans="23:23" x14ac:dyDescent="0.3">
      <c r="W521" s="296"/>
    </row>
    <row r="522" spans="23:23" x14ac:dyDescent="0.3">
      <c r="W522" s="296"/>
    </row>
    <row r="523" spans="23:23" x14ac:dyDescent="0.3">
      <c r="W523" s="296"/>
    </row>
    <row r="524" spans="23:23" x14ac:dyDescent="0.3">
      <c r="W524" s="296"/>
    </row>
    <row r="525" spans="23:23" x14ac:dyDescent="0.3">
      <c r="W525" s="296"/>
    </row>
    <row r="526" spans="23:23" x14ac:dyDescent="0.3">
      <c r="W526" s="296"/>
    </row>
    <row r="527" spans="23:23" x14ac:dyDescent="0.3">
      <c r="W527" s="296"/>
    </row>
    <row r="528" spans="23:23" x14ac:dyDescent="0.3">
      <c r="W528" s="296"/>
    </row>
    <row r="529" spans="23:23" x14ac:dyDescent="0.3">
      <c r="W529" s="296"/>
    </row>
    <row r="530" spans="23:23" x14ac:dyDescent="0.3">
      <c r="W530" s="296"/>
    </row>
    <row r="531" spans="23:23" x14ac:dyDescent="0.3">
      <c r="W531" s="296"/>
    </row>
    <row r="532" spans="23:23" x14ac:dyDescent="0.3">
      <c r="W532" s="296"/>
    </row>
    <row r="533" spans="23:23" x14ac:dyDescent="0.3">
      <c r="W533" s="296"/>
    </row>
    <row r="534" spans="23:23" x14ac:dyDescent="0.3">
      <c r="W534" s="296"/>
    </row>
    <row r="535" spans="23:23" x14ac:dyDescent="0.3">
      <c r="W535" s="296"/>
    </row>
    <row r="536" spans="23:23" x14ac:dyDescent="0.3">
      <c r="W536" s="296"/>
    </row>
    <row r="537" spans="23:23" x14ac:dyDescent="0.3">
      <c r="W537" s="296"/>
    </row>
    <row r="538" spans="23:23" x14ac:dyDescent="0.3">
      <c r="W538" s="296"/>
    </row>
    <row r="539" spans="23:23" x14ac:dyDescent="0.3">
      <c r="W539" s="296"/>
    </row>
    <row r="540" spans="23:23" x14ac:dyDescent="0.3">
      <c r="W540" s="296"/>
    </row>
    <row r="541" spans="23:23" x14ac:dyDescent="0.3">
      <c r="W541" s="296"/>
    </row>
    <row r="542" spans="23:23" x14ac:dyDescent="0.3">
      <c r="W542" s="296"/>
    </row>
    <row r="543" spans="23:23" x14ac:dyDescent="0.3">
      <c r="W543" s="296"/>
    </row>
    <row r="544" spans="23:23" x14ac:dyDescent="0.3">
      <c r="W544" s="296"/>
    </row>
    <row r="545" spans="23:23" x14ac:dyDescent="0.3">
      <c r="W545" s="296"/>
    </row>
    <row r="546" spans="23:23" x14ac:dyDescent="0.3">
      <c r="W546" s="296"/>
    </row>
    <row r="547" spans="23:23" x14ac:dyDescent="0.3">
      <c r="W547" s="296"/>
    </row>
    <row r="548" spans="23:23" x14ac:dyDescent="0.3">
      <c r="W548" s="296"/>
    </row>
    <row r="549" spans="23:23" x14ac:dyDescent="0.3">
      <c r="W549" s="296"/>
    </row>
    <row r="550" spans="23:23" x14ac:dyDescent="0.3">
      <c r="W550" s="296"/>
    </row>
    <row r="551" spans="23:23" x14ac:dyDescent="0.3">
      <c r="W551" s="296"/>
    </row>
    <row r="552" spans="23:23" x14ac:dyDescent="0.3">
      <c r="W552" s="296"/>
    </row>
    <row r="553" spans="23:23" x14ac:dyDescent="0.3">
      <c r="W553" s="296"/>
    </row>
    <row r="554" spans="23:23" x14ac:dyDescent="0.3">
      <c r="W554" s="296"/>
    </row>
    <row r="555" spans="23:23" x14ac:dyDescent="0.3">
      <c r="W555" s="296"/>
    </row>
    <row r="556" spans="23:23" x14ac:dyDescent="0.3">
      <c r="W556" s="296"/>
    </row>
    <row r="557" spans="23:23" x14ac:dyDescent="0.3">
      <c r="W557" s="296"/>
    </row>
    <row r="558" spans="23:23" x14ac:dyDescent="0.3">
      <c r="W558" s="296"/>
    </row>
    <row r="559" spans="23:23" x14ac:dyDescent="0.3">
      <c r="W559" s="296"/>
    </row>
    <row r="560" spans="23:23" x14ac:dyDescent="0.3">
      <c r="W560" s="296"/>
    </row>
    <row r="561" spans="23:23" x14ac:dyDescent="0.3">
      <c r="W561" s="296"/>
    </row>
    <row r="562" spans="23:23" x14ac:dyDescent="0.3">
      <c r="W562" s="296"/>
    </row>
    <row r="563" spans="23:23" x14ac:dyDescent="0.3">
      <c r="W563" s="296"/>
    </row>
    <row r="564" spans="23:23" x14ac:dyDescent="0.3">
      <c r="W564" s="296"/>
    </row>
    <row r="565" spans="23:23" x14ac:dyDescent="0.3">
      <c r="W565" s="296"/>
    </row>
    <row r="566" spans="23:23" x14ac:dyDescent="0.3">
      <c r="W566" s="296"/>
    </row>
    <row r="567" spans="23:23" x14ac:dyDescent="0.3">
      <c r="W567" s="296"/>
    </row>
    <row r="568" spans="23:23" x14ac:dyDescent="0.3">
      <c r="W568" s="296"/>
    </row>
    <row r="569" spans="23:23" x14ac:dyDescent="0.3">
      <c r="W569" s="296"/>
    </row>
    <row r="570" spans="23:23" x14ac:dyDescent="0.3">
      <c r="W570" s="296"/>
    </row>
    <row r="571" spans="23:23" x14ac:dyDescent="0.3">
      <c r="W571" s="296"/>
    </row>
    <row r="572" spans="23:23" x14ac:dyDescent="0.3">
      <c r="W572" s="296"/>
    </row>
    <row r="573" spans="23:23" x14ac:dyDescent="0.3">
      <c r="W573" s="296"/>
    </row>
    <row r="574" spans="23:23" x14ac:dyDescent="0.3">
      <c r="W574" s="296"/>
    </row>
    <row r="575" spans="23:23" x14ac:dyDescent="0.3">
      <c r="W575" s="296"/>
    </row>
    <row r="576" spans="23:23" x14ac:dyDescent="0.3">
      <c r="W576" s="296"/>
    </row>
    <row r="577" spans="23:23" x14ac:dyDescent="0.3">
      <c r="W577" s="296"/>
    </row>
    <row r="578" spans="23:23" x14ac:dyDescent="0.3">
      <c r="W578" s="296"/>
    </row>
    <row r="579" spans="23:23" x14ac:dyDescent="0.3">
      <c r="W579" s="296"/>
    </row>
    <row r="580" spans="23:23" x14ac:dyDescent="0.3">
      <c r="W580" s="296"/>
    </row>
    <row r="581" spans="23:23" x14ac:dyDescent="0.3">
      <c r="W581" s="296"/>
    </row>
    <row r="582" spans="23:23" x14ac:dyDescent="0.3">
      <c r="W582" s="296"/>
    </row>
    <row r="583" spans="23:23" x14ac:dyDescent="0.3">
      <c r="W583" s="296"/>
    </row>
    <row r="584" spans="23:23" x14ac:dyDescent="0.3">
      <c r="W584" s="296"/>
    </row>
    <row r="585" spans="23:23" x14ac:dyDescent="0.3">
      <c r="W585" s="296"/>
    </row>
    <row r="586" spans="23:23" x14ac:dyDescent="0.3">
      <c r="W586" s="296"/>
    </row>
    <row r="587" spans="23:23" x14ac:dyDescent="0.3">
      <c r="W587" s="296"/>
    </row>
    <row r="588" spans="23:23" x14ac:dyDescent="0.3">
      <c r="W588" s="296"/>
    </row>
    <row r="589" spans="23:23" x14ac:dyDescent="0.3">
      <c r="W589" s="296"/>
    </row>
    <row r="590" spans="23:23" x14ac:dyDescent="0.3">
      <c r="W590" s="296"/>
    </row>
    <row r="591" spans="23:23" x14ac:dyDescent="0.3">
      <c r="W591" s="296"/>
    </row>
    <row r="592" spans="23:23" x14ac:dyDescent="0.3">
      <c r="W592" s="296"/>
    </row>
    <row r="593" spans="23:23" x14ac:dyDescent="0.3">
      <c r="W593" s="296"/>
    </row>
    <row r="594" spans="23:23" x14ac:dyDescent="0.3">
      <c r="W594" s="296"/>
    </row>
    <row r="595" spans="23:23" x14ac:dyDescent="0.3">
      <c r="W595" s="296"/>
    </row>
    <row r="596" spans="23:23" x14ac:dyDescent="0.3">
      <c r="W596" s="296"/>
    </row>
    <row r="597" spans="23:23" x14ac:dyDescent="0.3">
      <c r="W597" s="296"/>
    </row>
    <row r="598" spans="23:23" x14ac:dyDescent="0.3">
      <c r="W598" s="296"/>
    </row>
    <row r="599" spans="23:23" x14ac:dyDescent="0.3">
      <c r="W599" s="296"/>
    </row>
    <row r="600" spans="23:23" x14ac:dyDescent="0.3">
      <c r="W600" s="296"/>
    </row>
    <row r="601" spans="23:23" x14ac:dyDescent="0.3">
      <c r="W601" s="296"/>
    </row>
    <row r="602" spans="23:23" x14ac:dyDescent="0.3">
      <c r="W602" s="296"/>
    </row>
    <row r="603" spans="23:23" x14ac:dyDescent="0.3">
      <c r="W603" s="296"/>
    </row>
    <row r="604" spans="23:23" x14ac:dyDescent="0.3">
      <c r="W604" s="296"/>
    </row>
    <row r="605" spans="23:23" x14ac:dyDescent="0.3">
      <c r="W605" s="296"/>
    </row>
    <row r="606" spans="23:23" x14ac:dyDescent="0.3">
      <c r="W606" s="296"/>
    </row>
    <row r="607" spans="23:23" x14ac:dyDescent="0.3">
      <c r="W607" s="296"/>
    </row>
    <row r="608" spans="23:23" x14ac:dyDescent="0.3">
      <c r="W608" s="296"/>
    </row>
    <row r="609" spans="23:23" x14ac:dyDescent="0.3">
      <c r="W609" s="296"/>
    </row>
    <row r="610" spans="23:23" x14ac:dyDescent="0.3">
      <c r="W610" s="296"/>
    </row>
    <row r="611" spans="23:23" x14ac:dyDescent="0.3">
      <c r="W611" s="296"/>
    </row>
    <row r="612" spans="23:23" x14ac:dyDescent="0.3">
      <c r="W612" s="296"/>
    </row>
    <row r="613" spans="23:23" x14ac:dyDescent="0.3">
      <c r="W613" s="296"/>
    </row>
    <row r="614" spans="23:23" x14ac:dyDescent="0.3">
      <c r="W614" s="296"/>
    </row>
    <row r="615" spans="23:23" x14ac:dyDescent="0.3">
      <c r="W615" s="296"/>
    </row>
    <row r="616" spans="23:23" x14ac:dyDescent="0.3">
      <c r="W616" s="296"/>
    </row>
    <row r="617" spans="23:23" x14ac:dyDescent="0.3">
      <c r="W617" s="296"/>
    </row>
    <row r="618" spans="23:23" x14ac:dyDescent="0.3">
      <c r="W618" s="296"/>
    </row>
    <row r="619" spans="23:23" x14ac:dyDescent="0.3">
      <c r="W619" s="296"/>
    </row>
    <row r="620" spans="23:23" x14ac:dyDescent="0.3">
      <c r="W620" s="296"/>
    </row>
    <row r="621" spans="23:23" x14ac:dyDescent="0.3">
      <c r="W621" s="296"/>
    </row>
    <row r="622" spans="23:23" x14ac:dyDescent="0.3">
      <c r="W622" s="296"/>
    </row>
    <row r="623" spans="23:23" x14ac:dyDescent="0.3">
      <c r="W623" s="296"/>
    </row>
    <row r="624" spans="23:23" x14ac:dyDescent="0.3">
      <c r="W624" s="296"/>
    </row>
    <row r="625" spans="23:23" x14ac:dyDescent="0.3">
      <c r="W625" s="296"/>
    </row>
    <row r="626" spans="23:23" x14ac:dyDescent="0.3">
      <c r="W626" s="296"/>
    </row>
    <row r="627" spans="23:23" x14ac:dyDescent="0.3">
      <c r="W627" s="296"/>
    </row>
    <row r="628" spans="23:23" x14ac:dyDescent="0.3">
      <c r="W628" s="296"/>
    </row>
    <row r="629" spans="23:23" x14ac:dyDescent="0.3">
      <c r="W629" s="296"/>
    </row>
    <row r="630" spans="23:23" x14ac:dyDescent="0.3">
      <c r="W630" s="296"/>
    </row>
    <row r="631" spans="23:23" x14ac:dyDescent="0.3">
      <c r="W631" s="296"/>
    </row>
    <row r="632" spans="23:23" x14ac:dyDescent="0.3">
      <c r="W632" s="296"/>
    </row>
    <row r="633" spans="23:23" x14ac:dyDescent="0.3">
      <c r="W633" s="296"/>
    </row>
    <row r="634" spans="23:23" x14ac:dyDescent="0.3">
      <c r="W634" s="296"/>
    </row>
    <row r="635" spans="23:23" x14ac:dyDescent="0.3">
      <c r="W635" s="296"/>
    </row>
    <row r="636" spans="23:23" x14ac:dyDescent="0.3">
      <c r="W636" s="296"/>
    </row>
    <row r="637" spans="23:23" x14ac:dyDescent="0.3">
      <c r="W637" s="296"/>
    </row>
    <row r="638" spans="23:23" x14ac:dyDescent="0.3">
      <c r="W638" s="296"/>
    </row>
    <row r="639" spans="23:23" x14ac:dyDescent="0.3">
      <c r="W639" s="296"/>
    </row>
    <row r="640" spans="23:23" x14ac:dyDescent="0.3">
      <c r="W640" s="296"/>
    </row>
    <row r="641" spans="23:23" x14ac:dyDescent="0.3">
      <c r="W641" s="296"/>
    </row>
    <row r="642" spans="23:23" x14ac:dyDescent="0.3">
      <c r="W642" s="296"/>
    </row>
    <row r="643" spans="23:23" x14ac:dyDescent="0.3">
      <c r="W643" s="296"/>
    </row>
    <row r="644" spans="23:23" x14ac:dyDescent="0.3">
      <c r="W644" s="296"/>
    </row>
    <row r="645" spans="23:23" x14ac:dyDescent="0.3">
      <c r="W645" s="296"/>
    </row>
    <row r="646" spans="23:23" x14ac:dyDescent="0.3">
      <c r="W646" s="296"/>
    </row>
    <row r="647" spans="23:23" x14ac:dyDescent="0.3">
      <c r="W647" s="296"/>
    </row>
    <row r="648" spans="23:23" x14ac:dyDescent="0.3">
      <c r="W648" s="296"/>
    </row>
    <row r="649" spans="23:23" x14ac:dyDescent="0.3">
      <c r="W649" s="296"/>
    </row>
    <row r="650" spans="23:23" x14ac:dyDescent="0.3">
      <c r="W650" s="296"/>
    </row>
    <row r="651" spans="23:23" x14ac:dyDescent="0.3">
      <c r="W651" s="296"/>
    </row>
    <row r="652" spans="23:23" x14ac:dyDescent="0.3">
      <c r="W652" s="296"/>
    </row>
    <row r="653" spans="23:23" x14ac:dyDescent="0.3">
      <c r="W653" s="296"/>
    </row>
    <row r="654" spans="23:23" x14ac:dyDescent="0.3">
      <c r="W654" s="296"/>
    </row>
    <row r="655" spans="23:23" x14ac:dyDescent="0.3">
      <c r="W655" s="296"/>
    </row>
    <row r="656" spans="23:23" x14ac:dyDescent="0.3">
      <c r="W656" s="296"/>
    </row>
    <row r="657" spans="23:23" x14ac:dyDescent="0.3">
      <c r="W657" s="296"/>
    </row>
    <row r="658" spans="23:23" x14ac:dyDescent="0.3">
      <c r="W658" s="296"/>
    </row>
    <row r="659" spans="23:23" x14ac:dyDescent="0.3">
      <c r="W659" s="296"/>
    </row>
    <row r="660" spans="23:23" x14ac:dyDescent="0.3">
      <c r="W660" s="296"/>
    </row>
    <row r="661" spans="23:23" x14ac:dyDescent="0.3">
      <c r="W661" s="296"/>
    </row>
    <row r="662" spans="23:23" x14ac:dyDescent="0.3">
      <c r="W662" s="296"/>
    </row>
    <row r="663" spans="23:23" x14ac:dyDescent="0.3">
      <c r="W663" s="296"/>
    </row>
    <row r="664" spans="23:23" x14ac:dyDescent="0.3">
      <c r="W664" s="296"/>
    </row>
    <row r="665" spans="23:23" x14ac:dyDescent="0.3">
      <c r="W665" s="296"/>
    </row>
    <row r="666" spans="23:23" x14ac:dyDescent="0.3">
      <c r="W666" s="296"/>
    </row>
    <row r="667" spans="23:23" x14ac:dyDescent="0.3">
      <c r="W667" s="296"/>
    </row>
    <row r="668" spans="23:23" x14ac:dyDescent="0.3">
      <c r="W668" s="296"/>
    </row>
    <row r="669" spans="23:23" x14ac:dyDescent="0.3">
      <c r="W669" s="296"/>
    </row>
    <row r="670" spans="23:23" x14ac:dyDescent="0.3">
      <c r="W670" s="296"/>
    </row>
    <row r="671" spans="23:23" x14ac:dyDescent="0.3">
      <c r="W671" s="296"/>
    </row>
    <row r="672" spans="23:23" x14ac:dyDescent="0.3">
      <c r="W672" s="296"/>
    </row>
    <row r="673" spans="23:23" x14ac:dyDescent="0.3">
      <c r="W673" s="296"/>
    </row>
    <row r="674" spans="23:23" x14ac:dyDescent="0.3">
      <c r="W674" s="296"/>
    </row>
    <row r="675" spans="23:23" x14ac:dyDescent="0.3">
      <c r="W675" s="296"/>
    </row>
    <row r="676" spans="23:23" x14ac:dyDescent="0.3">
      <c r="W676" s="296"/>
    </row>
    <row r="677" spans="23:23" x14ac:dyDescent="0.3">
      <c r="W677" s="296"/>
    </row>
    <row r="678" spans="23:23" x14ac:dyDescent="0.3">
      <c r="W678" s="296"/>
    </row>
    <row r="679" spans="23:23" x14ac:dyDescent="0.3">
      <c r="W679" s="296"/>
    </row>
    <row r="680" spans="23:23" x14ac:dyDescent="0.3">
      <c r="W680" s="296"/>
    </row>
    <row r="681" spans="23:23" x14ac:dyDescent="0.3">
      <c r="W681" s="296"/>
    </row>
    <row r="682" spans="23:23" x14ac:dyDescent="0.3">
      <c r="W682" s="296"/>
    </row>
    <row r="683" spans="23:23" x14ac:dyDescent="0.3">
      <c r="W683" s="296"/>
    </row>
    <row r="684" spans="23:23" x14ac:dyDescent="0.3">
      <c r="W684" s="296"/>
    </row>
    <row r="685" spans="23:23" x14ac:dyDescent="0.3">
      <c r="W685" s="296"/>
    </row>
    <row r="686" spans="23:23" x14ac:dyDescent="0.3">
      <c r="W686" s="296"/>
    </row>
    <row r="687" spans="23:23" x14ac:dyDescent="0.3">
      <c r="W687" s="296"/>
    </row>
    <row r="688" spans="23:23" x14ac:dyDescent="0.3">
      <c r="W688" s="296"/>
    </row>
    <row r="689" spans="23:23" x14ac:dyDescent="0.3">
      <c r="W689" s="296"/>
    </row>
    <row r="690" spans="23:23" x14ac:dyDescent="0.3">
      <c r="W690" s="296"/>
    </row>
    <row r="691" spans="23:23" x14ac:dyDescent="0.3">
      <c r="W691" s="296"/>
    </row>
    <row r="692" spans="23:23" x14ac:dyDescent="0.3">
      <c r="W692" s="296"/>
    </row>
    <row r="693" spans="23:23" x14ac:dyDescent="0.3">
      <c r="W693" s="296"/>
    </row>
    <row r="694" spans="23:23" x14ac:dyDescent="0.3">
      <c r="W694" s="296"/>
    </row>
    <row r="695" spans="23:23" x14ac:dyDescent="0.3">
      <c r="W695" s="296"/>
    </row>
    <row r="696" spans="23:23" x14ac:dyDescent="0.3">
      <c r="W696" s="296"/>
    </row>
    <row r="697" spans="23:23" x14ac:dyDescent="0.3">
      <c r="W697" s="296"/>
    </row>
    <row r="698" spans="23:23" x14ac:dyDescent="0.3">
      <c r="W698" s="296"/>
    </row>
    <row r="699" spans="23:23" x14ac:dyDescent="0.3">
      <c r="W699" s="296"/>
    </row>
    <row r="700" spans="23:23" x14ac:dyDescent="0.3">
      <c r="W700" s="296"/>
    </row>
    <row r="701" spans="23:23" x14ac:dyDescent="0.3">
      <c r="W701" s="296"/>
    </row>
    <row r="702" spans="23:23" x14ac:dyDescent="0.3">
      <c r="W702" s="296"/>
    </row>
    <row r="703" spans="23:23" x14ac:dyDescent="0.3">
      <c r="W703" s="296"/>
    </row>
    <row r="704" spans="23:23" x14ac:dyDescent="0.3">
      <c r="W704" s="296"/>
    </row>
    <row r="705" spans="23:23" x14ac:dyDescent="0.3">
      <c r="W705" s="296"/>
    </row>
    <row r="706" spans="23:23" x14ac:dyDescent="0.3">
      <c r="W706" s="296"/>
    </row>
    <row r="707" spans="23:23" x14ac:dyDescent="0.3">
      <c r="W707" s="296"/>
    </row>
    <row r="708" spans="23:23" x14ac:dyDescent="0.3">
      <c r="W708" s="296"/>
    </row>
    <row r="709" spans="23:23" x14ac:dyDescent="0.3">
      <c r="W709" s="296"/>
    </row>
    <row r="710" spans="23:23" x14ac:dyDescent="0.3">
      <c r="W710" s="296"/>
    </row>
    <row r="711" spans="23:23" x14ac:dyDescent="0.3">
      <c r="W711" s="296"/>
    </row>
    <row r="712" spans="23:23" x14ac:dyDescent="0.3">
      <c r="W712" s="296"/>
    </row>
    <row r="713" spans="23:23" x14ac:dyDescent="0.3">
      <c r="W713" s="296"/>
    </row>
    <row r="714" spans="23:23" x14ac:dyDescent="0.3">
      <c r="W714" s="296"/>
    </row>
    <row r="715" spans="23:23" x14ac:dyDescent="0.3">
      <c r="W715" s="296"/>
    </row>
    <row r="716" spans="23:23" x14ac:dyDescent="0.3">
      <c r="W716" s="296"/>
    </row>
    <row r="717" spans="23:23" x14ac:dyDescent="0.3">
      <c r="W717" s="296"/>
    </row>
    <row r="718" spans="23:23" x14ac:dyDescent="0.3">
      <c r="W718" s="296"/>
    </row>
    <row r="719" spans="23:23" x14ac:dyDescent="0.3">
      <c r="W719" s="296"/>
    </row>
    <row r="720" spans="23:23" x14ac:dyDescent="0.3">
      <c r="W720" s="296"/>
    </row>
    <row r="721" spans="23:23" x14ac:dyDescent="0.3">
      <c r="W721" s="296"/>
    </row>
    <row r="722" spans="23:23" x14ac:dyDescent="0.3">
      <c r="W722" s="296"/>
    </row>
    <row r="723" spans="23:23" x14ac:dyDescent="0.3">
      <c r="W723" s="296"/>
    </row>
    <row r="724" spans="23:23" x14ac:dyDescent="0.3">
      <c r="W724" s="296"/>
    </row>
    <row r="725" spans="23:23" x14ac:dyDescent="0.3">
      <c r="W725" s="296"/>
    </row>
    <row r="726" spans="23:23" x14ac:dyDescent="0.3">
      <c r="W726" s="296"/>
    </row>
    <row r="727" spans="23:23" x14ac:dyDescent="0.3">
      <c r="W727" s="296"/>
    </row>
    <row r="728" spans="23:23" x14ac:dyDescent="0.3">
      <c r="W728" s="296"/>
    </row>
    <row r="729" spans="23:23" x14ac:dyDescent="0.3">
      <c r="W729" s="296"/>
    </row>
    <row r="730" spans="23:23" x14ac:dyDescent="0.3">
      <c r="W730" s="296"/>
    </row>
    <row r="731" spans="23:23" x14ac:dyDescent="0.3">
      <c r="W731" s="296"/>
    </row>
    <row r="732" spans="23:23" x14ac:dyDescent="0.3">
      <c r="W732" s="296"/>
    </row>
    <row r="733" spans="23:23" x14ac:dyDescent="0.3">
      <c r="W733" s="296"/>
    </row>
    <row r="734" spans="23:23" x14ac:dyDescent="0.3">
      <c r="W734" s="296"/>
    </row>
    <row r="735" spans="23:23" x14ac:dyDescent="0.3">
      <c r="W735" s="296"/>
    </row>
    <row r="736" spans="23:23" x14ac:dyDescent="0.3">
      <c r="W736" s="296"/>
    </row>
    <row r="737" spans="23:23" x14ac:dyDescent="0.3">
      <c r="W737" s="296"/>
    </row>
    <row r="738" spans="23:23" x14ac:dyDescent="0.3">
      <c r="W738" s="296"/>
    </row>
    <row r="739" spans="23:23" x14ac:dyDescent="0.3">
      <c r="W739" s="296"/>
    </row>
    <row r="740" spans="23:23" x14ac:dyDescent="0.3">
      <c r="W740" s="296"/>
    </row>
    <row r="741" spans="23:23" x14ac:dyDescent="0.3">
      <c r="W741" s="296"/>
    </row>
    <row r="742" spans="23:23" x14ac:dyDescent="0.3">
      <c r="W742" s="296"/>
    </row>
    <row r="743" spans="23:23" x14ac:dyDescent="0.3">
      <c r="W743" s="296"/>
    </row>
    <row r="744" spans="23:23" x14ac:dyDescent="0.3">
      <c r="W744" s="296"/>
    </row>
    <row r="745" spans="23:23" x14ac:dyDescent="0.3">
      <c r="W745" s="296"/>
    </row>
    <row r="746" spans="23:23" x14ac:dyDescent="0.3">
      <c r="W746" s="296"/>
    </row>
    <row r="747" spans="23:23" x14ac:dyDescent="0.3">
      <c r="W747" s="296"/>
    </row>
    <row r="748" spans="23:23" x14ac:dyDescent="0.3">
      <c r="W748" s="296"/>
    </row>
    <row r="749" spans="23:23" x14ac:dyDescent="0.3">
      <c r="W749" s="296"/>
    </row>
    <row r="750" spans="23:23" x14ac:dyDescent="0.3">
      <c r="W750" s="296"/>
    </row>
    <row r="751" spans="23:23" x14ac:dyDescent="0.3">
      <c r="W751" s="296"/>
    </row>
    <row r="752" spans="23:23" x14ac:dyDescent="0.3">
      <c r="W752" s="296"/>
    </row>
    <row r="753" spans="23:23" x14ac:dyDescent="0.3">
      <c r="W753" s="296"/>
    </row>
    <row r="754" spans="23:23" x14ac:dyDescent="0.3">
      <c r="W754" s="296"/>
    </row>
    <row r="755" spans="23:23" x14ac:dyDescent="0.3">
      <c r="W755" s="296"/>
    </row>
    <row r="756" spans="23:23" x14ac:dyDescent="0.3">
      <c r="W756" s="296"/>
    </row>
    <row r="757" spans="23:23" x14ac:dyDescent="0.3">
      <c r="W757" s="296"/>
    </row>
    <row r="758" spans="23:23" x14ac:dyDescent="0.3">
      <c r="W758" s="296"/>
    </row>
    <row r="759" spans="23:23" x14ac:dyDescent="0.3">
      <c r="W759" s="296"/>
    </row>
    <row r="760" spans="23:23" x14ac:dyDescent="0.3">
      <c r="W760" s="296"/>
    </row>
    <row r="761" spans="23:23" x14ac:dyDescent="0.3">
      <c r="W761" s="296"/>
    </row>
    <row r="762" spans="23:23" x14ac:dyDescent="0.3">
      <c r="W762" s="296"/>
    </row>
    <row r="763" spans="23:23" x14ac:dyDescent="0.3">
      <c r="W763" s="296"/>
    </row>
    <row r="764" spans="23:23" x14ac:dyDescent="0.3">
      <c r="W764" s="296"/>
    </row>
    <row r="765" spans="23:23" x14ac:dyDescent="0.3">
      <c r="W765" s="296"/>
    </row>
    <row r="766" spans="23:23" x14ac:dyDescent="0.3">
      <c r="W766" s="296"/>
    </row>
    <row r="767" spans="23:23" x14ac:dyDescent="0.3">
      <c r="W767" s="296"/>
    </row>
    <row r="768" spans="23:23" x14ac:dyDescent="0.3">
      <c r="W768" s="296"/>
    </row>
    <row r="769" spans="23:23" x14ac:dyDescent="0.3">
      <c r="W769" s="296"/>
    </row>
    <row r="770" spans="23:23" x14ac:dyDescent="0.3">
      <c r="W770" s="296"/>
    </row>
    <row r="771" spans="23:23" x14ac:dyDescent="0.3">
      <c r="W771" s="296"/>
    </row>
    <row r="772" spans="23:23" x14ac:dyDescent="0.3">
      <c r="W772" s="296"/>
    </row>
    <row r="773" spans="23:23" x14ac:dyDescent="0.3">
      <c r="W773" s="296"/>
    </row>
    <row r="774" spans="23:23" x14ac:dyDescent="0.3">
      <c r="W774" s="296"/>
    </row>
    <row r="775" spans="23:23" x14ac:dyDescent="0.3">
      <c r="W775" s="296"/>
    </row>
    <row r="776" spans="23:23" x14ac:dyDescent="0.3">
      <c r="W776" s="296"/>
    </row>
    <row r="777" spans="23:23" x14ac:dyDescent="0.3">
      <c r="W777" s="296"/>
    </row>
    <row r="778" spans="23:23" x14ac:dyDescent="0.3">
      <c r="W778" s="296"/>
    </row>
    <row r="779" spans="23:23" x14ac:dyDescent="0.3">
      <c r="W779" s="296"/>
    </row>
    <row r="780" spans="23:23" x14ac:dyDescent="0.3">
      <c r="W780" s="296"/>
    </row>
    <row r="781" spans="23:23" x14ac:dyDescent="0.3">
      <c r="W781" s="296"/>
    </row>
    <row r="782" spans="23:23" x14ac:dyDescent="0.3">
      <c r="W782" s="296"/>
    </row>
    <row r="783" spans="23:23" x14ac:dyDescent="0.3">
      <c r="W783" s="296"/>
    </row>
    <row r="784" spans="23:23" x14ac:dyDescent="0.3">
      <c r="W784" s="296"/>
    </row>
    <row r="785" spans="23:23" x14ac:dyDescent="0.3">
      <c r="W785" s="296"/>
    </row>
    <row r="786" spans="23:23" x14ac:dyDescent="0.3">
      <c r="W786" s="296"/>
    </row>
    <row r="787" spans="23:23" x14ac:dyDescent="0.3">
      <c r="W787" s="296"/>
    </row>
    <row r="788" spans="23:23" x14ac:dyDescent="0.3">
      <c r="W788" s="296"/>
    </row>
    <row r="789" spans="23:23" x14ac:dyDescent="0.3">
      <c r="W789" s="296"/>
    </row>
    <row r="790" spans="23:23" x14ac:dyDescent="0.3">
      <c r="W790" s="296"/>
    </row>
    <row r="791" spans="23:23" x14ac:dyDescent="0.3">
      <c r="W791" s="296"/>
    </row>
    <row r="792" spans="23:23" x14ac:dyDescent="0.3">
      <c r="W792" s="296"/>
    </row>
    <row r="793" spans="23:23" x14ac:dyDescent="0.3">
      <c r="W793" s="296"/>
    </row>
    <row r="794" spans="23:23" x14ac:dyDescent="0.3">
      <c r="W794" s="296"/>
    </row>
    <row r="795" spans="23:23" x14ac:dyDescent="0.3">
      <c r="W795" s="296"/>
    </row>
    <row r="796" spans="23:23" x14ac:dyDescent="0.3">
      <c r="W796" s="296"/>
    </row>
    <row r="797" spans="23:23" x14ac:dyDescent="0.3">
      <c r="W797" s="296"/>
    </row>
    <row r="798" spans="23:23" x14ac:dyDescent="0.3">
      <c r="W798" s="296"/>
    </row>
    <row r="799" spans="23:23" x14ac:dyDescent="0.3">
      <c r="W799" s="296"/>
    </row>
    <row r="800" spans="23:23" x14ac:dyDescent="0.3">
      <c r="W800" s="296"/>
    </row>
    <row r="801" spans="23:23" x14ac:dyDescent="0.3">
      <c r="W801" s="296"/>
    </row>
    <row r="802" spans="23:23" x14ac:dyDescent="0.3">
      <c r="W802" s="296"/>
    </row>
    <row r="803" spans="23:23" x14ac:dyDescent="0.3">
      <c r="W803" s="296"/>
    </row>
    <row r="804" spans="23:23" x14ac:dyDescent="0.3">
      <c r="W804" s="296"/>
    </row>
    <row r="805" spans="23:23" x14ac:dyDescent="0.3">
      <c r="W805" s="296"/>
    </row>
    <row r="806" spans="23:23" x14ac:dyDescent="0.3">
      <c r="W806" s="296"/>
    </row>
    <row r="807" spans="23:23" x14ac:dyDescent="0.3">
      <c r="W807" s="296"/>
    </row>
    <row r="808" spans="23:23" x14ac:dyDescent="0.3">
      <c r="W808" s="296"/>
    </row>
    <row r="809" spans="23:23" x14ac:dyDescent="0.3">
      <c r="W809" s="296"/>
    </row>
    <row r="810" spans="23:23" x14ac:dyDescent="0.3">
      <c r="W810" s="296"/>
    </row>
    <row r="811" spans="23:23" x14ac:dyDescent="0.3">
      <c r="W811" s="296"/>
    </row>
    <row r="812" spans="23:23" x14ac:dyDescent="0.3">
      <c r="W812" s="296"/>
    </row>
    <row r="813" spans="23:23" x14ac:dyDescent="0.3">
      <c r="W813" s="296"/>
    </row>
    <row r="814" spans="23:23" x14ac:dyDescent="0.3">
      <c r="W814" s="296"/>
    </row>
    <row r="815" spans="23:23" x14ac:dyDescent="0.3">
      <c r="W815" s="296"/>
    </row>
    <row r="816" spans="23:23" x14ac:dyDescent="0.3">
      <c r="W816" s="296"/>
    </row>
    <row r="817" spans="23:23" x14ac:dyDescent="0.3">
      <c r="W817" s="296"/>
    </row>
    <row r="818" spans="23:23" x14ac:dyDescent="0.3">
      <c r="W818" s="296"/>
    </row>
    <row r="819" spans="23:23" x14ac:dyDescent="0.3">
      <c r="W819" s="296"/>
    </row>
    <row r="820" spans="23:23" x14ac:dyDescent="0.3">
      <c r="W820" s="296"/>
    </row>
    <row r="821" spans="23:23" x14ac:dyDescent="0.3">
      <c r="W821" s="296"/>
    </row>
    <row r="822" spans="23:23" x14ac:dyDescent="0.3">
      <c r="W822" s="296"/>
    </row>
    <row r="823" spans="23:23" x14ac:dyDescent="0.3">
      <c r="W823" s="296"/>
    </row>
    <row r="824" spans="23:23" x14ac:dyDescent="0.3">
      <c r="W824" s="296"/>
    </row>
    <row r="825" spans="23:23" x14ac:dyDescent="0.3">
      <c r="W825" s="296"/>
    </row>
    <row r="826" spans="23:23" x14ac:dyDescent="0.3">
      <c r="W826" s="296"/>
    </row>
    <row r="827" spans="23:23" x14ac:dyDescent="0.3">
      <c r="W827" s="296"/>
    </row>
    <row r="828" spans="23:23" x14ac:dyDescent="0.3">
      <c r="W828" s="296"/>
    </row>
    <row r="829" spans="23:23" x14ac:dyDescent="0.3">
      <c r="W829" s="296"/>
    </row>
    <row r="830" spans="23:23" x14ac:dyDescent="0.3">
      <c r="W830" s="296"/>
    </row>
    <row r="831" spans="23:23" x14ac:dyDescent="0.3">
      <c r="W831" s="296"/>
    </row>
    <row r="832" spans="23:23" x14ac:dyDescent="0.3">
      <c r="W832" s="296"/>
    </row>
    <row r="833" spans="23:23" x14ac:dyDescent="0.3">
      <c r="W833" s="296"/>
    </row>
    <row r="834" spans="23:23" x14ac:dyDescent="0.3">
      <c r="W834" s="296"/>
    </row>
    <row r="835" spans="23:23" x14ac:dyDescent="0.3">
      <c r="W835" s="296"/>
    </row>
    <row r="836" spans="23:23" x14ac:dyDescent="0.3">
      <c r="W836" s="296"/>
    </row>
    <row r="837" spans="23:23" x14ac:dyDescent="0.3">
      <c r="W837" s="296"/>
    </row>
    <row r="838" spans="23:23" x14ac:dyDescent="0.3">
      <c r="W838" s="296"/>
    </row>
    <row r="839" spans="23:23" x14ac:dyDescent="0.3">
      <c r="W839" s="296"/>
    </row>
    <row r="840" spans="23:23" x14ac:dyDescent="0.3">
      <c r="W840" s="296"/>
    </row>
    <row r="841" spans="23:23" x14ac:dyDescent="0.3">
      <c r="W841" s="296"/>
    </row>
    <row r="842" spans="23:23" x14ac:dyDescent="0.3">
      <c r="W842" s="296"/>
    </row>
    <row r="843" spans="23:23" x14ac:dyDescent="0.3">
      <c r="W843" s="296"/>
    </row>
    <row r="844" spans="23:23" x14ac:dyDescent="0.3">
      <c r="W844" s="296"/>
    </row>
    <row r="845" spans="23:23" x14ac:dyDescent="0.3">
      <c r="W845" s="296"/>
    </row>
    <row r="846" spans="23:23" x14ac:dyDescent="0.3">
      <c r="W846" s="296"/>
    </row>
    <row r="847" spans="23:23" x14ac:dyDescent="0.3">
      <c r="W847" s="296"/>
    </row>
    <row r="848" spans="23:23" x14ac:dyDescent="0.3">
      <c r="W848" s="296"/>
    </row>
    <row r="849" spans="23:23" x14ac:dyDescent="0.3">
      <c r="W849" s="296"/>
    </row>
    <row r="850" spans="23:23" x14ac:dyDescent="0.3">
      <c r="W850" s="296"/>
    </row>
    <row r="851" spans="23:23" x14ac:dyDescent="0.3">
      <c r="W851" s="296"/>
    </row>
    <row r="852" spans="23:23" x14ac:dyDescent="0.3">
      <c r="W852" s="296"/>
    </row>
    <row r="853" spans="23:23" x14ac:dyDescent="0.3">
      <c r="W853" s="296"/>
    </row>
    <row r="854" spans="23:23" x14ac:dyDescent="0.3">
      <c r="W854" s="296"/>
    </row>
    <row r="855" spans="23:23" x14ac:dyDescent="0.3">
      <c r="W855" s="296"/>
    </row>
    <row r="856" spans="23:23" x14ac:dyDescent="0.3">
      <c r="W856" s="296"/>
    </row>
    <row r="857" spans="23:23" x14ac:dyDescent="0.3">
      <c r="W857" s="296"/>
    </row>
    <row r="858" spans="23:23" x14ac:dyDescent="0.3">
      <c r="W858" s="296"/>
    </row>
    <row r="859" spans="23:23" x14ac:dyDescent="0.3">
      <c r="W859" s="296"/>
    </row>
    <row r="860" spans="23:23" x14ac:dyDescent="0.3">
      <c r="W860" s="296"/>
    </row>
    <row r="861" spans="23:23" x14ac:dyDescent="0.3">
      <c r="W861" s="296"/>
    </row>
    <row r="862" spans="23:23" x14ac:dyDescent="0.3">
      <c r="W862" s="296"/>
    </row>
    <row r="863" spans="23:23" x14ac:dyDescent="0.3">
      <c r="W863" s="296"/>
    </row>
    <row r="864" spans="23:23" x14ac:dyDescent="0.3">
      <c r="W864" s="296"/>
    </row>
    <row r="865" spans="23:23" x14ac:dyDescent="0.3">
      <c r="W865" s="296"/>
    </row>
    <row r="866" spans="23:23" x14ac:dyDescent="0.3">
      <c r="W866" s="296"/>
    </row>
    <row r="867" spans="23:23" x14ac:dyDescent="0.3">
      <c r="W867" s="296"/>
    </row>
    <row r="868" spans="23:23" x14ac:dyDescent="0.3">
      <c r="W868" s="296"/>
    </row>
    <row r="869" spans="23:23" x14ac:dyDescent="0.3">
      <c r="W869" s="296"/>
    </row>
    <row r="870" spans="23:23" x14ac:dyDescent="0.3">
      <c r="W870" s="296"/>
    </row>
    <row r="871" spans="23:23" x14ac:dyDescent="0.3">
      <c r="W871" s="296"/>
    </row>
    <row r="872" spans="23:23" x14ac:dyDescent="0.3">
      <c r="W872" s="296"/>
    </row>
    <row r="873" spans="23:23" x14ac:dyDescent="0.3">
      <c r="W873" s="296"/>
    </row>
    <row r="874" spans="23:23" x14ac:dyDescent="0.3">
      <c r="W874" s="296"/>
    </row>
    <row r="875" spans="23:23" x14ac:dyDescent="0.3">
      <c r="W875" s="296"/>
    </row>
    <row r="876" spans="23:23" x14ac:dyDescent="0.3">
      <c r="W876" s="296"/>
    </row>
    <row r="877" spans="23:23" x14ac:dyDescent="0.3">
      <c r="W877" s="296"/>
    </row>
    <row r="878" spans="23:23" x14ac:dyDescent="0.3">
      <c r="W878" s="296"/>
    </row>
    <row r="879" spans="23:23" x14ac:dyDescent="0.3">
      <c r="W879" s="296"/>
    </row>
    <row r="880" spans="23:23" x14ac:dyDescent="0.3">
      <c r="W880" s="296"/>
    </row>
    <row r="881" spans="23:23" x14ac:dyDescent="0.3">
      <c r="W881" s="296"/>
    </row>
    <row r="882" spans="23:23" x14ac:dyDescent="0.3">
      <c r="W882" s="296"/>
    </row>
    <row r="883" spans="23:23" x14ac:dyDescent="0.3">
      <c r="W883" s="296"/>
    </row>
    <row r="884" spans="23:23" x14ac:dyDescent="0.3">
      <c r="W884" s="296"/>
    </row>
    <row r="885" spans="23:23" x14ac:dyDescent="0.3">
      <c r="W885" s="296"/>
    </row>
    <row r="886" spans="23:23" x14ac:dyDescent="0.3">
      <c r="W886" s="296"/>
    </row>
    <row r="887" spans="23:23" x14ac:dyDescent="0.3">
      <c r="W887" s="296"/>
    </row>
    <row r="888" spans="23:23" x14ac:dyDescent="0.3">
      <c r="W888" s="296"/>
    </row>
    <row r="889" spans="23:23" x14ac:dyDescent="0.3">
      <c r="W889" s="296"/>
    </row>
    <row r="890" spans="23:23" x14ac:dyDescent="0.3">
      <c r="W890" s="296"/>
    </row>
    <row r="891" spans="23:23" x14ac:dyDescent="0.3">
      <c r="W891" s="296"/>
    </row>
    <row r="892" spans="23:23" x14ac:dyDescent="0.3">
      <c r="W892" s="296"/>
    </row>
    <row r="893" spans="23:23" x14ac:dyDescent="0.3">
      <c r="W893" s="296"/>
    </row>
    <row r="894" spans="23:23" x14ac:dyDescent="0.3">
      <c r="W894" s="296"/>
    </row>
    <row r="895" spans="23:23" x14ac:dyDescent="0.3">
      <c r="W895" s="296"/>
    </row>
    <row r="896" spans="23:23" x14ac:dyDescent="0.3">
      <c r="W896" s="296"/>
    </row>
    <row r="897" spans="23:23" x14ac:dyDescent="0.3">
      <c r="W897" s="296"/>
    </row>
    <row r="898" spans="23:23" x14ac:dyDescent="0.3">
      <c r="W898" s="296"/>
    </row>
    <row r="899" spans="23:23" x14ac:dyDescent="0.3">
      <c r="W899" s="296"/>
    </row>
    <row r="900" spans="23:23" x14ac:dyDescent="0.3">
      <c r="W900" s="296"/>
    </row>
    <row r="901" spans="23:23" x14ac:dyDescent="0.3">
      <c r="W901" s="296"/>
    </row>
    <row r="902" spans="23:23" x14ac:dyDescent="0.3">
      <c r="W902" s="296"/>
    </row>
    <row r="903" spans="23:23" x14ac:dyDescent="0.3">
      <c r="W903" s="296"/>
    </row>
    <row r="904" spans="23:23" x14ac:dyDescent="0.3">
      <c r="W904" s="296"/>
    </row>
    <row r="905" spans="23:23" x14ac:dyDescent="0.3">
      <c r="W905" s="296"/>
    </row>
    <row r="906" spans="23:23" x14ac:dyDescent="0.3">
      <c r="W906" s="296"/>
    </row>
    <row r="907" spans="23:23" x14ac:dyDescent="0.3">
      <c r="W907" s="296"/>
    </row>
    <row r="908" spans="23:23" x14ac:dyDescent="0.3">
      <c r="W908" s="296"/>
    </row>
    <row r="909" spans="23:23" x14ac:dyDescent="0.3">
      <c r="W909" s="296"/>
    </row>
    <row r="910" spans="23:23" x14ac:dyDescent="0.3">
      <c r="W910" s="296"/>
    </row>
    <row r="911" spans="23:23" x14ac:dyDescent="0.3">
      <c r="W911" s="296"/>
    </row>
    <row r="912" spans="23:23" x14ac:dyDescent="0.3">
      <c r="W912" s="296"/>
    </row>
    <row r="913" spans="23:23" x14ac:dyDescent="0.3">
      <c r="W913" s="296"/>
    </row>
    <row r="914" spans="23:23" x14ac:dyDescent="0.3">
      <c r="W914" s="296"/>
    </row>
    <row r="915" spans="23:23" x14ac:dyDescent="0.3">
      <c r="W915" s="296"/>
    </row>
    <row r="916" spans="23:23" x14ac:dyDescent="0.3">
      <c r="W916" s="296"/>
    </row>
    <row r="917" spans="23:23" x14ac:dyDescent="0.3">
      <c r="W917" s="296"/>
    </row>
    <row r="918" spans="23:23" x14ac:dyDescent="0.3">
      <c r="W918" s="296"/>
    </row>
    <row r="919" spans="23:23" x14ac:dyDescent="0.3">
      <c r="W919" s="296"/>
    </row>
    <row r="920" spans="23:23" x14ac:dyDescent="0.3">
      <c r="W920" s="296"/>
    </row>
    <row r="921" spans="23:23" x14ac:dyDescent="0.3">
      <c r="W921" s="296"/>
    </row>
    <row r="922" spans="23:23" x14ac:dyDescent="0.3">
      <c r="W922" s="296"/>
    </row>
    <row r="923" spans="23:23" x14ac:dyDescent="0.3">
      <c r="W923" s="296"/>
    </row>
    <row r="924" spans="23:23" x14ac:dyDescent="0.3">
      <c r="W924" s="296"/>
    </row>
    <row r="925" spans="23:23" x14ac:dyDescent="0.3">
      <c r="W925" s="296"/>
    </row>
    <row r="926" spans="23:23" x14ac:dyDescent="0.3">
      <c r="W926" s="296"/>
    </row>
    <row r="927" spans="23:23" x14ac:dyDescent="0.3">
      <c r="W927" s="296"/>
    </row>
    <row r="928" spans="23:23" x14ac:dyDescent="0.3">
      <c r="W928" s="296"/>
    </row>
    <row r="929" spans="23:23" x14ac:dyDescent="0.3">
      <c r="W929" s="296"/>
    </row>
    <row r="930" spans="23:23" x14ac:dyDescent="0.3">
      <c r="W930" s="296"/>
    </row>
    <row r="931" spans="23:23" x14ac:dyDescent="0.3">
      <c r="W931" s="296"/>
    </row>
    <row r="932" spans="23:23" x14ac:dyDescent="0.3">
      <c r="W932" s="296"/>
    </row>
    <row r="933" spans="23:23" x14ac:dyDescent="0.3">
      <c r="W933" s="296"/>
    </row>
    <row r="934" spans="23:23" x14ac:dyDescent="0.3">
      <c r="W934" s="296"/>
    </row>
    <row r="935" spans="23:23" x14ac:dyDescent="0.3">
      <c r="W935" s="296"/>
    </row>
    <row r="936" spans="23:23" x14ac:dyDescent="0.3">
      <c r="W936" s="296"/>
    </row>
    <row r="937" spans="23:23" x14ac:dyDescent="0.3">
      <c r="W937" s="296"/>
    </row>
    <row r="938" spans="23:23" x14ac:dyDescent="0.3">
      <c r="W938" s="296"/>
    </row>
    <row r="939" spans="23:23" x14ac:dyDescent="0.3">
      <c r="W939" s="296"/>
    </row>
    <row r="940" spans="23:23" x14ac:dyDescent="0.3">
      <c r="W940" s="296"/>
    </row>
    <row r="941" spans="23:23" x14ac:dyDescent="0.3">
      <c r="W941" s="296"/>
    </row>
    <row r="942" spans="23:23" x14ac:dyDescent="0.3">
      <c r="W942" s="296"/>
    </row>
    <row r="943" spans="23:23" x14ac:dyDescent="0.3">
      <c r="W943" s="296"/>
    </row>
    <row r="944" spans="23:23" x14ac:dyDescent="0.3">
      <c r="W944" s="296"/>
    </row>
    <row r="945" spans="23:23" x14ac:dyDescent="0.3">
      <c r="W945" s="296"/>
    </row>
    <row r="946" spans="23:23" x14ac:dyDescent="0.3">
      <c r="W946" s="296"/>
    </row>
    <row r="947" spans="23:23" x14ac:dyDescent="0.3">
      <c r="W947" s="296"/>
    </row>
    <row r="948" spans="23:23" x14ac:dyDescent="0.3">
      <c r="W948" s="296"/>
    </row>
    <row r="949" spans="23:23" x14ac:dyDescent="0.3">
      <c r="W949" s="296"/>
    </row>
    <row r="950" spans="23:23" x14ac:dyDescent="0.3">
      <c r="W950" s="296"/>
    </row>
    <row r="951" spans="23:23" x14ac:dyDescent="0.3">
      <c r="W951" s="296"/>
    </row>
    <row r="952" spans="23:23" x14ac:dyDescent="0.3">
      <c r="W952" s="296"/>
    </row>
    <row r="953" spans="23:23" x14ac:dyDescent="0.3">
      <c r="W953" s="296"/>
    </row>
    <row r="954" spans="23:23" x14ac:dyDescent="0.3">
      <c r="W954" s="296"/>
    </row>
    <row r="955" spans="23:23" x14ac:dyDescent="0.3">
      <c r="W955" s="296"/>
    </row>
    <row r="956" spans="23:23" x14ac:dyDescent="0.3">
      <c r="W956" s="296"/>
    </row>
    <row r="957" spans="23:23" x14ac:dyDescent="0.3">
      <c r="W957" s="296"/>
    </row>
    <row r="958" spans="23:23" x14ac:dyDescent="0.3">
      <c r="W958" s="296"/>
    </row>
    <row r="959" spans="23:23" x14ac:dyDescent="0.3">
      <c r="W959" s="296"/>
    </row>
    <row r="960" spans="23:23" x14ac:dyDescent="0.3">
      <c r="W960" s="296"/>
    </row>
    <row r="961" spans="23:23" x14ac:dyDescent="0.3">
      <c r="W961" s="296"/>
    </row>
    <row r="962" spans="23:23" x14ac:dyDescent="0.3">
      <c r="W962" s="296"/>
    </row>
    <row r="963" spans="23:23" x14ac:dyDescent="0.3">
      <c r="W963" s="296"/>
    </row>
    <row r="964" spans="23:23" x14ac:dyDescent="0.3">
      <c r="W964" s="296"/>
    </row>
    <row r="965" spans="23:23" x14ac:dyDescent="0.3">
      <c r="W965" s="296"/>
    </row>
    <row r="966" spans="23:23" x14ac:dyDescent="0.3">
      <c r="W966" s="296"/>
    </row>
    <row r="967" spans="23:23" x14ac:dyDescent="0.3">
      <c r="W967" s="296"/>
    </row>
    <row r="968" spans="23:23" x14ac:dyDescent="0.3">
      <c r="W968" s="296"/>
    </row>
    <row r="969" spans="23:23" x14ac:dyDescent="0.3">
      <c r="W969" s="296"/>
    </row>
    <row r="970" spans="23:23" x14ac:dyDescent="0.3">
      <c r="W970" s="296"/>
    </row>
    <row r="971" spans="23:23" x14ac:dyDescent="0.3">
      <c r="W971" s="296"/>
    </row>
    <row r="972" spans="23:23" x14ac:dyDescent="0.3">
      <c r="W972" s="296"/>
    </row>
    <row r="973" spans="23:23" x14ac:dyDescent="0.3">
      <c r="W973" s="296"/>
    </row>
    <row r="974" spans="23:23" x14ac:dyDescent="0.3">
      <c r="W974" s="296"/>
    </row>
    <row r="975" spans="23:23" x14ac:dyDescent="0.3">
      <c r="W975" s="296"/>
    </row>
    <row r="976" spans="23:23" x14ac:dyDescent="0.3">
      <c r="W976" s="296"/>
    </row>
    <row r="977" spans="23:23" x14ac:dyDescent="0.3">
      <c r="W977" s="296"/>
    </row>
    <row r="978" spans="23:23" x14ac:dyDescent="0.3">
      <c r="W978" s="296"/>
    </row>
    <row r="979" spans="23:23" x14ac:dyDescent="0.3">
      <c r="W979" s="296"/>
    </row>
    <row r="980" spans="23:23" x14ac:dyDescent="0.3">
      <c r="W980" s="296"/>
    </row>
    <row r="981" spans="23:23" x14ac:dyDescent="0.3">
      <c r="W981" s="296"/>
    </row>
    <row r="982" spans="23:23" x14ac:dyDescent="0.3">
      <c r="W982" s="296"/>
    </row>
    <row r="983" spans="23:23" x14ac:dyDescent="0.3">
      <c r="W983" s="296"/>
    </row>
    <row r="984" spans="23:23" x14ac:dyDescent="0.3">
      <c r="W984" s="296"/>
    </row>
    <row r="985" spans="23:23" x14ac:dyDescent="0.3">
      <c r="W985" s="296"/>
    </row>
    <row r="986" spans="23:23" x14ac:dyDescent="0.3">
      <c r="W986" s="296"/>
    </row>
    <row r="987" spans="23:23" x14ac:dyDescent="0.3">
      <c r="W987" s="296"/>
    </row>
    <row r="988" spans="23:23" x14ac:dyDescent="0.3">
      <c r="W988" s="296"/>
    </row>
    <row r="989" spans="23:23" x14ac:dyDescent="0.3">
      <c r="W989" s="296"/>
    </row>
    <row r="990" spans="23:23" x14ac:dyDescent="0.3">
      <c r="W990" s="296"/>
    </row>
    <row r="991" spans="23:23" x14ac:dyDescent="0.3">
      <c r="W991" s="296"/>
    </row>
    <row r="992" spans="23:23" x14ac:dyDescent="0.3">
      <c r="W992" s="296"/>
    </row>
    <row r="993" spans="23:23" x14ac:dyDescent="0.3">
      <c r="W993" s="296"/>
    </row>
    <row r="994" spans="23:23" x14ac:dyDescent="0.3">
      <c r="W994" s="296"/>
    </row>
    <row r="995" spans="23:23" x14ac:dyDescent="0.3">
      <c r="W995" s="296"/>
    </row>
    <row r="996" spans="23:23" x14ac:dyDescent="0.3">
      <c r="W996" s="296"/>
    </row>
    <row r="997" spans="23:23" x14ac:dyDescent="0.3">
      <c r="W997" s="296"/>
    </row>
    <row r="998" spans="23:23" x14ac:dyDescent="0.3">
      <c r="W998" s="296"/>
    </row>
    <row r="999" spans="23:23" x14ac:dyDescent="0.3">
      <c r="W999" s="296"/>
    </row>
    <row r="1000" spans="23:23" x14ac:dyDescent="0.3">
      <c r="W1000" s="296"/>
    </row>
    <row r="1001" spans="23:23" x14ac:dyDescent="0.3">
      <c r="W1001" s="296"/>
    </row>
    <row r="1002" spans="23:23" x14ac:dyDescent="0.3">
      <c r="W1002" s="296"/>
    </row>
    <row r="1003" spans="23:23" x14ac:dyDescent="0.3">
      <c r="W1003" s="296"/>
    </row>
    <row r="1004" spans="23:23" x14ac:dyDescent="0.3">
      <c r="W1004" s="296"/>
    </row>
    <row r="1005" spans="23:23" x14ac:dyDescent="0.3">
      <c r="W1005" s="296"/>
    </row>
    <row r="1006" spans="23:23" x14ac:dyDescent="0.3">
      <c r="W1006" s="296"/>
    </row>
    <row r="1007" spans="23:23" x14ac:dyDescent="0.3">
      <c r="W1007" s="296"/>
    </row>
    <row r="1008" spans="23:23" x14ac:dyDescent="0.3">
      <c r="W1008" s="296"/>
    </row>
    <row r="1009" spans="23:23" x14ac:dyDescent="0.3">
      <c r="W1009" s="296"/>
    </row>
    <row r="1010" spans="23:23" x14ac:dyDescent="0.3">
      <c r="W1010" s="296"/>
    </row>
    <row r="1011" spans="23:23" x14ac:dyDescent="0.3">
      <c r="W1011" s="296"/>
    </row>
    <row r="1012" spans="23:23" x14ac:dyDescent="0.3">
      <c r="W1012" s="296"/>
    </row>
    <row r="1013" spans="23:23" x14ac:dyDescent="0.3">
      <c r="W1013" s="296"/>
    </row>
    <row r="1014" spans="23:23" x14ac:dyDescent="0.3">
      <c r="W1014" s="296"/>
    </row>
    <row r="1015" spans="23:23" x14ac:dyDescent="0.3">
      <c r="W1015" s="296"/>
    </row>
    <row r="1016" spans="23:23" x14ac:dyDescent="0.3">
      <c r="W1016" s="296"/>
    </row>
    <row r="1017" spans="23:23" x14ac:dyDescent="0.3">
      <c r="W1017" s="296"/>
    </row>
    <row r="1018" spans="23:23" x14ac:dyDescent="0.3">
      <c r="W1018" s="296"/>
    </row>
    <row r="1019" spans="23:23" x14ac:dyDescent="0.3">
      <c r="W1019" s="296"/>
    </row>
    <row r="1020" spans="23:23" x14ac:dyDescent="0.3">
      <c r="W1020" s="296"/>
    </row>
    <row r="1021" spans="23:23" x14ac:dyDescent="0.3">
      <c r="W1021" s="296"/>
    </row>
    <row r="1022" spans="23:23" x14ac:dyDescent="0.3">
      <c r="W1022" s="296"/>
    </row>
    <row r="1023" spans="23:23" x14ac:dyDescent="0.3">
      <c r="W1023" s="296"/>
    </row>
    <row r="1024" spans="23:23" x14ac:dyDescent="0.3">
      <c r="W1024" s="296"/>
    </row>
    <row r="1025" spans="23:23" x14ac:dyDescent="0.3">
      <c r="W1025" s="296"/>
    </row>
    <row r="1026" spans="23:23" x14ac:dyDescent="0.3">
      <c r="W1026" s="296"/>
    </row>
    <row r="1027" spans="23:23" x14ac:dyDescent="0.3">
      <c r="W1027" s="296"/>
    </row>
    <row r="1028" spans="23:23" x14ac:dyDescent="0.3">
      <c r="W1028" s="296"/>
    </row>
    <row r="1029" spans="23:23" x14ac:dyDescent="0.3">
      <c r="W1029" s="296"/>
    </row>
    <row r="1030" spans="23:23" x14ac:dyDescent="0.3">
      <c r="W1030" s="296"/>
    </row>
    <row r="1031" spans="23:23" x14ac:dyDescent="0.3">
      <c r="W1031" s="296"/>
    </row>
    <row r="1032" spans="23:23" x14ac:dyDescent="0.3">
      <c r="W1032" s="296"/>
    </row>
    <row r="1033" spans="23:23" x14ac:dyDescent="0.3">
      <c r="W1033" s="296"/>
    </row>
    <row r="1034" spans="23:23" x14ac:dyDescent="0.3">
      <c r="W1034" s="296"/>
    </row>
    <row r="1035" spans="23:23" x14ac:dyDescent="0.3">
      <c r="W1035" s="296"/>
    </row>
    <row r="1036" spans="23:23" x14ac:dyDescent="0.3">
      <c r="W1036" s="296"/>
    </row>
    <row r="1037" spans="23:23" x14ac:dyDescent="0.3">
      <c r="W1037" s="296"/>
    </row>
    <row r="1038" spans="23:23" x14ac:dyDescent="0.3">
      <c r="W1038" s="296"/>
    </row>
    <row r="1039" spans="23:23" x14ac:dyDescent="0.3">
      <c r="W1039" s="296"/>
    </row>
    <row r="1040" spans="23:23" x14ac:dyDescent="0.3">
      <c r="W1040" s="296"/>
    </row>
    <row r="1041" spans="23:23" x14ac:dyDescent="0.3">
      <c r="W1041" s="296"/>
    </row>
    <row r="1042" spans="23:23" x14ac:dyDescent="0.3">
      <c r="W1042" s="296"/>
    </row>
    <row r="1043" spans="23:23" x14ac:dyDescent="0.3">
      <c r="W1043" s="296"/>
    </row>
    <row r="1044" spans="23:23" x14ac:dyDescent="0.3">
      <c r="W1044" s="296"/>
    </row>
    <row r="1045" spans="23:23" x14ac:dyDescent="0.3">
      <c r="W1045" s="296"/>
    </row>
    <row r="1046" spans="23:23" x14ac:dyDescent="0.3">
      <c r="W1046" s="296"/>
    </row>
    <row r="1047" spans="23:23" x14ac:dyDescent="0.3">
      <c r="W1047" s="296"/>
    </row>
    <row r="1048" spans="23:23" x14ac:dyDescent="0.3">
      <c r="W1048" s="296"/>
    </row>
    <row r="1049" spans="23:23" x14ac:dyDescent="0.3">
      <c r="W1049" s="296"/>
    </row>
    <row r="1050" spans="23:23" x14ac:dyDescent="0.3">
      <c r="W1050" s="296"/>
    </row>
    <row r="1051" spans="23:23" x14ac:dyDescent="0.3">
      <c r="W1051" s="296"/>
    </row>
    <row r="1052" spans="23:23" x14ac:dyDescent="0.3">
      <c r="W1052" s="296"/>
    </row>
    <row r="1053" spans="23:23" x14ac:dyDescent="0.3">
      <c r="W1053" s="296"/>
    </row>
    <row r="1054" spans="23:23" x14ac:dyDescent="0.3">
      <c r="W1054" s="296"/>
    </row>
    <row r="1055" spans="23:23" x14ac:dyDescent="0.3">
      <c r="W1055" s="296"/>
    </row>
    <row r="1056" spans="23:23" x14ac:dyDescent="0.3">
      <c r="W1056" s="296"/>
    </row>
    <row r="1057" spans="23:23" x14ac:dyDescent="0.3">
      <c r="W1057" s="296"/>
    </row>
    <row r="1058" spans="23:23" x14ac:dyDescent="0.3">
      <c r="W1058" s="296"/>
    </row>
    <row r="1059" spans="23:23" x14ac:dyDescent="0.3">
      <c r="W1059" s="296"/>
    </row>
    <row r="1060" spans="23:23" x14ac:dyDescent="0.3">
      <c r="W1060" s="296"/>
    </row>
    <row r="1061" spans="23:23" x14ac:dyDescent="0.3">
      <c r="W1061" s="296"/>
    </row>
    <row r="1062" spans="23:23" x14ac:dyDescent="0.3">
      <c r="W1062" s="296"/>
    </row>
    <row r="1063" spans="23:23" x14ac:dyDescent="0.3">
      <c r="W1063" s="296"/>
    </row>
    <row r="1064" spans="23:23" x14ac:dyDescent="0.3">
      <c r="W1064" s="296"/>
    </row>
    <row r="1065" spans="23:23" x14ac:dyDescent="0.3">
      <c r="W1065" s="296"/>
    </row>
    <row r="1066" spans="23:23" x14ac:dyDescent="0.3">
      <c r="W1066" s="296"/>
    </row>
    <row r="1067" spans="23:23" x14ac:dyDescent="0.3">
      <c r="W1067" s="296"/>
    </row>
    <row r="1068" spans="23:23" x14ac:dyDescent="0.3">
      <c r="W1068" s="296"/>
    </row>
    <row r="1069" spans="23:23" x14ac:dyDescent="0.3">
      <c r="W1069" s="296"/>
    </row>
    <row r="1070" spans="23:23" x14ac:dyDescent="0.3">
      <c r="W1070" s="296"/>
    </row>
    <row r="1071" spans="23:23" x14ac:dyDescent="0.3">
      <c r="W1071" s="296"/>
    </row>
    <row r="1072" spans="23:23" x14ac:dyDescent="0.3">
      <c r="W1072" s="296"/>
    </row>
    <row r="1073" spans="23:23" x14ac:dyDescent="0.3">
      <c r="W1073" s="296"/>
    </row>
    <row r="1074" spans="23:23" x14ac:dyDescent="0.3">
      <c r="W1074" s="296"/>
    </row>
    <row r="1075" spans="23:23" x14ac:dyDescent="0.3">
      <c r="W1075" s="296"/>
    </row>
    <row r="1076" spans="23:23" x14ac:dyDescent="0.3">
      <c r="W1076" s="296"/>
    </row>
    <row r="1077" spans="23:23" x14ac:dyDescent="0.3">
      <c r="W1077" s="296"/>
    </row>
    <row r="1078" spans="23:23" x14ac:dyDescent="0.3">
      <c r="W1078" s="296"/>
    </row>
    <row r="1079" spans="23:23" x14ac:dyDescent="0.3">
      <c r="W1079" s="296"/>
    </row>
    <row r="1080" spans="23:23" x14ac:dyDescent="0.3">
      <c r="W1080" s="296"/>
    </row>
    <row r="1081" spans="23:23" x14ac:dyDescent="0.3">
      <c r="W1081" s="296"/>
    </row>
    <row r="1082" spans="23:23" x14ac:dyDescent="0.3">
      <c r="W1082" s="296"/>
    </row>
    <row r="1083" spans="23:23" x14ac:dyDescent="0.3">
      <c r="W1083" s="296"/>
    </row>
    <row r="1084" spans="23:23" x14ac:dyDescent="0.3">
      <c r="W1084" s="296"/>
    </row>
    <row r="1085" spans="23:23" x14ac:dyDescent="0.3">
      <c r="W1085" s="296"/>
    </row>
    <row r="1086" spans="23:23" x14ac:dyDescent="0.3">
      <c r="W1086" s="296"/>
    </row>
    <row r="1087" spans="23:23" x14ac:dyDescent="0.3">
      <c r="W1087" s="296"/>
    </row>
    <row r="1088" spans="23:23" x14ac:dyDescent="0.3">
      <c r="W1088" s="296"/>
    </row>
    <row r="1089" spans="23:23" x14ac:dyDescent="0.3">
      <c r="W1089" s="296"/>
    </row>
    <row r="1090" spans="23:23" x14ac:dyDescent="0.3">
      <c r="W1090" s="296"/>
    </row>
    <row r="1091" spans="23:23" x14ac:dyDescent="0.3">
      <c r="W1091" s="296"/>
    </row>
    <row r="1092" spans="23:23" x14ac:dyDescent="0.3">
      <c r="W1092" s="296"/>
    </row>
    <row r="1093" spans="23:23" x14ac:dyDescent="0.3">
      <c r="W1093" s="296"/>
    </row>
    <row r="1094" spans="23:23" x14ac:dyDescent="0.3">
      <c r="W1094" s="296"/>
    </row>
    <row r="1095" spans="23:23" x14ac:dyDescent="0.3">
      <c r="W1095" s="296"/>
    </row>
    <row r="1096" spans="23:23" x14ac:dyDescent="0.3">
      <c r="W1096" s="296"/>
    </row>
    <row r="1097" spans="23:23" x14ac:dyDescent="0.3">
      <c r="W1097" s="296"/>
    </row>
    <row r="1098" spans="23:23" x14ac:dyDescent="0.3">
      <c r="W1098" s="296"/>
    </row>
    <row r="1099" spans="23:23" x14ac:dyDescent="0.3">
      <c r="W1099" s="296"/>
    </row>
    <row r="1100" spans="23:23" x14ac:dyDescent="0.3">
      <c r="W1100" s="296"/>
    </row>
    <row r="1101" spans="23:23" x14ac:dyDescent="0.3">
      <c r="W1101" s="296"/>
    </row>
    <row r="1102" spans="23:23" x14ac:dyDescent="0.3">
      <c r="W1102" s="296"/>
    </row>
    <row r="1103" spans="23:23" x14ac:dyDescent="0.3">
      <c r="W1103" s="296"/>
    </row>
    <row r="1104" spans="23:23" x14ac:dyDescent="0.3">
      <c r="W1104" s="296"/>
    </row>
    <row r="1105" spans="23:23" x14ac:dyDescent="0.3">
      <c r="W1105" s="296"/>
    </row>
    <row r="1106" spans="23:23" x14ac:dyDescent="0.3">
      <c r="W1106" s="296"/>
    </row>
    <row r="1107" spans="23:23" x14ac:dyDescent="0.3">
      <c r="W1107" s="296"/>
    </row>
    <row r="1108" spans="23:23" x14ac:dyDescent="0.3">
      <c r="W1108" s="296"/>
    </row>
    <row r="1109" spans="23:23" x14ac:dyDescent="0.3">
      <c r="W1109" s="296"/>
    </row>
    <row r="1110" spans="23:23" x14ac:dyDescent="0.3">
      <c r="W1110" s="296"/>
    </row>
    <row r="1111" spans="23:23" x14ac:dyDescent="0.3">
      <c r="W1111" s="296"/>
    </row>
    <row r="1112" spans="23:23" x14ac:dyDescent="0.3">
      <c r="W1112" s="296"/>
    </row>
    <row r="1113" spans="23:23" x14ac:dyDescent="0.3">
      <c r="W1113" s="296"/>
    </row>
    <row r="1114" spans="23:23" x14ac:dyDescent="0.3">
      <c r="W1114" s="296"/>
    </row>
    <row r="1115" spans="23:23" x14ac:dyDescent="0.3">
      <c r="W1115" s="296"/>
    </row>
    <row r="1116" spans="23:23" x14ac:dyDescent="0.3">
      <c r="W1116" s="296"/>
    </row>
    <row r="1117" spans="23:23" x14ac:dyDescent="0.3">
      <c r="W1117" s="296"/>
    </row>
    <row r="1118" spans="23:23" x14ac:dyDescent="0.3">
      <c r="W1118" s="296"/>
    </row>
    <row r="1119" spans="23:23" x14ac:dyDescent="0.3">
      <c r="W1119" s="296"/>
    </row>
    <row r="1120" spans="23:23" x14ac:dyDescent="0.3">
      <c r="W1120" s="296"/>
    </row>
    <row r="1121" spans="23:23" x14ac:dyDescent="0.3">
      <c r="W1121" s="296"/>
    </row>
    <row r="1122" spans="23:23" x14ac:dyDescent="0.3">
      <c r="W1122" s="296"/>
    </row>
    <row r="1123" spans="23:23" x14ac:dyDescent="0.3">
      <c r="W1123" s="296"/>
    </row>
    <row r="1124" spans="23:23" x14ac:dyDescent="0.3">
      <c r="W1124" s="296"/>
    </row>
    <row r="1125" spans="23:23" x14ac:dyDescent="0.3">
      <c r="W1125" s="296"/>
    </row>
    <row r="1126" spans="23:23" x14ac:dyDescent="0.3">
      <c r="W1126" s="296"/>
    </row>
    <row r="1127" spans="23:23" x14ac:dyDescent="0.3">
      <c r="W1127" s="296"/>
    </row>
    <row r="1128" spans="23:23" x14ac:dyDescent="0.3">
      <c r="W1128" s="296"/>
    </row>
    <row r="1129" spans="23:23" x14ac:dyDescent="0.3">
      <c r="W1129" s="296"/>
    </row>
    <row r="1130" spans="23:23" x14ac:dyDescent="0.3">
      <c r="W1130" s="296"/>
    </row>
    <row r="1131" spans="23:23" x14ac:dyDescent="0.3">
      <c r="W1131" s="296"/>
    </row>
    <row r="1132" spans="23:23" x14ac:dyDescent="0.3">
      <c r="W1132" s="296"/>
    </row>
    <row r="1133" spans="23:23" x14ac:dyDescent="0.3">
      <c r="W1133" s="296"/>
    </row>
    <row r="1134" spans="23:23" x14ac:dyDescent="0.3">
      <c r="W1134" s="296"/>
    </row>
    <row r="1135" spans="23:23" x14ac:dyDescent="0.3">
      <c r="W1135" s="296"/>
    </row>
    <row r="1136" spans="23:23" x14ac:dyDescent="0.3">
      <c r="W1136" s="296"/>
    </row>
    <row r="1137" spans="23:23" x14ac:dyDescent="0.3">
      <c r="W1137" s="296"/>
    </row>
    <row r="1138" spans="23:23" x14ac:dyDescent="0.3">
      <c r="W1138" s="296"/>
    </row>
    <row r="1139" spans="23:23" x14ac:dyDescent="0.3">
      <c r="W1139" s="296"/>
    </row>
    <row r="1140" spans="23:23" x14ac:dyDescent="0.3">
      <c r="W1140" s="296"/>
    </row>
    <row r="1141" spans="23:23" x14ac:dyDescent="0.3">
      <c r="W1141" s="296"/>
    </row>
    <row r="1142" spans="23:23" x14ac:dyDescent="0.3">
      <c r="W1142" s="296"/>
    </row>
    <row r="1143" spans="23:23" x14ac:dyDescent="0.3">
      <c r="W1143" s="296"/>
    </row>
    <row r="1144" spans="23:23" x14ac:dyDescent="0.3">
      <c r="W1144" s="296"/>
    </row>
    <row r="1145" spans="23:23" x14ac:dyDescent="0.3">
      <c r="W1145" s="296"/>
    </row>
    <row r="1146" spans="23:23" x14ac:dyDescent="0.3">
      <c r="W1146" s="296"/>
    </row>
    <row r="1147" spans="23:23" x14ac:dyDescent="0.3">
      <c r="W1147" s="296"/>
    </row>
    <row r="1148" spans="23:23" x14ac:dyDescent="0.3">
      <c r="W1148" s="296"/>
    </row>
    <row r="1149" spans="23:23" x14ac:dyDescent="0.3">
      <c r="W1149" s="296"/>
    </row>
    <row r="1150" spans="23:23" x14ac:dyDescent="0.3">
      <c r="W1150" s="296"/>
    </row>
    <row r="1151" spans="23:23" x14ac:dyDescent="0.3">
      <c r="W1151" s="296"/>
    </row>
    <row r="1152" spans="23:23" x14ac:dyDescent="0.3">
      <c r="W1152" s="296"/>
    </row>
    <row r="1153" spans="23:23" x14ac:dyDescent="0.3">
      <c r="W1153" s="296"/>
    </row>
    <row r="1154" spans="23:23" x14ac:dyDescent="0.3">
      <c r="W1154" s="296"/>
    </row>
    <row r="1155" spans="23:23" x14ac:dyDescent="0.3">
      <c r="W1155" s="296"/>
    </row>
    <row r="1156" spans="23:23" x14ac:dyDescent="0.3">
      <c r="W1156" s="296"/>
    </row>
    <row r="1157" spans="23:23" x14ac:dyDescent="0.3">
      <c r="W1157" s="296"/>
    </row>
    <row r="1158" spans="23:23" x14ac:dyDescent="0.3">
      <c r="W1158" s="296"/>
    </row>
    <row r="1159" spans="23:23" x14ac:dyDescent="0.3">
      <c r="W1159" s="296"/>
    </row>
    <row r="1160" spans="23:23" x14ac:dyDescent="0.3">
      <c r="W1160" s="296"/>
    </row>
    <row r="1161" spans="23:23" x14ac:dyDescent="0.3">
      <c r="W1161" s="296"/>
    </row>
    <row r="1162" spans="23:23" x14ac:dyDescent="0.3">
      <c r="W1162" s="296"/>
    </row>
    <row r="1163" spans="23:23" x14ac:dyDescent="0.3">
      <c r="W1163" s="296"/>
    </row>
    <row r="1164" spans="23:23" x14ac:dyDescent="0.3">
      <c r="W1164" s="296"/>
    </row>
    <row r="1165" spans="23:23" x14ac:dyDescent="0.3">
      <c r="W1165" s="296"/>
    </row>
    <row r="1166" spans="23:23" x14ac:dyDescent="0.3">
      <c r="W1166" s="296"/>
    </row>
    <row r="1167" spans="23:23" x14ac:dyDescent="0.3">
      <c r="W1167" s="296"/>
    </row>
    <row r="1168" spans="23:23" x14ac:dyDescent="0.3">
      <c r="W1168" s="296"/>
    </row>
    <row r="1169" spans="23:23" x14ac:dyDescent="0.3">
      <c r="W1169" s="296"/>
    </row>
    <row r="1170" spans="23:23" x14ac:dyDescent="0.3">
      <c r="W1170" s="296"/>
    </row>
    <row r="1171" spans="23:23" x14ac:dyDescent="0.3">
      <c r="W1171" s="296"/>
    </row>
    <row r="1172" spans="23:23" x14ac:dyDescent="0.3">
      <c r="W1172" s="296"/>
    </row>
    <row r="1173" spans="23:23" x14ac:dyDescent="0.3">
      <c r="W1173" s="296"/>
    </row>
    <row r="1174" spans="23:23" x14ac:dyDescent="0.3">
      <c r="W1174" s="296"/>
    </row>
    <row r="1175" spans="23:23" x14ac:dyDescent="0.3">
      <c r="W1175" s="296"/>
    </row>
    <row r="1176" spans="23:23" x14ac:dyDescent="0.3">
      <c r="W1176" s="296"/>
    </row>
    <row r="1177" spans="23:23" x14ac:dyDescent="0.3">
      <c r="W1177" s="296"/>
    </row>
    <row r="1178" spans="23:23" x14ac:dyDescent="0.3">
      <c r="W1178" s="296"/>
    </row>
    <row r="1179" spans="23:23" x14ac:dyDescent="0.3">
      <c r="W1179" s="296"/>
    </row>
    <row r="1180" spans="23:23" x14ac:dyDescent="0.3">
      <c r="W1180" s="296"/>
    </row>
    <row r="1181" spans="23:23" x14ac:dyDescent="0.3">
      <c r="W1181" s="296"/>
    </row>
    <row r="1182" spans="23:23" x14ac:dyDescent="0.3">
      <c r="W1182" s="296"/>
    </row>
    <row r="1183" spans="23:23" x14ac:dyDescent="0.3">
      <c r="W1183" s="296"/>
    </row>
    <row r="1184" spans="23:23" x14ac:dyDescent="0.3">
      <c r="W1184" s="296"/>
    </row>
    <row r="1185" spans="23:23" x14ac:dyDescent="0.3">
      <c r="W1185" s="296"/>
    </row>
    <row r="1186" spans="23:23" x14ac:dyDescent="0.3">
      <c r="W1186" s="296"/>
    </row>
    <row r="1187" spans="23:23" x14ac:dyDescent="0.3">
      <c r="W1187" s="296"/>
    </row>
    <row r="1188" spans="23:23" x14ac:dyDescent="0.3">
      <c r="W1188" s="296"/>
    </row>
    <row r="1189" spans="23:23" x14ac:dyDescent="0.3">
      <c r="W1189" s="296"/>
    </row>
    <row r="1190" spans="23:23" x14ac:dyDescent="0.3">
      <c r="W1190" s="296"/>
    </row>
    <row r="1191" spans="23:23" x14ac:dyDescent="0.3">
      <c r="W1191" s="296"/>
    </row>
    <row r="1192" spans="23:23" x14ac:dyDescent="0.3">
      <c r="W1192" s="296"/>
    </row>
    <row r="1193" spans="23:23" x14ac:dyDescent="0.3">
      <c r="W1193" s="296"/>
    </row>
    <row r="1194" spans="23:23" x14ac:dyDescent="0.3">
      <c r="W1194" s="296"/>
    </row>
    <row r="1195" spans="23:23" x14ac:dyDescent="0.3">
      <c r="W1195" s="296"/>
    </row>
    <row r="1196" spans="23:23" x14ac:dyDescent="0.3">
      <c r="W1196" s="296"/>
    </row>
    <row r="1197" spans="23:23" x14ac:dyDescent="0.3">
      <c r="W1197" s="296"/>
    </row>
    <row r="1198" spans="23:23" x14ac:dyDescent="0.3">
      <c r="W1198" s="296"/>
    </row>
    <row r="1199" spans="23:23" x14ac:dyDescent="0.3">
      <c r="W1199" s="296"/>
    </row>
    <row r="1200" spans="23:23" x14ac:dyDescent="0.3">
      <c r="W1200" s="296"/>
    </row>
    <row r="1201" spans="23:23" x14ac:dyDescent="0.3">
      <c r="W1201" s="296"/>
    </row>
    <row r="1202" spans="23:23" x14ac:dyDescent="0.3">
      <c r="W1202" s="296"/>
    </row>
    <row r="1203" spans="23:23" x14ac:dyDescent="0.3">
      <c r="W1203" s="296"/>
    </row>
    <row r="1204" spans="23:23" x14ac:dyDescent="0.3">
      <c r="W1204" s="296"/>
    </row>
    <row r="1205" spans="23:23" x14ac:dyDescent="0.3">
      <c r="W1205" s="296"/>
    </row>
    <row r="1206" spans="23:23" x14ac:dyDescent="0.3">
      <c r="W1206" s="296"/>
    </row>
    <row r="1207" spans="23:23" x14ac:dyDescent="0.3">
      <c r="W1207" s="296"/>
    </row>
    <row r="1208" spans="23:23" x14ac:dyDescent="0.3">
      <c r="W1208" s="296"/>
    </row>
    <row r="1209" spans="23:23" x14ac:dyDescent="0.3">
      <c r="W1209" s="296"/>
    </row>
    <row r="1210" spans="23:23" x14ac:dyDescent="0.3">
      <c r="W1210" s="296"/>
    </row>
    <row r="1211" spans="23:23" x14ac:dyDescent="0.3">
      <c r="W1211" s="296"/>
    </row>
    <row r="1212" spans="23:23" x14ac:dyDescent="0.3">
      <c r="W1212" s="296"/>
    </row>
    <row r="1213" spans="23:23" x14ac:dyDescent="0.3">
      <c r="W1213" s="296"/>
    </row>
    <row r="1214" spans="23:23" x14ac:dyDescent="0.3">
      <c r="W1214" s="296"/>
    </row>
    <row r="1215" spans="23:23" x14ac:dyDescent="0.3">
      <c r="W1215" s="296"/>
    </row>
    <row r="1216" spans="23:23" x14ac:dyDescent="0.3">
      <c r="W1216" s="296"/>
    </row>
    <row r="1217" spans="23:23" x14ac:dyDescent="0.3">
      <c r="W1217" s="296"/>
    </row>
    <row r="1218" spans="23:23" x14ac:dyDescent="0.3">
      <c r="W1218" s="296"/>
    </row>
    <row r="1219" spans="23:23" x14ac:dyDescent="0.3">
      <c r="W1219" s="296"/>
    </row>
    <row r="1220" spans="23:23" x14ac:dyDescent="0.3">
      <c r="W1220" s="296"/>
    </row>
    <row r="1221" spans="23:23" x14ac:dyDescent="0.3">
      <c r="W1221" s="296"/>
    </row>
    <row r="1222" spans="23:23" x14ac:dyDescent="0.3">
      <c r="W1222" s="296"/>
    </row>
    <row r="1223" spans="23:23" x14ac:dyDescent="0.3">
      <c r="W1223" s="296"/>
    </row>
    <row r="1224" spans="23:23" x14ac:dyDescent="0.3">
      <c r="W1224" s="296"/>
    </row>
    <row r="1225" spans="23:23" x14ac:dyDescent="0.3">
      <c r="W1225" s="296"/>
    </row>
    <row r="1226" spans="23:23" x14ac:dyDescent="0.3">
      <c r="W1226" s="296"/>
    </row>
    <row r="1227" spans="23:23" x14ac:dyDescent="0.3">
      <c r="W1227" s="296"/>
    </row>
    <row r="1228" spans="23:23" x14ac:dyDescent="0.3">
      <c r="W1228" s="296"/>
    </row>
    <row r="1229" spans="23:23" x14ac:dyDescent="0.3">
      <c r="W1229" s="296"/>
    </row>
    <row r="1230" spans="23:23" x14ac:dyDescent="0.3">
      <c r="W1230" s="296"/>
    </row>
    <row r="1231" spans="23:23" x14ac:dyDescent="0.3">
      <c r="W1231" s="296"/>
    </row>
    <row r="1232" spans="23:23" x14ac:dyDescent="0.3">
      <c r="W1232" s="296"/>
    </row>
    <row r="1233" spans="23:23" x14ac:dyDescent="0.3">
      <c r="W1233" s="296"/>
    </row>
    <row r="1234" spans="23:23" x14ac:dyDescent="0.3">
      <c r="W1234" s="296"/>
    </row>
    <row r="1235" spans="23:23" x14ac:dyDescent="0.3">
      <c r="W1235" s="296"/>
    </row>
    <row r="1236" spans="23:23" x14ac:dyDescent="0.3">
      <c r="W1236" s="296"/>
    </row>
    <row r="1237" spans="23:23" x14ac:dyDescent="0.3">
      <c r="W1237" s="296"/>
    </row>
    <row r="1238" spans="23:23" x14ac:dyDescent="0.3">
      <c r="W1238" s="296"/>
    </row>
    <row r="1239" spans="23:23" x14ac:dyDescent="0.3">
      <c r="W1239" s="296"/>
    </row>
    <row r="1240" spans="23:23" x14ac:dyDescent="0.3">
      <c r="W1240" s="296"/>
    </row>
    <row r="1241" spans="23:23" x14ac:dyDescent="0.3">
      <c r="W1241" s="296"/>
    </row>
    <row r="1242" spans="23:23" x14ac:dyDescent="0.3">
      <c r="W1242" s="296"/>
    </row>
    <row r="1243" spans="23:23" x14ac:dyDescent="0.3">
      <c r="W1243" s="296"/>
    </row>
    <row r="1244" spans="23:23" x14ac:dyDescent="0.3">
      <c r="W1244" s="296"/>
    </row>
    <row r="1245" spans="23:23" x14ac:dyDescent="0.3">
      <c r="W1245" s="296"/>
    </row>
    <row r="1246" spans="23:23" x14ac:dyDescent="0.3">
      <c r="W1246" s="296"/>
    </row>
    <row r="1247" spans="23:23" x14ac:dyDescent="0.3">
      <c r="W1247" s="296"/>
    </row>
    <row r="1248" spans="23:23" x14ac:dyDescent="0.3">
      <c r="W1248" s="296"/>
    </row>
    <row r="1249" spans="23:23" x14ac:dyDescent="0.3">
      <c r="W1249" s="296"/>
    </row>
    <row r="1250" spans="23:23" x14ac:dyDescent="0.3">
      <c r="W1250" s="296"/>
    </row>
    <row r="1251" spans="23:23" x14ac:dyDescent="0.3">
      <c r="W1251" s="296"/>
    </row>
    <row r="1252" spans="23:23" x14ac:dyDescent="0.3">
      <c r="W1252" s="296"/>
    </row>
    <row r="1253" spans="23:23" x14ac:dyDescent="0.3">
      <c r="W1253" s="296"/>
    </row>
    <row r="1254" spans="23:23" x14ac:dyDescent="0.3">
      <c r="W1254" s="296"/>
    </row>
    <row r="1255" spans="23:23" x14ac:dyDescent="0.3">
      <c r="W1255" s="296"/>
    </row>
    <row r="1256" spans="23:23" x14ac:dyDescent="0.3">
      <c r="W1256" s="296"/>
    </row>
    <row r="1257" spans="23:23" x14ac:dyDescent="0.3">
      <c r="W1257" s="296"/>
    </row>
    <row r="1258" spans="23:23" x14ac:dyDescent="0.3">
      <c r="W1258" s="296"/>
    </row>
    <row r="1259" spans="23:23" x14ac:dyDescent="0.3">
      <c r="W1259" s="296"/>
    </row>
    <row r="1260" spans="23:23" x14ac:dyDescent="0.3">
      <c r="W1260" s="296"/>
    </row>
    <row r="1261" spans="23:23" x14ac:dyDescent="0.3">
      <c r="W1261" s="296"/>
    </row>
    <row r="1262" spans="23:23" x14ac:dyDescent="0.3">
      <c r="W1262" s="296"/>
    </row>
    <row r="1263" spans="23:23" x14ac:dyDescent="0.3">
      <c r="W1263" s="296"/>
    </row>
    <row r="1264" spans="23:23" x14ac:dyDescent="0.3">
      <c r="W1264" s="296"/>
    </row>
    <row r="1265" spans="23:23" x14ac:dyDescent="0.3">
      <c r="W1265" s="296"/>
    </row>
    <row r="1266" spans="23:23" x14ac:dyDescent="0.3">
      <c r="W1266" s="296"/>
    </row>
    <row r="1267" spans="23:23" x14ac:dyDescent="0.3">
      <c r="W1267" s="296"/>
    </row>
    <row r="1268" spans="23:23" x14ac:dyDescent="0.3">
      <c r="W1268" s="296"/>
    </row>
    <row r="1269" spans="23:23" x14ac:dyDescent="0.3">
      <c r="W1269" s="296"/>
    </row>
    <row r="1270" spans="23:23" x14ac:dyDescent="0.3">
      <c r="W1270" s="296"/>
    </row>
    <row r="1271" spans="23:23" x14ac:dyDescent="0.3">
      <c r="W1271" s="296"/>
    </row>
    <row r="1272" spans="23:23" x14ac:dyDescent="0.3">
      <c r="W1272" s="296"/>
    </row>
    <row r="1273" spans="23:23" x14ac:dyDescent="0.3">
      <c r="W1273" s="296"/>
    </row>
    <row r="1274" spans="23:23" x14ac:dyDescent="0.3">
      <c r="W1274" s="296"/>
    </row>
    <row r="1275" spans="23:23" x14ac:dyDescent="0.3">
      <c r="W1275" s="296"/>
    </row>
    <row r="1276" spans="23:23" x14ac:dyDescent="0.3">
      <c r="W1276" s="296"/>
    </row>
    <row r="1277" spans="23:23" x14ac:dyDescent="0.3">
      <c r="W1277" s="296"/>
    </row>
    <row r="1278" spans="23:23" x14ac:dyDescent="0.3">
      <c r="W1278" s="296"/>
    </row>
    <row r="1279" spans="23:23" x14ac:dyDescent="0.3">
      <c r="W1279" s="296"/>
    </row>
    <row r="1280" spans="23:23" x14ac:dyDescent="0.3">
      <c r="W1280" s="296"/>
    </row>
    <row r="1281" spans="23:23" x14ac:dyDescent="0.3">
      <c r="W1281" s="296"/>
    </row>
    <row r="1282" spans="23:23" x14ac:dyDescent="0.3">
      <c r="W1282" s="296"/>
    </row>
    <row r="1283" spans="23:23" x14ac:dyDescent="0.3">
      <c r="W1283" s="296"/>
    </row>
    <row r="1284" spans="23:23" x14ac:dyDescent="0.3">
      <c r="W1284" s="296"/>
    </row>
    <row r="1285" spans="23:23" x14ac:dyDescent="0.3">
      <c r="W1285" s="296"/>
    </row>
    <row r="1286" spans="23:23" x14ac:dyDescent="0.3">
      <c r="W1286" s="296"/>
    </row>
    <row r="1287" spans="23:23" x14ac:dyDescent="0.3">
      <c r="W1287" s="296"/>
    </row>
    <row r="1288" spans="23:23" x14ac:dyDescent="0.3">
      <c r="W1288" s="296"/>
    </row>
    <row r="1289" spans="23:23" x14ac:dyDescent="0.3">
      <c r="W1289" s="296"/>
    </row>
    <row r="1290" spans="23:23" x14ac:dyDescent="0.3">
      <c r="W1290" s="296"/>
    </row>
    <row r="1291" spans="23:23" x14ac:dyDescent="0.3">
      <c r="W1291" s="296"/>
    </row>
    <row r="1292" spans="23:23" x14ac:dyDescent="0.3">
      <c r="W1292" s="296"/>
    </row>
    <row r="1293" spans="23:23" x14ac:dyDescent="0.3">
      <c r="W1293" s="296"/>
    </row>
    <row r="1294" spans="23:23" x14ac:dyDescent="0.3">
      <c r="W1294" s="296"/>
    </row>
    <row r="1295" spans="23:23" x14ac:dyDescent="0.3">
      <c r="W1295" s="296"/>
    </row>
    <row r="1296" spans="23:23" x14ac:dyDescent="0.3">
      <c r="W1296" s="296"/>
    </row>
    <row r="1297" spans="23:23" x14ac:dyDescent="0.3">
      <c r="W1297" s="296"/>
    </row>
    <row r="1298" spans="23:23" x14ac:dyDescent="0.3">
      <c r="W1298" s="296"/>
    </row>
    <row r="1299" spans="23:23" x14ac:dyDescent="0.3">
      <c r="W1299" s="296"/>
    </row>
    <row r="1300" spans="23:23" x14ac:dyDescent="0.3">
      <c r="W1300" s="296"/>
    </row>
    <row r="1301" spans="23:23" x14ac:dyDescent="0.3">
      <c r="W1301" s="296"/>
    </row>
    <row r="1302" spans="23:23" x14ac:dyDescent="0.3">
      <c r="W1302" s="296"/>
    </row>
    <row r="1303" spans="23:23" x14ac:dyDescent="0.3">
      <c r="W1303" s="296"/>
    </row>
    <row r="1304" spans="23:23" x14ac:dyDescent="0.3">
      <c r="W1304" s="296"/>
    </row>
    <row r="1305" spans="23:23" x14ac:dyDescent="0.3">
      <c r="W1305" s="296"/>
    </row>
    <row r="1306" spans="23:23" x14ac:dyDescent="0.3">
      <c r="W1306" s="296"/>
    </row>
    <row r="1307" spans="23:23" x14ac:dyDescent="0.3">
      <c r="W1307" s="296"/>
    </row>
    <row r="1308" spans="23:23" x14ac:dyDescent="0.3">
      <c r="W1308" s="296"/>
    </row>
    <row r="1309" spans="23:23" x14ac:dyDescent="0.3">
      <c r="W1309" s="296"/>
    </row>
    <row r="1310" spans="23:23" x14ac:dyDescent="0.3">
      <c r="W1310" s="296"/>
    </row>
    <row r="1311" spans="23:23" x14ac:dyDescent="0.3">
      <c r="W1311" s="296"/>
    </row>
    <row r="1312" spans="23:23" x14ac:dyDescent="0.3">
      <c r="W1312" s="296"/>
    </row>
    <row r="1313" spans="23:23" x14ac:dyDescent="0.3">
      <c r="W1313" s="296"/>
    </row>
    <row r="1314" spans="23:23" x14ac:dyDescent="0.3">
      <c r="W1314" s="296"/>
    </row>
    <row r="1315" spans="23:23" x14ac:dyDescent="0.3">
      <c r="W1315" s="296"/>
    </row>
    <row r="1316" spans="23:23" x14ac:dyDescent="0.3">
      <c r="W1316" s="296"/>
    </row>
    <row r="1317" spans="23:23" x14ac:dyDescent="0.3">
      <c r="W1317" s="296"/>
    </row>
    <row r="1318" spans="23:23" x14ac:dyDescent="0.3">
      <c r="W1318" s="296"/>
    </row>
    <row r="1319" spans="23:23" x14ac:dyDescent="0.3">
      <c r="W1319" s="296"/>
    </row>
    <row r="1320" spans="23:23" x14ac:dyDescent="0.3">
      <c r="W1320" s="296"/>
    </row>
    <row r="1321" spans="23:23" x14ac:dyDescent="0.3">
      <c r="W1321" s="296"/>
    </row>
    <row r="1322" spans="23:23" x14ac:dyDescent="0.3">
      <c r="W1322" s="296"/>
    </row>
    <row r="1323" spans="23:23" x14ac:dyDescent="0.3">
      <c r="W1323" s="296"/>
    </row>
    <row r="1324" spans="23:23" x14ac:dyDescent="0.3">
      <c r="W1324" s="296"/>
    </row>
    <row r="1325" spans="23:23" x14ac:dyDescent="0.3">
      <c r="W1325" s="296"/>
    </row>
    <row r="1326" spans="23:23" x14ac:dyDescent="0.3">
      <c r="W1326" s="296"/>
    </row>
    <row r="1327" spans="23:23" x14ac:dyDescent="0.3">
      <c r="W1327" s="296"/>
    </row>
    <row r="1328" spans="23:23" x14ac:dyDescent="0.3">
      <c r="W1328" s="296"/>
    </row>
    <row r="1329" spans="23:23" x14ac:dyDescent="0.3">
      <c r="W1329" s="296"/>
    </row>
    <row r="1330" spans="23:23" x14ac:dyDescent="0.3">
      <c r="W1330" s="296"/>
    </row>
    <row r="1331" spans="23:23" x14ac:dyDescent="0.3">
      <c r="W1331" s="296"/>
    </row>
    <row r="1332" spans="23:23" x14ac:dyDescent="0.3">
      <c r="W1332" s="296"/>
    </row>
    <row r="1333" spans="23:23" x14ac:dyDescent="0.3">
      <c r="W1333" s="296"/>
    </row>
    <row r="1334" spans="23:23" x14ac:dyDescent="0.3">
      <c r="W1334" s="296"/>
    </row>
    <row r="1335" spans="23:23" x14ac:dyDescent="0.3">
      <c r="W1335" s="296"/>
    </row>
    <row r="1336" spans="23:23" x14ac:dyDescent="0.3">
      <c r="W1336" s="296"/>
    </row>
    <row r="1337" spans="23:23" x14ac:dyDescent="0.3">
      <c r="W1337" s="296"/>
    </row>
    <row r="1338" spans="23:23" x14ac:dyDescent="0.3">
      <c r="W1338" s="296"/>
    </row>
    <row r="1339" spans="23:23" x14ac:dyDescent="0.3">
      <c r="W1339" s="296"/>
    </row>
    <row r="1340" spans="23:23" x14ac:dyDescent="0.3">
      <c r="W1340" s="296"/>
    </row>
    <row r="1341" spans="23:23" x14ac:dyDescent="0.3">
      <c r="W1341" s="296"/>
    </row>
    <row r="1342" spans="23:23" x14ac:dyDescent="0.3">
      <c r="W1342" s="296"/>
    </row>
    <row r="1343" spans="23:23" x14ac:dyDescent="0.3">
      <c r="W1343" s="296"/>
    </row>
    <row r="1344" spans="23:23" x14ac:dyDescent="0.3">
      <c r="W1344" s="296"/>
    </row>
    <row r="1345" spans="23:23" x14ac:dyDescent="0.3">
      <c r="W1345" s="296"/>
    </row>
    <row r="1346" spans="23:23" x14ac:dyDescent="0.3">
      <c r="W1346" s="296"/>
    </row>
    <row r="1347" spans="23:23" x14ac:dyDescent="0.3">
      <c r="W1347" s="296"/>
    </row>
    <row r="1348" spans="23:23" x14ac:dyDescent="0.3">
      <c r="W1348" s="296"/>
    </row>
    <row r="1349" spans="23:23" x14ac:dyDescent="0.3">
      <c r="W1349" s="296"/>
    </row>
    <row r="1350" spans="23:23" x14ac:dyDescent="0.3">
      <c r="W1350" s="296"/>
    </row>
    <row r="1351" spans="23:23" x14ac:dyDescent="0.3">
      <c r="W1351" s="296"/>
    </row>
    <row r="1352" spans="23:23" x14ac:dyDescent="0.3">
      <c r="W1352" s="296"/>
    </row>
    <row r="1353" spans="23:23" x14ac:dyDescent="0.3">
      <c r="W1353" s="296"/>
    </row>
    <row r="1354" spans="23:23" x14ac:dyDescent="0.3">
      <c r="W1354" s="296"/>
    </row>
    <row r="1355" spans="23:23" x14ac:dyDescent="0.3">
      <c r="W1355" s="296"/>
    </row>
    <row r="1356" spans="23:23" x14ac:dyDescent="0.3">
      <c r="W1356" s="296"/>
    </row>
    <row r="1357" spans="23:23" x14ac:dyDescent="0.3">
      <c r="W1357" s="296"/>
    </row>
    <row r="1358" spans="23:23" x14ac:dyDescent="0.3">
      <c r="W1358" s="296"/>
    </row>
    <row r="1359" spans="23:23" x14ac:dyDescent="0.3">
      <c r="W1359" s="296"/>
    </row>
    <row r="1360" spans="23:23" x14ac:dyDescent="0.3">
      <c r="W1360" s="296"/>
    </row>
    <row r="1361" spans="23:23" x14ac:dyDescent="0.3">
      <c r="W1361" s="296"/>
    </row>
    <row r="1362" spans="23:23" x14ac:dyDescent="0.3">
      <c r="W1362" s="296"/>
    </row>
    <row r="1363" spans="23:23" x14ac:dyDescent="0.3">
      <c r="W1363" s="296"/>
    </row>
    <row r="1364" spans="23:23" x14ac:dyDescent="0.3">
      <c r="W1364" s="296"/>
    </row>
    <row r="1365" spans="23:23" x14ac:dyDescent="0.3">
      <c r="W1365" s="296"/>
    </row>
    <row r="1366" spans="23:23" x14ac:dyDescent="0.3">
      <c r="W1366" s="296"/>
    </row>
    <row r="1367" spans="23:23" x14ac:dyDescent="0.3">
      <c r="W1367" s="296"/>
    </row>
    <row r="1368" spans="23:23" x14ac:dyDescent="0.3">
      <c r="W1368" s="296"/>
    </row>
    <row r="1369" spans="23:23" x14ac:dyDescent="0.3">
      <c r="W1369" s="296"/>
    </row>
    <row r="1370" spans="23:23" x14ac:dyDescent="0.3">
      <c r="W1370" s="296"/>
    </row>
    <row r="1371" spans="23:23" x14ac:dyDescent="0.3">
      <c r="W1371" s="296"/>
    </row>
    <row r="1372" spans="23:23" x14ac:dyDescent="0.3">
      <c r="W1372" s="296"/>
    </row>
    <row r="1373" spans="23:23" x14ac:dyDescent="0.3">
      <c r="W1373" s="296"/>
    </row>
    <row r="1374" spans="23:23" x14ac:dyDescent="0.3">
      <c r="W1374" s="296"/>
    </row>
    <row r="1375" spans="23:23" x14ac:dyDescent="0.3">
      <c r="W1375" s="296"/>
    </row>
    <row r="1376" spans="23:23" x14ac:dyDescent="0.3">
      <c r="W1376" s="296"/>
    </row>
    <row r="1377" spans="23:23" x14ac:dyDescent="0.3">
      <c r="W1377" s="296"/>
    </row>
    <row r="1378" spans="23:23" x14ac:dyDescent="0.3">
      <c r="W1378" s="296"/>
    </row>
    <row r="1379" spans="23:23" x14ac:dyDescent="0.3">
      <c r="W1379" s="296"/>
    </row>
    <row r="1380" spans="23:23" x14ac:dyDescent="0.3">
      <c r="W1380" s="296"/>
    </row>
    <row r="1381" spans="23:23" x14ac:dyDescent="0.3">
      <c r="W1381" s="296"/>
    </row>
    <row r="1382" spans="23:23" x14ac:dyDescent="0.3">
      <c r="W1382" s="296"/>
    </row>
    <row r="1383" spans="23:23" x14ac:dyDescent="0.3">
      <c r="W1383" s="296"/>
    </row>
    <row r="1384" spans="23:23" x14ac:dyDescent="0.3">
      <c r="W1384" s="296"/>
    </row>
    <row r="1385" spans="23:23" x14ac:dyDescent="0.3">
      <c r="W1385" s="296"/>
    </row>
    <row r="1386" spans="23:23" x14ac:dyDescent="0.3">
      <c r="W1386" s="296"/>
    </row>
    <row r="1387" spans="23:23" x14ac:dyDescent="0.3">
      <c r="W1387" s="296"/>
    </row>
    <row r="1388" spans="23:23" x14ac:dyDescent="0.3">
      <c r="W1388" s="296"/>
    </row>
    <row r="1389" spans="23:23" x14ac:dyDescent="0.3">
      <c r="W1389" s="296"/>
    </row>
    <row r="1390" spans="23:23" x14ac:dyDescent="0.3">
      <c r="W1390" s="296"/>
    </row>
    <row r="1391" spans="23:23" x14ac:dyDescent="0.3">
      <c r="W1391" s="296"/>
    </row>
    <row r="1392" spans="23:23" x14ac:dyDescent="0.3">
      <c r="W1392" s="296"/>
    </row>
    <row r="1393" spans="23:23" x14ac:dyDescent="0.3">
      <c r="W1393" s="296"/>
    </row>
    <row r="1394" spans="23:23" x14ac:dyDescent="0.3">
      <c r="W1394" s="296"/>
    </row>
    <row r="1395" spans="23:23" x14ac:dyDescent="0.3">
      <c r="W1395" s="296"/>
    </row>
    <row r="1396" spans="23:23" x14ac:dyDescent="0.3">
      <c r="W1396" s="296"/>
    </row>
    <row r="1397" spans="23:23" x14ac:dyDescent="0.3">
      <c r="W1397" s="296"/>
    </row>
    <row r="1398" spans="23:23" x14ac:dyDescent="0.3">
      <c r="W1398" s="296"/>
    </row>
    <row r="1399" spans="23:23" x14ac:dyDescent="0.3">
      <c r="W1399" s="296"/>
    </row>
    <row r="1400" spans="23:23" x14ac:dyDescent="0.3">
      <c r="W1400" s="296"/>
    </row>
    <row r="1401" spans="23:23" x14ac:dyDescent="0.3">
      <c r="W1401" s="296"/>
    </row>
    <row r="1402" spans="23:23" x14ac:dyDescent="0.3">
      <c r="W1402" s="296"/>
    </row>
    <row r="1403" spans="23:23" x14ac:dyDescent="0.3">
      <c r="W1403" s="296"/>
    </row>
    <row r="1404" spans="23:23" x14ac:dyDescent="0.3">
      <c r="W1404" s="296"/>
    </row>
    <row r="1405" spans="23:23" x14ac:dyDescent="0.3">
      <c r="W1405" s="296"/>
    </row>
    <row r="1406" spans="23:23" x14ac:dyDescent="0.3">
      <c r="W1406" s="296"/>
    </row>
    <row r="1407" spans="23:23" x14ac:dyDescent="0.3">
      <c r="W1407" s="296"/>
    </row>
    <row r="1408" spans="23:23" x14ac:dyDescent="0.3">
      <c r="W1408" s="296"/>
    </row>
    <row r="1409" spans="23:23" x14ac:dyDescent="0.3">
      <c r="W1409" s="296"/>
    </row>
    <row r="1410" spans="23:23" x14ac:dyDescent="0.3">
      <c r="W1410" s="296"/>
    </row>
    <row r="1411" spans="23:23" x14ac:dyDescent="0.3">
      <c r="W1411" s="296"/>
    </row>
    <row r="1412" spans="23:23" x14ac:dyDescent="0.3">
      <c r="W1412" s="296"/>
    </row>
    <row r="1413" spans="23:23" x14ac:dyDescent="0.3">
      <c r="W1413" s="296"/>
    </row>
    <row r="1414" spans="23:23" x14ac:dyDescent="0.3">
      <c r="W1414" s="296"/>
    </row>
    <row r="1415" spans="23:23" x14ac:dyDescent="0.3">
      <c r="W1415" s="296"/>
    </row>
    <row r="1416" spans="23:23" x14ac:dyDescent="0.3">
      <c r="W1416" s="296"/>
    </row>
  </sheetData>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2"/>
  <sheetViews>
    <sheetView showGridLines="0" zoomScaleNormal="100" workbookViewId="0">
      <selection activeCell="J18" sqref="J18"/>
    </sheetView>
  </sheetViews>
  <sheetFormatPr defaultColWidth="10.28515625" defaultRowHeight="16.5" x14ac:dyDescent="0.3"/>
  <cols>
    <col min="1" max="1" width="2.28515625" style="308" customWidth="1"/>
    <col min="2" max="2" width="8.28515625" style="308" customWidth="1"/>
    <col min="3" max="3" width="22.85546875" style="308" bestFit="1" customWidth="1"/>
    <col min="4" max="4" width="12.28515625" style="308" bestFit="1" customWidth="1"/>
    <col min="5" max="5" width="11" style="308" bestFit="1" customWidth="1"/>
    <col min="6" max="16384" width="10.28515625" style="308"/>
  </cols>
  <sheetData>
    <row r="1" spans="2:15" x14ac:dyDescent="0.3">
      <c r="B1" s="244" t="s">
        <v>441</v>
      </c>
      <c r="C1" s="244"/>
      <c r="D1" s="244"/>
    </row>
    <row r="2" spans="2:15" x14ac:dyDescent="0.3">
      <c r="B2" s="291" t="s">
        <v>349</v>
      </c>
      <c r="C2" s="291"/>
      <c r="D2" s="291"/>
    </row>
    <row r="3" spans="2:15" x14ac:dyDescent="0.3">
      <c r="B3" s="248"/>
      <c r="C3" s="248"/>
      <c r="D3" s="248"/>
    </row>
    <row r="5" spans="2:15" x14ac:dyDescent="0.3">
      <c r="B5" s="326"/>
      <c r="C5" s="330" t="s">
        <v>134</v>
      </c>
      <c r="D5" s="417" t="s">
        <v>442</v>
      </c>
      <c r="E5" s="417"/>
    </row>
    <row r="6" spans="2:15" x14ac:dyDescent="0.3">
      <c r="B6" s="335">
        <v>36678</v>
      </c>
      <c r="C6" s="334">
        <v>0.70196631835104295</v>
      </c>
      <c r="D6" s="334">
        <v>0.70196631835104295</v>
      </c>
      <c r="E6" s="334"/>
      <c r="J6" s="382"/>
      <c r="K6" s="382"/>
      <c r="O6" s="382"/>
    </row>
    <row r="7" spans="2:15" x14ac:dyDescent="0.3">
      <c r="B7" s="335">
        <v>36770</v>
      </c>
      <c r="C7" s="334">
        <v>0.72398384566167895</v>
      </c>
      <c r="D7" s="334">
        <v>0.72398384566167895</v>
      </c>
      <c r="E7" s="334"/>
      <c r="J7" s="382"/>
      <c r="K7" s="382"/>
      <c r="O7" s="382"/>
    </row>
    <row r="8" spans="2:15" x14ac:dyDescent="0.3">
      <c r="B8" s="335">
        <v>36861</v>
      </c>
      <c r="C8" s="334">
        <v>0.74021960778902696</v>
      </c>
      <c r="D8" s="334">
        <v>0.74021960778902696</v>
      </c>
      <c r="E8" s="334"/>
      <c r="J8" s="382"/>
      <c r="K8" s="382"/>
      <c r="O8" s="382"/>
    </row>
    <row r="9" spans="2:15" x14ac:dyDescent="0.3">
      <c r="B9" s="335">
        <v>36951</v>
      </c>
      <c r="C9" s="334">
        <v>0.75118297030729497</v>
      </c>
      <c r="D9" s="334">
        <v>0.75118297030729497</v>
      </c>
      <c r="E9" s="334"/>
      <c r="J9" s="382"/>
      <c r="K9" s="382"/>
      <c r="O9" s="382"/>
    </row>
    <row r="10" spans="2:15" x14ac:dyDescent="0.3">
      <c r="B10" s="335">
        <v>37043</v>
      </c>
      <c r="C10" s="334">
        <v>0.76373426090243701</v>
      </c>
      <c r="D10" s="334">
        <v>0.76373426090243701</v>
      </c>
      <c r="E10" s="334"/>
      <c r="J10" s="382"/>
      <c r="K10" s="382"/>
      <c r="O10" s="382"/>
    </row>
    <row r="11" spans="2:15" x14ac:dyDescent="0.3">
      <c r="B11" s="335">
        <v>37135</v>
      </c>
      <c r="C11" s="334">
        <v>0.80906050842841604</v>
      </c>
      <c r="D11" s="334">
        <v>0.80906050842841604</v>
      </c>
      <c r="E11" s="334"/>
      <c r="J11" s="382"/>
      <c r="K11" s="382"/>
      <c r="O11" s="382"/>
    </row>
    <row r="12" spans="2:15" x14ac:dyDescent="0.3">
      <c r="B12" s="335">
        <v>37226</v>
      </c>
      <c r="C12" s="334">
        <v>0.92488008136988298</v>
      </c>
      <c r="D12" s="334">
        <v>0.92488008136988298</v>
      </c>
      <c r="E12" s="334"/>
      <c r="J12" s="382"/>
      <c r="K12" s="382"/>
      <c r="O12" s="382"/>
    </row>
    <row r="13" spans="2:15" x14ac:dyDescent="0.3">
      <c r="B13" s="335">
        <v>37316</v>
      </c>
      <c r="C13" s="334">
        <v>1.1234898966646401</v>
      </c>
      <c r="D13" s="334">
        <v>1.1234898966646401</v>
      </c>
      <c r="E13" s="334"/>
      <c r="J13" s="382"/>
      <c r="K13" s="382"/>
      <c r="O13" s="382"/>
    </row>
    <row r="14" spans="2:15" x14ac:dyDescent="0.3">
      <c r="B14" s="335">
        <v>37408</v>
      </c>
      <c r="C14" s="334">
        <v>1.40605783910781</v>
      </c>
      <c r="D14" s="334">
        <v>1.40605783910781</v>
      </c>
      <c r="E14" s="334"/>
      <c r="J14" s="382"/>
      <c r="K14" s="382"/>
      <c r="O14" s="382"/>
    </row>
    <row r="15" spans="2:15" x14ac:dyDescent="0.3">
      <c r="B15" s="335">
        <v>37500</v>
      </c>
      <c r="C15" s="334">
        <v>1.7005823658923001</v>
      </c>
      <c r="D15" s="334">
        <v>1.7005823658923001</v>
      </c>
      <c r="E15" s="334"/>
      <c r="J15" s="382"/>
      <c r="K15" s="382"/>
      <c r="O15" s="382"/>
    </row>
    <row r="16" spans="2:15" x14ac:dyDescent="0.3">
      <c r="B16" s="335">
        <v>37591</v>
      </c>
      <c r="C16" s="334">
        <v>1.9469157149736001</v>
      </c>
      <c r="D16" s="334">
        <v>1.9469157149736001</v>
      </c>
      <c r="E16" s="334"/>
      <c r="J16" s="382"/>
      <c r="K16" s="382"/>
      <c r="O16" s="382"/>
    </row>
    <row r="17" spans="2:15" x14ac:dyDescent="0.3">
      <c r="B17" s="335">
        <v>37681</v>
      </c>
      <c r="C17" s="334">
        <v>2.1280917681887299</v>
      </c>
      <c r="D17" s="334">
        <v>2.1280917681887299</v>
      </c>
      <c r="E17" s="334"/>
      <c r="J17" s="382"/>
      <c r="K17" s="382"/>
      <c r="O17" s="382"/>
    </row>
    <row r="18" spans="2:15" x14ac:dyDescent="0.3">
      <c r="B18" s="335">
        <v>37773</v>
      </c>
      <c r="C18" s="334">
        <v>2.2352371279765899</v>
      </c>
      <c r="D18" s="334">
        <v>2.2352371279765899</v>
      </c>
      <c r="E18" s="334"/>
      <c r="J18" s="382"/>
      <c r="K18" s="382"/>
      <c r="O18" s="382"/>
    </row>
    <row r="19" spans="2:15" x14ac:dyDescent="0.3">
      <c r="B19" s="335">
        <v>37865</v>
      </c>
      <c r="C19" s="334">
        <v>2.2897786437438401</v>
      </c>
      <c r="D19" s="334">
        <v>2.2897786437438401</v>
      </c>
      <c r="E19" s="334"/>
      <c r="J19" s="382"/>
      <c r="K19" s="382"/>
      <c r="O19" s="382"/>
    </row>
    <row r="20" spans="2:15" x14ac:dyDescent="0.3">
      <c r="B20" s="335">
        <v>37956</v>
      </c>
      <c r="C20" s="334">
        <v>2.2990547193479198</v>
      </c>
      <c r="D20" s="334">
        <v>2.2990547193479198</v>
      </c>
      <c r="E20" s="334"/>
      <c r="J20" s="382"/>
      <c r="K20" s="382"/>
      <c r="O20" s="382"/>
    </row>
    <row r="21" spans="2:15" x14ac:dyDescent="0.3">
      <c r="B21" s="335">
        <v>38047</v>
      </c>
      <c r="C21" s="334">
        <v>2.2443775765480498</v>
      </c>
      <c r="D21" s="334">
        <v>2.2443775765480498</v>
      </c>
      <c r="E21" s="334"/>
      <c r="J21" s="382"/>
      <c r="K21" s="382"/>
      <c r="O21" s="382"/>
    </row>
    <row r="22" spans="2:15" x14ac:dyDescent="0.3">
      <c r="B22" s="335">
        <v>38139</v>
      </c>
      <c r="C22" s="334">
        <v>2.1292939659185799</v>
      </c>
      <c r="D22" s="334">
        <v>2.1292939659185799</v>
      </c>
      <c r="E22" s="334"/>
      <c r="J22" s="382"/>
      <c r="K22" s="382"/>
      <c r="O22" s="382"/>
    </row>
    <row r="23" spans="2:15" x14ac:dyDescent="0.3">
      <c r="B23" s="335">
        <v>38231</v>
      </c>
      <c r="C23" s="334">
        <v>1.98508483959254</v>
      </c>
      <c r="D23" s="334">
        <v>1.98508483959254</v>
      </c>
      <c r="E23" s="334"/>
      <c r="J23" s="382"/>
      <c r="K23" s="382"/>
      <c r="O23" s="382"/>
    </row>
    <row r="24" spans="2:15" x14ac:dyDescent="0.3">
      <c r="B24" s="335">
        <v>38322</v>
      </c>
      <c r="C24" s="334">
        <v>1.8450805872427301</v>
      </c>
      <c r="D24" s="334">
        <v>1.8450805872427301</v>
      </c>
      <c r="E24" s="334"/>
      <c r="J24" s="382"/>
      <c r="K24" s="382"/>
      <c r="O24" s="382"/>
    </row>
    <row r="25" spans="2:15" x14ac:dyDescent="0.3">
      <c r="B25" s="335">
        <v>38412</v>
      </c>
      <c r="C25" s="334">
        <v>1.72915428701789</v>
      </c>
      <c r="D25" s="334">
        <v>1.72915428701789</v>
      </c>
      <c r="E25" s="334"/>
      <c r="J25" s="382"/>
      <c r="K25" s="382"/>
      <c r="O25" s="382"/>
    </row>
    <row r="26" spans="2:15" x14ac:dyDescent="0.3">
      <c r="B26" s="335">
        <v>38504</v>
      </c>
      <c r="C26" s="334">
        <v>1.6435065142176699</v>
      </c>
      <c r="D26" s="334">
        <v>1.6435065142176699</v>
      </c>
      <c r="E26" s="334"/>
      <c r="J26" s="382"/>
      <c r="K26" s="382"/>
      <c r="O26" s="382"/>
    </row>
    <row r="27" spans="2:15" x14ac:dyDescent="0.3">
      <c r="B27" s="335">
        <v>38596</v>
      </c>
      <c r="C27" s="334">
        <v>1.58559159377453</v>
      </c>
      <c r="D27" s="334">
        <v>1.58559159377453</v>
      </c>
      <c r="E27" s="334"/>
      <c r="J27" s="382"/>
      <c r="K27" s="382"/>
      <c r="O27" s="382"/>
    </row>
    <row r="28" spans="2:15" x14ac:dyDescent="0.3">
      <c r="B28" s="335">
        <v>38687</v>
      </c>
      <c r="C28" s="334">
        <v>1.5484224012099099</v>
      </c>
      <c r="D28" s="334">
        <v>1.5484224012099099</v>
      </c>
      <c r="E28" s="334"/>
      <c r="J28" s="382"/>
      <c r="K28" s="382"/>
      <c r="O28" s="382"/>
    </row>
    <row r="29" spans="2:15" x14ac:dyDescent="0.3">
      <c r="B29" s="335">
        <v>38777</v>
      </c>
      <c r="C29" s="334">
        <v>1.54440131834419</v>
      </c>
      <c r="D29" s="334">
        <v>1.54440131834419</v>
      </c>
      <c r="E29" s="334"/>
      <c r="J29" s="382"/>
      <c r="K29" s="382"/>
      <c r="O29" s="382"/>
    </row>
    <row r="30" spans="2:15" x14ac:dyDescent="0.3">
      <c r="B30" s="335">
        <v>38869</v>
      </c>
      <c r="C30" s="334">
        <v>1.5899427561502699</v>
      </c>
      <c r="D30" s="334">
        <v>1.5899427561502699</v>
      </c>
      <c r="E30" s="334"/>
      <c r="J30" s="382"/>
      <c r="K30" s="382"/>
      <c r="O30" s="382"/>
    </row>
    <row r="31" spans="2:15" x14ac:dyDescent="0.3">
      <c r="B31" s="335">
        <v>38961</v>
      </c>
      <c r="C31" s="334">
        <v>1.6312230188763199</v>
      </c>
      <c r="D31" s="334">
        <v>1.6312230188763199</v>
      </c>
      <c r="E31" s="334"/>
      <c r="J31" s="382"/>
      <c r="K31" s="382"/>
      <c r="O31" s="382"/>
    </row>
    <row r="32" spans="2:15" x14ac:dyDescent="0.3">
      <c r="B32" s="335">
        <v>39052</v>
      </c>
      <c r="C32" s="334">
        <v>1.6458697546527501</v>
      </c>
      <c r="D32" s="334">
        <v>1.6458697546527501</v>
      </c>
      <c r="E32" s="334"/>
      <c r="J32" s="382"/>
      <c r="K32" s="382"/>
      <c r="O32" s="382"/>
    </row>
    <row r="33" spans="2:15" x14ac:dyDescent="0.3">
      <c r="B33" s="335">
        <v>39142</v>
      </c>
      <c r="C33" s="334">
        <v>1.6097588849209601</v>
      </c>
      <c r="D33" s="334">
        <v>1.6097588849209601</v>
      </c>
      <c r="E33" s="334"/>
      <c r="J33" s="382"/>
      <c r="K33" s="382"/>
      <c r="O33" s="382"/>
    </row>
    <row r="34" spans="2:15" x14ac:dyDescent="0.3">
      <c r="B34" s="335">
        <v>39234</v>
      </c>
      <c r="C34" s="334">
        <v>1.4728292389084301</v>
      </c>
      <c r="D34" s="334">
        <v>1.4728292389084301</v>
      </c>
      <c r="E34" s="334"/>
      <c r="J34" s="382"/>
      <c r="K34" s="382"/>
      <c r="O34" s="382"/>
    </row>
    <row r="35" spans="2:15" x14ac:dyDescent="0.3">
      <c r="B35" s="335">
        <v>39326</v>
      </c>
      <c r="C35" s="334">
        <v>1.3147987091044</v>
      </c>
      <c r="D35" s="334">
        <v>1.3147987091044</v>
      </c>
      <c r="E35" s="334"/>
      <c r="J35" s="382"/>
      <c r="K35" s="382"/>
      <c r="O35" s="382"/>
    </row>
    <row r="36" spans="2:15" x14ac:dyDescent="0.3">
      <c r="B36" s="335">
        <v>39417</v>
      </c>
      <c r="C36" s="334">
        <v>1.1647873625115901</v>
      </c>
      <c r="D36" s="334">
        <v>1.1647873625115901</v>
      </c>
      <c r="E36" s="334"/>
      <c r="J36" s="382"/>
      <c r="K36" s="382"/>
      <c r="O36" s="382"/>
    </row>
    <row r="37" spans="2:15" x14ac:dyDescent="0.3">
      <c r="B37" s="335">
        <v>39508</v>
      </c>
      <c r="C37" s="334">
        <v>1.03892278335819</v>
      </c>
      <c r="D37" s="334">
        <v>1.03892278335819</v>
      </c>
      <c r="E37" s="334"/>
      <c r="J37" s="382"/>
      <c r="K37" s="382"/>
      <c r="O37" s="382"/>
    </row>
    <row r="38" spans="2:15" x14ac:dyDescent="0.3">
      <c r="B38" s="335">
        <v>39600</v>
      </c>
      <c r="C38" s="334">
        <v>0.97696455747042699</v>
      </c>
      <c r="D38" s="334">
        <v>0.97696455747042699</v>
      </c>
      <c r="E38" s="334"/>
      <c r="J38" s="382"/>
      <c r="K38" s="382"/>
      <c r="O38" s="382"/>
    </row>
    <row r="39" spans="2:15" x14ac:dyDescent="0.3">
      <c r="B39" s="335">
        <v>39692</v>
      </c>
      <c r="C39" s="334">
        <v>0.94334019326225405</v>
      </c>
      <c r="D39" s="334">
        <v>0.94334019326225405</v>
      </c>
      <c r="E39" s="334"/>
      <c r="J39" s="382"/>
      <c r="K39" s="382"/>
      <c r="O39" s="382"/>
    </row>
    <row r="40" spans="2:15" x14ac:dyDescent="0.3">
      <c r="B40" s="335">
        <v>39783</v>
      </c>
      <c r="C40" s="334">
        <v>0.92049852585751601</v>
      </c>
      <c r="D40" s="334">
        <v>0.92049852585751601</v>
      </c>
      <c r="E40" s="334"/>
      <c r="J40" s="382"/>
      <c r="K40" s="382"/>
      <c r="O40" s="382"/>
    </row>
    <row r="41" spans="2:15" x14ac:dyDescent="0.3">
      <c r="B41" s="335">
        <v>39873</v>
      </c>
      <c r="C41" s="334">
        <v>0.91884685045966397</v>
      </c>
      <c r="D41" s="334">
        <v>0.91884685045966397</v>
      </c>
      <c r="E41" s="334"/>
      <c r="J41" s="382"/>
      <c r="K41" s="382"/>
      <c r="O41" s="382"/>
    </row>
    <row r="42" spans="2:15" x14ac:dyDescent="0.3">
      <c r="B42" s="335">
        <v>39965</v>
      </c>
      <c r="C42" s="334">
        <v>0.94397391469871395</v>
      </c>
      <c r="D42" s="334">
        <v>0.94397391469871395</v>
      </c>
      <c r="E42" s="334"/>
      <c r="J42" s="382"/>
      <c r="K42" s="382"/>
      <c r="O42" s="382"/>
    </row>
    <row r="43" spans="2:15" x14ac:dyDescent="0.3">
      <c r="B43" s="335">
        <v>40057</v>
      </c>
      <c r="C43" s="334">
        <v>0.99883058702820904</v>
      </c>
      <c r="D43" s="334">
        <v>0.99883058702820904</v>
      </c>
      <c r="E43" s="334"/>
      <c r="J43" s="382"/>
      <c r="K43" s="382"/>
      <c r="O43" s="382"/>
    </row>
    <row r="44" spans="2:15" x14ac:dyDescent="0.3">
      <c r="B44" s="335">
        <v>40148</v>
      </c>
      <c r="C44" s="334">
        <v>1.08395146480049</v>
      </c>
      <c r="D44" s="334">
        <v>1.08395146480049</v>
      </c>
      <c r="E44" s="334"/>
      <c r="J44" s="382"/>
      <c r="K44" s="382"/>
      <c r="O44" s="382"/>
    </row>
    <row r="45" spans="2:15" x14ac:dyDescent="0.3">
      <c r="B45" s="335">
        <v>40238</v>
      </c>
      <c r="C45" s="334">
        <v>1.1735651486359799</v>
      </c>
      <c r="D45" s="334">
        <v>1.1735651486359799</v>
      </c>
      <c r="E45" s="334"/>
      <c r="J45" s="382"/>
      <c r="K45" s="382"/>
      <c r="O45" s="382"/>
    </row>
    <row r="46" spans="2:15" x14ac:dyDescent="0.3">
      <c r="B46" s="335">
        <v>40330</v>
      </c>
      <c r="C46" s="334">
        <v>1.2266578614138901</v>
      </c>
      <c r="D46" s="334">
        <v>1.2266578614138901</v>
      </c>
      <c r="E46" s="334"/>
      <c r="J46" s="382"/>
      <c r="K46" s="382"/>
      <c r="O46" s="382"/>
    </row>
    <row r="47" spans="2:15" x14ac:dyDescent="0.3">
      <c r="B47" s="335">
        <v>40422</v>
      </c>
      <c r="C47" s="334">
        <v>1.2307337553809401</v>
      </c>
      <c r="D47" s="334">
        <v>1.2307337553809401</v>
      </c>
      <c r="E47" s="334"/>
      <c r="J47" s="382"/>
      <c r="K47" s="382"/>
      <c r="O47" s="382"/>
    </row>
    <row r="48" spans="2:15" x14ac:dyDescent="0.3">
      <c r="B48" s="335">
        <v>40513</v>
      </c>
      <c r="C48" s="334">
        <v>1.1921188464721599</v>
      </c>
      <c r="D48" s="334">
        <v>1.1921188464721599</v>
      </c>
      <c r="E48" s="334"/>
      <c r="J48" s="382"/>
      <c r="K48" s="382"/>
      <c r="O48" s="382"/>
    </row>
    <row r="49" spans="2:15" x14ac:dyDescent="0.3">
      <c r="B49" s="335">
        <v>40603</v>
      </c>
      <c r="C49" s="334">
        <v>1.1170406298986999</v>
      </c>
      <c r="D49" s="334">
        <v>1.1170406298986999</v>
      </c>
      <c r="E49" s="334"/>
      <c r="J49" s="382"/>
      <c r="K49" s="382"/>
      <c r="O49" s="382"/>
    </row>
    <row r="50" spans="2:15" x14ac:dyDescent="0.3">
      <c r="B50" s="335">
        <v>40695</v>
      </c>
      <c r="C50" s="334">
        <v>1.03358800003192</v>
      </c>
      <c r="D50" s="334">
        <v>1.03358800003192</v>
      </c>
      <c r="E50" s="334"/>
      <c r="J50" s="382"/>
      <c r="K50" s="382"/>
      <c r="O50" s="382"/>
    </row>
    <row r="51" spans="2:15" x14ac:dyDescent="0.3">
      <c r="B51" s="335">
        <v>40787</v>
      </c>
      <c r="C51" s="334">
        <v>0.95281013453618602</v>
      </c>
      <c r="D51" s="334">
        <v>0.95281013453618602</v>
      </c>
      <c r="E51" s="334"/>
      <c r="J51" s="382"/>
      <c r="K51" s="382"/>
      <c r="O51" s="382"/>
    </row>
    <row r="52" spans="2:15" x14ac:dyDescent="0.3">
      <c r="B52" s="335">
        <v>40878</v>
      </c>
      <c r="C52" s="334">
        <v>0.87178393987281599</v>
      </c>
      <c r="D52" s="334">
        <v>0.87178393987281599</v>
      </c>
      <c r="E52" s="334"/>
      <c r="J52" s="382"/>
      <c r="K52" s="382"/>
      <c r="O52" s="382"/>
    </row>
    <row r="53" spans="2:15" x14ac:dyDescent="0.3">
      <c r="B53" s="335">
        <v>40969</v>
      </c>
      <c r="C53" s="334">
        <v>0.80014723228756202</v>
      </c>
      <c r="D53" s="334">
        <v>0.80014723228756202</v>
      </c>
      <c r="E53" s="334"/>
      <c r="J53" s="382"/>
      <c r="K53" s="382"/>
      <c r="O53" s="382"/>
    </row>
    <row r="54" spans="2:15" x14ac:dyDescent="0.3">
      <c r="B54" s="335">
        <v>41061</v>
      </c>
      <c r="C54" s="334">
        <v>0.74524238865898396</v>
      </c>
      <c r="D54" s="334">
        <v>0.74524238865898396</v>
      </c>
      <c r="E54" s="334"/>
      <c r="J54" s="382"/>
      <c r="K54" s="382"/>
      <c r="O54" s="382"/>
    </row>
    <row r="55" spans="2:15" x14ac:dyDescent="0.3">
      <c r="B55" s="335">
        <v>41153</v>
      </c>
      <c r="C55" s="334">
        <v>0.70972689650106102</v>
      </c>
      <c r="D55" s="334">
        <v>0.70972689650106102</v>
      </c>
      <c r="E55" s="334"/>
      <c r="J55" s="382"/>
      <c r="K55" s="382"/>
      <c r="O55" s="382"/>
    </row>
    <row r="56" spans="2:15" x14ac:dyDescent="0.3">
      <c r="B56" s="335">
        <v>41244</v>
      </c>
      <c r="C56" s="334">
        <v>0.69904461273127005</v>
      </c>
      <c r="D56" s="334">
        <v>0.69904461273127005</v>
      </c>
      <c r="E56" s="334"/>
      <c r="J56" s="382"/>
      <c r="K56" s="382"/>
      <c r="O56" s="382"/>
    </row>
    <row r="57" spans="2:15" x14ac:dyDescent="0.3">
      <c r="B57" s="335">
        <v>41334</v>
      </c>
      <c r="C57" s="334">
        <v>0.72502530173812396</v>
      </c>
      <c r="D57" s="334">
        <v>0.72502530173812396</v>
      </c>
      <c r="E57" s="334"/>
      <c r="J57" s="382"/>
      <c r="K57" s="382"/>
      <c r="O57" s="382"/>
    </row>
    <row r="58" spans="2:15" x14ac:dyDescent="0.3">
      <c r="B58" s="335">
        <v>41426</v>
      </c>
      <c r="C58" s="334">
        <v>0.78226813703157205</v>
      </c>
      <c r="D58" s="334">
        <v>0.78226813703157205</v>
      </c>
      <c r="E58" s="334"/>
      <c r="J58" s="382"/>
      <c r="K58" s="382"/>
      <c r="O58" s="382"/>
    </row>
    <row r="59" spans="2:15" x14ac:dyDescent="0.3">
      <c r="B59" s="335">
        <v>41518</v>
      </c>
      <c r="C59" s="334">
        <v>0.88330951873314401</v>
      </c>
      <c r="D59" s="334">
        <v>0.88330951873314401</v>
      </c>
      <c r="E59" s="334"/>
      <c r="J59" s="382"/>
      <c r="K59" s="382"/>
      <c r="O59" s="382"/>
    </row>
    <row r="60" spans="2:15" x14ac:dyDescent="0.3">
      <c r="B60" s="335">
        <v>41609</v>
      </c>
      <c r="C60" s="334">
        <v>1.03179508039474</v>
      </c>
      <c r="D60" s="334">
        <v>1.03179508039474</v>
      </c>
      <c r="E60" s="334"/>
      <c r="J60" s="382"/>
      <c r="K60" s="382"/>
      <c r="O60" s="382"/>
    </row>
    <row r="61" spans="2:15" x14ac:dyDescent="0.3">
      <c r="B61" s="335">
        <v>41699</v>
      </c>
      <c r="C61" s="334">
        <v>1.2129798077101701</v>
      </c>
      <c r="D61" s="334">
        <v>1.2129798077101701</v>
      </c>
      <c r="E61" s="334"/>
      <c r="J61" s="382"/>
      <c r="K61" s="382"/>
      <c r="O61" s="382"/>
    </row>
    <row r="62" spans="2:15" x14ac:dyDescent="0.3">
      <c r="B62" s="335">
        <v>41791</v>
      </c>
      <c r="C62" s="334">
        <v>1.4170140885823901</v>
      </c>
      <c r="D62" s="334">
        <v>1.4170140885823901</v>
      </c>
      <c r="E62" s="334"/>
      <c r="J62" s="382"/>
      <c r="K62" s="382"/>
      <c r="O62" s="382"/>
    </row>
    <row r="63" spans="2:15" x14ac:dyDescent="0.3">
      <c r="B63" s="335">
        <v>41883</v>
      </c>
      <c r="C63" s="334">
        <v>1.6219407536428101</v>
      </c>
      <c r="D63" s="334">
        <v>1.6219407536428101</v>
      </c>
      <c r="E63" s="334"/>
      <c r="J63" s="382"/>
      <c r="K63" s="382"/>
      <c r="O63" s="382"/>
    </row>
    <row r="64" spans="2:15" x14ac:dyDescent="0.3">
      <c r="B64" s="335">
        <v>41974</v>
      </c>
      <c r="C64" s="334">
        <v>1.81022892206372</v>
      </c>
      <c r="D64" s="334">
        <v>1.81022892206372</v>
      </c>
      <c r="E64" s="334"/>
      <c r="J64" s="382"/>
      <c r="K64" s="382"/>
      <c r="O64" s="382"/>
    </row>
    <row r="65" spans="2:15" x14ac:dyDescent="0.3">
      <c r="B65" s="335">
        <v>42064</v>
      </c>
      <c r="C65" s="334">
        <v>1.9479012928277799</v>
      </c>
      <c r="D65" s="334">
        <v>1.9479012928277799</v>
      </c>
      <c r="E65" s="334"/>
      <c r="J65" s="382"/>
      <c r="K65" s="382"/>
      <c r="O65" s="382"/>
    </row>
    <row r="66" spans="2:15" x14ac:dyDescent="0.3">
      <c r="B66" s="335">
        <v>42156</v>
      </c>
      <c r="C66" s="334">
        <v>2.0670963842372698</v>
      </c>
      <c r="D66" s="334">
        <v>2.0670963842372698</v>
      </c>
      <c r="E66" s="334"/>
      <c r="J66" s="382"/>
      <c r="K66" s="382"/>
      <c r="O66" s="382"/>
    </row>
    <row r="67" spans="2:15" x14ac:dyDescent="0.3">
      <c r="B67" s="335">
        <v>42248</v>
      </c>
      <c r="C67" s="334">
        <v>2.1486079104499001</v>
      </c>
      <c r="D67" s="334">
        <v>2.1486079104499001</v>
      </c>
      <c r="E67" s="334"/>
      <c r="J67" s="382"/>
      <c r="K67" s="382"/>
      <c r="O67" s="382"/>
    </row>
    <row r="68" spans="2:15" x14ac:dyDescent="0.3">
      <c r="B68" s="335">
        <v>42339</v>
      </c>
      <c r="C68" s="334">
        <v>2.20964117630428</v>
      </c>
      <c r="D68" s="334">
        <v>2.20964117630428</v>
      </c>
      <c r="E68" s="334"/>
      <c r="J68" s="382"/>
      <c r="K68" s="382"/>
      <c r="O68" s="382"/>
    </row>
    <row r="69" spans="2:15" x14ac:dyDescent="0.3">
      <c r="B69" s="335">
        <v>42430</v>
      </c>
      <c r="C69" s="334">
        <v>2.30941019244095</v>
      </c>
      <c r="D69" s="334">
        <v>2.30941019244095</v>
      </c>
      <c r="E69" s="334"/>
      <c r="J69" s="382"/>
      <c r="K69" s="382"/>
      <c r="O69" s="382"/>
    </row>
    <row r="70" spans="2:15" x14ac:dyDescent="0.3">
      <c r="B70" s="335">
        <v>42522</v>
      </c>
      <c r="C70" s="334">
        <v>2.4392088801851801</v>
      </c>
      <c r="D70" s="334">
        <v>2.4392088801851801</v>
      </c>
      <c r="E70" s="334"/>
      <c r="J70" s="382"/>
      <c r="K70" s="382"/>
      <c r="O70" s="382"/>
    </row>
    <row r="71" spans="2:15" x14ac:dyDescent="0.3">
      <c r="B71" s="335">
        <v>42614</v>
      </c>
      <c r="C71" s="334">
        <v>2.5632834408144198</v>
      </c>
      <c r="D71" s="334">
        <v>2.5632834408144198</v>
      </c>
      <c r="E71" s="334"/>
      <c r="J71" s="382"/>
      <c r="K71" s="382"/>
      <c r="O71" s="382"/>
    </row>
    <row r="72" spans="2:15" x14ac:dyDescent="0.3">
      <c r="B72" s="383">
        <v>42705</v>
      </c>
      <c r="C72" s="384">
        <v>2.6662062434557701</v>
      </c>
      <c r="D72" s="384">
        <v>2.6662062434557701</v>
      </c>
      <c r="E72" s="384" t="s">
        <v>419</v>
      </c>
      <c r="J72" s="382"/>
      <c r="K72" s="382"/>
      <c r="O72" s="382"/>
    </row>
    <row r="73" spans="2:15" x14ac:dyDescent="0.3">
      <c r="B73" s="335">
        <v>42795</v>
      </c>
      <c r="C73" s="334">
        <v>2.7200988816214098</v>
      </c>
      <c r="D73" s="334">
        <v>2.7199492144051902</v>
      </c>
      <c r="E73" s="334" t="s">
        <v>420</v>
      </c>
      <c r="J73" s="382"/>
      <c r="K73" s="382"/>
      <c r="O73" s="382"/>
    </row>
    <row r="74" spans="2:15" x14ac:dyDescent="0.3">
      <c r="B74" s="335">
        <v>42887</v>
      </c>
      <c r="C74" s="334">
        <v>2.6562051376431901</v>
      </c>
      <c r="D74" s="334">
        <v>2.6557584647032502</v>
      </c>
      <c r="E74" s="334"/>
      <c r="J74" s="382"/>
      <c r="K74" s="382"/>
      <c r="O74" s="382"/>
    </row>
    <row r="75" spans="2:15" x14ac:dyDescent="0.3">
      <c r="B75" s="335">
        <v>42979</v>
      </c>
      <c r="C75" s="334">
        <v>2.5968613261239701</v>
      </c>
      <c r="D75" s="334">
        <v>2.5960058908050598</v>
      </c>
      <c r="E75" s="334"/>
      <c r="J75" s="382"/>
      <c r="K75" s="382"/>
      <c r="O75" s="382"/>
    </row>
    <row r="76" spans="2:15" x14ac:dyDescent="0.3">
      <c r="B76" s="335">
        <v>43070</v>
      </c>
      <c r="C76" s="334">
        <v>2.5362472195282701</v>
      </c>
      <c r="D76" s="334">
        <v>2.5377281541078398</v>
      </c>
      <c r="E76" s="334"/>
      <c r="J76" s="382"/>
      <c r="K76" s="382"/>
      <c r="O76" s="382"/>
    </row>
    <row r="77" spans="2:15" x14ac:dyDescent="0.3">
      <c r="B77" s="335">
        <v>43160</v>
      </c>
      <c r="C77" s="334">
        <v>2.46434281502663</v>
      </c>
      <c r="D77" s="334">
        <v>2.4734034894396699</v>
      </c>
      <c r="E77" s="334"/>
      <c r="J77" s="382"/>
      <c r="K77" s="382"/>
      <c r="O77" s="382"/>
    </row>
    <row r="78" spans="2:15" x14ac:dyDescent="0.3">
      <c r="B78" s="335">
        <v>43252</v>
      </c>
      <c r="C78" s="334">
        <v>2.42762856808036</v>
      </c>
      <c r="D78" s="334">
        <v>2.4549519299259299</v>
      </c>
      <c r="E78" s="334"/>
      <c r="J78" s="382"/>
      <c r="K78" s="382"/>
      <c r="O78" s="382"/>
    </row>
    <row r="79" spans="2:15" x14ac:dyDescent="0.3">
      <c r="B79" s="335">
        <v>43344</v>
      </c>
      <c r="C79" s="334">
        <v>2.3609506451577298</v>
      </c>
      <c r="D79" s="334">
        <v>2.4223816929897999</v>
      </c>
      <c r="E79" s="334"/>
      <c r="J79" s="382"/>
      <c r="K79" s="382"/>
      <c r="O79" s="382"/>
    </row>
    <row r="80" spans="2:15" x14ac:dyDescent="0.3">
      <c r="B80" s="335">
        <v>43435</v>
      </c>
      <c r="C80" s="334">
        <v>2.27558939829628</v>
      </c>
      <c r="D80" s="334">
        <v>2.3864997191261201</v>
      </c>
      <c r="E80" s="334"/>
      <c r="J80" s="382"/>
      <c r="K80" s="382"/>
      <c r="O80" s="382"/>
    </row>
    <row r="81" spans="2:15" x14ac:dyDescent="0.3">
      <c r="B81" s="335">
        <v>43525</v>
      </c>
      <c r="C81" s="334">
        <v>2.1811211925787299</v>
      </c>
      <c r="D81" s="334">
        <v>2.3574612664453301</v>
      </c>
      <c r="E81" s="334"/>
      <c r="J81" s="382"/>
      <c r="K81" s="382"/>
      <c r="O81" s="382"/>
    </row>
    <row r="82" spans="2:15" x14ac:dyDescent="0.3">
      <c r="B82" s="335">
        <v>43617</v>
      </c>
      <c r="C82" s="334">
        <v>2.0819717618663001</v>
      </c>
      <c r="D82" s="334">
        <v>2.3339197911387202</v>
      </c>
      <c r="E82" s="334"/>
      <c r="J82" s="382"/>
      <c r="K82" s="382"/>
      <c r="O82" s="382"/>
    </row>
    <row r="83" spans="2:15" x14ac:dyDescent="0.3">
      <c r="B83" s="335">
        <v>43709</v>
      </c>
      <c r="C83" s="334">
        <v>1.9823756867931801</v>
      </c>
      <c r="D83" s="334">
        <v>2.31468675794659</v>
      </c>
      <c r="E83" s="334"/>
      <c r="J83" s="382"/>
      <c r="K83" s="382"/>
      <c r="O83" s="382"/>
    </row>
    <row r="84" spans="2:15" x14ac:dyDescent="0.3">
      <c r="B84" s="335">
        <v>43800</v>
      </c>
      <c r="C84" s="334">
        <v>1.88392179576593</v>
      </c>
      <c r="D84" s="334">
        <v>2.2987048968102299</v>
      </c>
      <c r="E84" s="334"/>
      <c r="J84" s="382"/>
      <c r="K84" s="382"/>
      <c r="O84" s="382"/>
    </row>
    <row r="85" spans="2:15" x14ac:dyDescent="0.3">
      <c r="B85" s="335">
        <v>43891</v>
      </c>
      <c r="C85" s="334">
        <v>1.7886491936893201</v>
      </c>
      <c r="D85" s="334">
        <v>2.2848525300728402</v>
      </c>
      <c r="E85" s="334"/>
      <c r="J85" s="382"/>
      <c r="K85" s="382"/>
      <c r="O85" s="382"/>
    </row>
    <row r="86" spans="2:15" x14ac:dyDescent="0.3">
      <c r="B86" s="335">
        <v>43983</v>
      </c>
      <c r="C86" s="334">
        <v>1.6972827912978301</v>
      </c>
      <c r="D86" s="334">
        <v>2.27396893133555</v>
      </c>
      <c r="E86" s="334"/>
      <c r="J86" s="382"/>
      <c r="K86" s="382"/>
      <c r="O86" s="382"/>
    </row>
    <row r="87" spans="2:15" x14ac:dyDescent="0.3">
      <c r="B87" s="335">
        <v>44075</v>
      </c>
      <c r="C87" s="334">
        <v>1.6082201371401199</v>
      </c>
      <c r="D87" s="334">
        <v>2.26446986254442</v>
      </c>
      <c r="E87" s="334"/>
      <c r="J87" s="382"/>
      <c r="K87" s="382"/>
      <c r="O87" s="382"/>
    </row>
    <row r="88" spans="2:15" x14ac:dyDescent="0.3">
      <c r="B88" s="335">
        <v>44166</v>
      </c>
      <c r="C88" s="334">
        <v>1.5210308987102701</v>
      </c>
      <c r="D88" s="334">
        <v>2.2560007610904198</v>
      </c>
      <c r="E88" s="334"/>
      <c r="J88" s="382"/>
      <c r="K88" s="382"/>
      <c r="O88" s="382"/>
    </row>
    <row r="89" spans="2:15" x14ac:dyDescent="0.3">
      <c r="B89" s="335">
        <v>44256</v>
      </c>
      <c r="C89" s="334">
        <v>1.4353733118085099</v>
      </c>
      <c r="D89" s="334">
        <v>2.2482559367020101</v>
      </c>
      <c r="E89" s="334"/>
      <c r="J89" s="382"/>
      <c r="K89" s="382"/>
      <c r="O89" s="382"/>
    </row>
    <row r="90" spans="2:15" x14ac:dyDescent="0.3">
      <c r="B90" s="335">
        <v>44348</v>
      </c>
      <c r="C90" s="334">
        <v>1.3</v>
      </c>
      <c r="D90" s="334">
        <v>2.2482559367020101</v>
      </c>
      <c r="E90" s="334"/>
      <c r="J90" s="382"/>
      <c r="K90" s="382"/>
      <c r="O90" s="382"/>
    </row>
    <row r="91" spans="2:15" x14ac:dyDescent="0.3">
      <c r="B91" s="326"/>
      <c r="E91" s="326"/>
      <c r="K91" s="382"/>
    </row>
    <row r="92" spans="2:15" x14ac:dyDescent="0.3">
      <c r="K92" s="382"/>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2"/>
  <sheetViews>
    <sheetView showGridLines="0" zoomScaleNormal="100" workbookViewId="0">
      <selection activeCell="J18" sqref="J18"/>
    </sheetView>
  </sheetViews>
  <sheetFormatPr defaultColWidth="10.28515625" defaultRowHeight="16.5" x14ac:dyDescent="0.3"/>
  <cols>
    <col min="1" max="1" width="2.28515625" style="308" customWidth="1"/>
    <col min="2" max="2" width="8.85546875" style="308" customWidth="1"/>
    <col min="3" max="3" width="22.7109375" style="308" bestFit="1" customWidth="1"/>
    <col min="4" max="4" width="22.7109375" style="308" customWidth="1"/>
    <col min="5" max="5" width="12.140625" style="308" bestFit="1" customWidth="1"/>
    <col min="6" max="6" width="10.7109375" style="308" bestFit="1" customWidth="1"/>
    <col min="7" max="16384" width="10.28515625" style="308"/>
  </cols>
  <sheetData>
    <row r="1" spans="2:18" x14ac:dyDescent="0.3">
      <c r="B1" s="244" t="s">
        <v>443</v>
      </c>
      <c r="C1" s="244"/>
      <c r="D1" s="315"/>
      <c r="E1" s="315"/>
    </row>
    <row r="2" spans="2:18" x14ac:dyDescent="0.3">
      <c r="B2" s="291" t="s">
        <v>373</v>
      </c>
      <c r="C2" s="291"/>
      <c r="D2" s="318"/>
      <c r="E2" s="318"/>
    </row>
    <row r="3" spans="2:18" x14ac:dyDescent="0.3">
      <c r="B3" s="248"/>
      <c r="C3" s="248"/>
      <c r="D3" s="248"/>
      <c r="E3" s="248"/>
    </row>
    <row r="4" spans="2:18" x14ac:dyDescent="0.3">
      <c r="B4" s="326"/>
      <c r="C4" s="326"/>
      <c r="D4" s="326"/>
      <c r="E4" s="326"/>
      <c r="H4" s="387"/>
      <c r="I4" s="387"/>
      <c r="J4" s="387"/>
      <c r="K4" s="387"/>
      <c r="L4" s="387"/>
      <c r="M4" s="387"/>
      <c r="N4" s="387"/>
      <c r="O4" s="387"/>
      <c r="P4" s="387"/>
      <c r="Q4" s="387"/>
      <c r="R4" s="387"/>
    </row>
    <row r="5" spans="2:18" x14ac:dyDescent="0.3">
      <c r="B5" s="326"/>
      <c r="C5" s="330" t="s">
        <v>134</v>
      </c>
      <c r="D5" s="418" t="s">
        <v>442</v>
      </c>
      <c r="E5" s="330"/>
      <c r="H5" s="387"/>
      <c r="I5" s="387"/>
      <c r="J5" s="396"/>
      <c r="K5" s="387"/>
      <c r="L5" s="387"/>
      <c r="M5" s="387"/>
      <c r="N5" s="387"/>
      <c r="O5" s="387"/>
      <c r="P5" s="387"/>
      <c r="Q5" s="387"/>
      <c r="R5" s="387"/>
    </row>
    <row r="6" spans="2:18" x14ac:dyDescent="0.3">
      <c r="B6" s="335">
        <v>41061</v>
      </c>
      <c r="C6" s="334">
        <v>0.95073465859982698</v>
      </c>
      <c r="D6" s="334">
        <v>0.95073465859982698</v>
      </c>
      <c r="E6" s="334"/>
      <c r="H6" s="387"/>
      <c r="I6" s="387"/>
      <c r="J6" s="396"/>
      <c r="K6" s="387"/>
      <c r="L6" s="387"/>
      <c r="M6" s="387"/>
      <c r="N6" s="396"/>
      <c r="O6" s="387"/>
      <c r="P6" s="387"/>
      <c r="Q6" s="387"/>
      <c r="R6" s="396"/>
    </row>
    <row r="7" spans="2:18" x14ac:dyDescent="0.3">
      <c r="B7" s="335">
        <v>41153</v>
      </c>
      <c r="C7" s="334">
        <v>0.77452667814112897</v>
      </c>
      <c r="D7" s="334">
        <v>0.77452667814112897</v>
      </c>
      <c r="E7" s="334"/>
      <c r="H7" s="387"/>
      <c r="I7" s="387"/>
      <c r="J7" s="396"/>
      <c r="K7" s="387"/>
      <c r="L7" s="387"/>
      <c r="M7" s="387"/>
      <c r="N7" s="396"/>
      <c r="O7" s="387"/>
      <c r="P7" s="387"/>
      <c r="Q7" s="387"/>
      <c r="R7" s="396"/>
    </row>
    <row r="8" spans="2:18" x14ac:dyDescent="0.3">
      <c r="B8" s="335">
        <v>41244</v>
      </c>
      <c r="C8" s="334">
        <v>0.94991364421417301</v>
      </c>
      <c r="D8" s="334">
        <v>0.94991364421417301</v>
      </c>
      <c r="E8" s="334"/>
      <c r="H8" s="387"/>
      <c r="I8" s="387"/>
      <c r="J8" s="396"/>
      <c r="K8" s="387"/>
      <c r="L8" s="387"/>
      <c r="M8" s="387"/>
      <c r="N8" s="396"/>
      <c r="O8" s="387"/>
      <c r="P8" s="387"/>
      <c r="Q8" s="387"/>
      <c r="R8" s="396"/>
    </row>
    <row r="9" spans="2:18" x14ac:dyDescent="0.3">
      <c r="B9" s="335">
        <v>41334</v>
      </c>
      <c r="C9" s="334">
        <v>0.85910652920961905</v>
      </c>
      <c r="D9" s="334">
        <v>0.85910652920961905</v>
      </c>
      <c r="E9" s="334"/>
      <c r="H9" s="387"/>
      <c r="I9" s="387"/>
      <c r="J9" s="396"/>
      <c r="K9" s="387"/>
      <c r="L9" s="387"/>
      <c r="M9" s="387"/>
      <c r="N9" s="396"/>
      <c r="O9" s="387"/>
      <c r="P9" s="387"/>
      <c r="Q9" s="387"/>
      <c r="R9" s="396"/>
    </row>
    <row r="10" spans="2:18" x14ac:dyDescent="0.3">
      <c r="B10" s="335">
        <v>41426</v>
      </c>
      <c r="C10" s="334">
        <v>0.68493150684931703</v>
      </c>
      <c r="D10" s="334">
        <v>0.68493150684931703</v>
      </c>
      <c r="E10" s="334"/>
      <c r="H10" s="387"/>
      <c r="I10" s="387"/>
      <c r="J10" s="396"/>
      <c r="K10" s="387"/>
      <c r="L10" s="387"/>
      <c r="M10" s="387"/>
      <c r="N10" s="396"/>
      <c r="O10" s="387"/>
      <c r="P10" s="387"/>
      <c r="Q10" s="387"/>
      <c r="R10" s="396"/>
    </row>
    <row r="11" spans="2:18" x14ac:dyDescent="0.3">
      <c r="B11" s="335">
        <v>41518</v>
      </c>
      <c r="C11" s="334">
        <v>1.36635354397951</v>
      </c>
      <c r="D11" s="334">
        <v>1.36635354397951</v>
      </c>
      <c r="E11" s="334"/>
      <c r="H11" s="387"/>
      <c r="I11" s="387"/>
      <c r="J11" s="396"/>
      <c r="K11" s="387"/>
      <c r="L11" s="387"/>
      <c r="M11" s="387"/>
      <c r="N11" s="396"/>
      <c r="O11" s="387"/>
      <c r="P11" s="387"/>
      <c r="Q11" s="387"/>
      <c r="R11" s="396"/>
    </row>
    <row r="12" spans="2:18" x14ac:dyDescent="0.3">
      <c r="B12" s="335">
        <v>41609</v>
      </c>
      <c r="C12" s="334">
        <v>1.62532078699744</v>
      </c>
      <c r="D12" s="334">
        <v>1.62532078699744</v>
      </c>
      <c r="E12" s="334"/>
      <c r="H12" s="387"/>
      <c r="I12" s="387"/>
      <c r="J12" s="396"/>
      <c r="K12" s="387"/>
      <c r="L12" s="387"/>
      <c r="M12" s="387"/>
      <c r="N12" s="396"/>
      <c r="O12" s="387"/>
      <c r="P12" s="387"/>
      <c r="Q12" s="387"/>
      <c r="R12" s="396"/>
    </row>
    <row r="13" spans="2:18" x14ac:dyDescent="0.3">
      <c r="B13" s="335">
        <v>41699</v>
      </c>
      <c r="C13" s="334">
        <v>1.5332197614991301</v>
      </c>
      <c r="D13" s="334">
        <v>1.5332197614991301</v>
      </c>
      <c r="E13" s="334"/>
      <c r="H13" s="387"/>
      <c r="I13" s="387"/>
      <c r="J13" s="396"/>
      <c r="K13" s="387"/>
      <c r="L13" s="387"/>
      <c r="M13" s="387"/>
      <c r="N13" s="396"/>
      <c r="O13" s="387"/>
      <c r="P13" s="387"/>
      <c r="Q13" s="387"/>
      <c r="R13" s="396"/>
    </row>
    <row r="14" spans="2:18" x14ac:dyDescent="0.3">
      <c r="B14" s="335">
        <v>41791</v>
      </c>
      <c r="C14" s="334">
        <v>1.6156462585034099</v>
      </c>
      <c r="D14" s="334">
        <v>1.6156462585034099</v>
      </c>
      <c r="E14" s="334"/>
      <c r="H14" s="387"/>
      <c r="I14" s="387"/>
      <c r="J14" s="396"/>
      <c r="K14" s="387"/>
      <c r="L14" s="387"/>
      <c r="M14" s="387"/>
      <c r="N14" s="396"/>
      <c r="O14" s="387"/>
      <c r="P14" s="387"/>
      <c r="Q14" s="387"/>
      <c r="R14" s="396"/>
    </row>
    <row r="15" spans="2:18" x14ac:dyDescent="0.3">
      <c r="B15" s="335">
        <v>41883</v>
      </c>
      <c r="C15" s="334">
        <v>1.0109519797809601</v>
      </c>
      <c r="D15" s="334">
        <v>1.0109519797809601</v>
      </c>
      <c r="E15" s="334"/>
      <c r="H15" s="387"/>
      <c r="I15" s="387"/>
      <c r="J15" s="396"/>
      <c r="K15" s="387"/>
      <c r="L15" s="387"/>
      <c r="M15" s="387"/>
      <c r="N15" s="396"/>
      <c r="O15" s="387"/>
      <c r="P15" s="387"/>
      <c r="Q15" s="387"/>
      <c r="R15" s="396"/>
    </row>
    <row r="16" spans="2:18" x14ac:dyDescent="0.3">
      <c r="B16" s="335">
        <v>41974</v>
      </c>
      <c r="C16" s="334">
        <v>0.75757575757575601</v>
      </c>
      <c r="D16" s="334">
        <v>0.75757575757575601</v>
      </c>
      <c r="E16" s="334"/>
      <c r="H16" s="387"/>
      <c r="I16" s="387"/>
      <c r="J16" s="396"/>
      <c r="K16" s="387"/>
      <c r="L16" s="387"/>
      <c r="M16" s="387"/>
      <c r="N16" s="396"/>
      <c r="O16" s="387"/>
      <c r="P16" s="387"/>
      <c r="Q16" s="387"/>
      <c r="R16" s="396"/>
    </row>
    <row r="17" spans="2:18" x14ac:dyDescent="0.3">
      <c r="B17" s="335">
        <v>42064</v>
      </c>
      <c r="C17" s="334">
        <v>0.25167785234898599</v>
      </c>
      <c r="D17" s="334">
        <v>0.25167785234898599</v>
      </c>
      <c r="E17" s="334"/>
      <c r="H17" s="387"/>
      <c r="I17" s="387"/>
      <c r="J17" s="396"/>
      <c r="K17" s="387"/>
      <c r="L17" s="387"/>
      <c r="M17" s="387"/>
      <c r="N17" s="396"/>
      <c r="O17" s="387"/>
      <c r="P17" s="387"/>
      <c r="Q17" s="387"/>
      <c r="R17" s="396"/>
    </row>
    <row r="18" spans="2:18" x14ac:dyDescent="0.3">
      <c r="B18" s="335">
        <v>42156</v>
      </c>
      <c r="C18" s="334">
        <v>0.418410041840999</v>
      </c>
      <c r="D18" s="334">
        <v>0.418410041840999</v>
      </c>
      <c r="E18" s="334"/>
      <c r="H18" s="387"/>
      <c r="I18" s="396"/>
      <c r="J18" s="396"/>
      <c r="K18" s="387"/>
      <c r="L18" s="387"/>
      <c r="M18" s="387"/>
      <c r="N18" s="396"/>
      <c r="O18" s="387"/>
      <c r="P18" s="387"/>
      <c r="Q18" s="387"/>
      <c r="R18" s="396"/>
    </row>
    <row r="19" spans="2:18" x14ac:dyDescent="0.3">
      <c r="B19" s="335">
        <v>42248</v>
      </c>
      <c r="C19" s="334">
        <v>0.417014178482078</v>
      </c>
      <c r="D19" s="334">
        <v>0.417014178482078</v>
      </c>
      <c r="E19" s="334"/>
      <c r="H19" s="387"/>
      <c r="I19" s="396"/>
      <c r="J19" s="396"/>
      <c r="K19" s="387"/>
      <c r="L19" s="387"/>
      <c r="M19" s="387"/>
      <c r="N19" s="396"/>
      <c r="O19" s="387"/>
      <c r="P19" s="387"/>
      <c r="Q19" s="387"/>
      <c r="R19" s="396"/>
    </row>
    <row r="20" spans="2:18" x14ac:dyDescent="0.3">
      <c r="B20" s="335">
        <v>42339</v>
      </c>
      <c r="C20" s="334">
        <v>8.3542188805352205E-2</v>
      </c>
      <c r="D20" s="334">
        <v>8.3542188805352205E-2</v>
      </c>
      <c r="E20" s="334"/>
      <c r="H20" s="387"/>
      <c r="I20" s="396"/>
      <c r="J20" s="396"/>
      <c r="K20" s="387"/>
      <c r="L20" s="387"/>
      <c r="M20" s="387"/>
      <c r="N20" s="396"/>
      <c r="O20" s="387"/>
      <c r="P20" s="387"/>
      <c r="Q20" s="387"/>
      <c r="R20" s="396"/>
    </row>
    <row r="21" spans="2:18" x14ac:dyDescent="0.3">
      <c r="B21" s="335">
        <v>42430</v>
      </c>
      <c r="C21" s="334">
        <v>0.418410041840999</v>
      </c>
      <c r="D21" s="334">
        <v>0.418410041840999</v>
      </c>
      <c r="E21" s="334"/>
      <c r="H21" s="387"/>
      <c r="I21" s="396"/>
      <c r="J21" s="396"/>
      <c r="K21" s="387"/>
      <c r="L21" s="387"/>
      <c r="M21" s="387"/>
      <c r="N21" s="396"/>
      <c r="O21" s="387"/>
      <c r="P21" s="387"/>
      <c r="Q21" s="387"/>
      <c r="R21" s="396"/>
    </row>
    <row r="22" spans="2:18" x14ac:dyDescent="0.3">
      <c r="B22" s="335">
        <v>42522</v>
      </c>
      <c r="C22" s="334">
        <v>0.41666666666666502</v>
      </c>
      <c r="D22" s="334">
        <v>0.41666666666666502</v>
      </c>
      <c r="E22" s="334"/>
      <c r="H22" s="387"/>
      <c r="I22" s="396"/>
      <c r="J22" s="396"/>
      <c r="K22" s="387"/>
      <c r="L22" s="387"/>
      <c r="M22" s="387"/>
      <c r="N22" s="396"/>
      <c r="O22" s="387"/>
      <c r="P22" s="387"/>
      <c r="Q22" s="387"/>
      <c r="R22" s="396"/>
    </row>
    <row r="23" spans="2:18" x14ac:dyDescent="0.3">
      <c r="B23" s="335">
        <v>42614</v>
      </c>
      <c r="C23" s="334">
        <v>0.41528239202657202</v>
      </c>
      <c r="D23" s="334">
        <v>0.41528239202657202</v>
      </c>
      <c r="E23" s="334"/>
      <c r="H23" s="387"/>
      <c r="I23" s="396"/>
      <c r="J23" s="396"/>
      <c r="K23" s="387"/>
      <c r="L23" s="387"/>
      <c r="M23" s="387"/>
      <c r="N23" s="396"/>
      <c r="O23" s="387"/>
      <c r="P23" s="387"/>
      <c r="Q23" s="387"/>
      <c r="R23" s="396"/>
    </row>
    <row r="24" spans="2:18" x14ac:dyDescent="0.3">
      <c r="B24" s="383">
        <v>42705</v>
      </c>
      <c r="C24" s="384">
        <v>1.33555926544239</v>
      </c>
      <c r="D24" s="384">
        <v>1.33555926544239</v>
      </c>
      <c r="E24" s="384" t="s">
        <v>419</v>
      </c>
      <c r="H24" s="387"/>
      <c r="I24" s="396"/>
      <c r="J24" s="396"/>
      <c r="K24" s="387"/>
      <c r="L24" s="387"/>
      <c r="M24" s="387"/>
      <c r="N24" s="396"/>
      <c r="O24" s="387"/>
      <c r="P24" s="387"/>
      <c r="Q24" s="387"/>
      <c r="R24" s="396"/>
    </row>
    <row r="25" spans="2:18" x14ac:dyDescent="0.3">
      <c r="B25" s="335">
        <v>42795</v>
      </c>
      <c r="C25" s="334">
        <v>1.9541666666666699</v>
      </c>
      <c r="D25" s="334">
        <v>2.1666666666666701</v>
      </c>
      <c r="E25" s="334" t="s">
        <v>420</v>
      </c>
      <c r="H25" s="387"/>
      <c r="I25" s="396"/>
      <c r="J25" s="396"/>
      <c r="K25" s="387"/>
      <c r="L25" s="387"/>
      <c r="M25" s="387"/>
      <c r="N25" s="396"/>
      <c r="O25" s="387"/>
      <c r="P25" s="387"/>
      <c r="Q25" s="387"/>
      <c r="R25" s="396"/>
    </row>
    <row r="26" spans="2:18" x14ac:dyDescent="0.3">
      <c r="B26" s="335">
        <v>42887</v>
      </c>
      <c r="C26" s="334">
        <v>1.83734439834026</v>
      </c>
      <c r="D26" s="334">
        <v>2.2717842323651301</v>
      </c>
      <c r="E26" s="334"/>
      <c r="H26" s="387"/>
      <c r="I26" s="396"/>
      <c r="J26" s="396"/>
      <c r="K26" s="387"/>
      <c r="L26" s="387"/>
      <c r="M26" s="387"/>
      <c r="N26" s="396"/>
      <c r="O26" s="387"/>
      <c r="P26" s="387"/>
      <c r="Q26" s="387"/>
      <c r="R26" s="396"/>
    </row>
    <row r="27" spans="2:18" x14ac:dyDescent="0.3">
      <c r="B27" s="335">
        <v>42979</v>
      </c>
      <c r="C27" s="334">
        <v>2.05644541225666</v>
      </c>
      <c r="D27" s="334">
        <v>2.6181420228337902</v>
      </c>
      <c r="E27" s="334"/>
      <c r="H27" s="387"/>
      <c r="I27" s="396"/>
      <c r="J27" s="396"/>
      <c r="K27" s="387"/>
      <c r="L27" s="387"/>
      <c r="M27" s="387"/>
      <c r="N27" s="396"/>
      <c r="O27" s="387"/>
      <c r="P27" s="387"/>
      <c r="Q27" s="387"/>
      <c r="R27" s="396"/>
    </row>
    <row r="28" spans="2:18" x14ac:dyDescent="0.3">
      <c r="B28" s="335">
        <v>43070</v>
      </c>
      <c r="C28" s="334">
        <v>1.7317710097646699</v>
      </c>
      <c r="D28" s="334">
        <v>2.3643214341523202</v>
      </c>
      <c r="E28" s="334"/>
      <c r="H28" s="387"/>
      <c r="I28" s="396"/>
      <c r="J28" s="396"/>
      <c r="K28" s="387"/>
      <c r="L28" s="387"/>
      <c r="M28" s="387"/>
      <c r="N28" s="396"/>
      <c r="O28" s="387"/>
      <c r="P28" s="387"/>
      <c r="Q28" s="387"/>
      <c r="R28" s="396"/>
    </row>
    <row r="29" spans="2:18" x14ac:dyDescent="0.3">
      <c r="B29" s="335">
        <v>43160</v>
      </c>
      <c r="C29" s="334">
        <v>1.3078553264384201</v>
      </c>
      <c r="D29" s="334">
        <v>1.9190822251464501</v>
      </c>
      <c r="E29" s="334"/>
      <c r="H29" s="387"/>
      <c r="I29" s="396"/>
      <c r="J29" s="396"/>
      <c r="K29" s="387"/>
      <c r="L29" s="387"/>
      <c r="M29" s="387"/>
      <c r="N29" s="396"/>
      <c r="O29" s="387"/>
      <c r="P29" s="387"/>
      <c r="Q29" s="387"/>
      <c r="R29" s="396"/>
    </row>
    <row r="30" spans="2:18" x14ac:dyDescent="0.3">
      <c r="B30" s="335">
        <v>43252</v>
      </c>
      <c r="C30" s="334">
        <v>1.57297195747874</v>
      </c>
      <c r="D30" s="334">
        <v>2.01775639915253</v>
      </c>
      <c r="E30" s="334"/>
      <c r="H30" s="387"/>
      <c r="I30" s="396"/>
      <c r="J30" s="396"/>
      <c r="K30" s="387"/>
      <c r="L30" s="387"/>
      <c r="M30" s="387"/>
      <c r="N30" s="396"/>
      <c r="O30" s="387"/>
      <c r="P30" s="387"/>
      <c r="Q30" s="387"/>
      <c r="R30" s="396"/>
    </row>
    <row r="31" spans="2:18" x14ac:dyDescent="0.3">
      <c r="B31" s="335">
        <v>43344</v>
      </c>
      <c r="C31" s="334">
        <v>1.6884655902441299</v>
      </c>
      <c r="D31" s="334">
        <v>2.08861761560259</v>
      </c>
      <c r="E31" s="334"/>
      <c r="H31" s="387"/>
      <c r="I31" s="396"/>
      <c r="J31" s="396"/>
      <c r="K31" s="387"/>
      <c r="L31" s="387"/>
      <c r="M31" s="387"/>
      <c r="N31" s="396"/>
      <c r="O31" s="387"/>
      <c r="P31" s="387"/>
      <c r="Q31" s="387"/>
      <c r="R31" s="396"/>
    </row>
    <row r="32" spans="2:18" x14ac:dyDescent="0.3">
      <c r="B32" s="335">
        <v>43435</v>
      </c>
      <c r="C32" s="334">
        <v>1.7930269018753899</v>
      </c>
      <c r="D32" s="334">
        <v>2.1649738870767901</v>
      </c>
      <c r="E32" s="334"/>
      <c r="H32" s="387"/>
      <c r="I32" s="396"/>
      <c r="J32" s="396"/>
      <c r="K32" s="387"/>
      <c r="L32" s="387"/>
      <c r="M32" s="387"/>
      <c r="N32" s="396"/>
      <c r="O32" s="387"/>
      <c r="P32" s="387"/>
      <c r="Q32" s="387"/>
      <c r="R32" s="396"/>
    </row>
    <row r="33" spans="2:18" x14ac:dyDescent="0.3">
      <c r="B33" s="335">
        <v>43525</v>
      </c>
      <c r="C33" s="334">
        <v>1.93718686496737</v>
      </c>
      <c r="D33" s="334">
        <v>2.2826385008278098</v>
      </c>
      <c r="E33" s="334"/>
      <c r="H33" s="387"/>
      <c r="I33" s="396"/>
      <c r="J33" s="396"/>
      <c r="K33" s="387"/>
      <c r="L33" s="387"/>
      <c r="M33" s="387"/>
      <c r="N33" s="396"/>
      <c r="O33" s="387"/>
      <c r="P33" s="387"/>
      <c r="Q33" s="387"/>
      <c r="R33" s="396"/>
    </row>
    <row r="34" spans="2:18" x14ac:dyDescent="0.3">
      <c r="B34" s="335">
        <v>43617</v>
      </c>
      <c r="C34" s="334">
        <v>2.0919159125230902</v>
      </c>
      <c r="D34" s="334">
        <v>2.4525157220195801</v>
      </c>
      <c r="E34" s="334"/>
      <c r="H34" s="387"/>
      <c r="I34" s="396"/>
      <c r="J34" s="396"/>
      <c r="K34" s="387"/>
      <c r="L34" s="387"/>
      <c r="M34" s="387"/>
      <c r="N34" s="396"/>
      <c r="O34" s="387"/>
      <c r="P34" s="387"/>
      <c r="Q34" s="387"/>
      <c r="R34" s="396"/>
    </row>
    <row r="35" spans="2:18" x14ac:dyDescent="0.3">
      <c r="B35" s="335">
        <v>43709</v>
      </c>
      <c r="C35" s="334">
        <v>2.2093269380534002</v>
      </c>
      <c r="D35" s="334">
        <v>2.5747663403502501</v>
      </c>
      <c r="E35" s="334"/>
      <c r="H35" s="387"/>
      <c r="I35" s="396"/>
      <c r="J35" s="396"/>
      <c r="K35" s="387"/>
      <c r="L35" s="387"/>
      <c r="M35" s="387"/>
      <c r="N35" s="396"/>
      <c r="O35" s="387"/>
      <c r="P35" s="387"/>
      <c r="Q35" s="387"/>
      <c r="R35" s="396"/>
    </row>
    <row r="36" spans="2:18" x14ac:dyDescent="0.3">
      <c r="B36" s="335">
        <v>43800</v>
      </c>
      <c r="C36" s="334">
        <v>2.2588664262337801</v>
      </c>
      <c r="D36" s="334">
        <v>2.6180954957902598</v>
      </c>
      <c r="E36" s="334"/>
      <c r="H36" s="387"/>
      <c r="I36" s="396"/>
      <c r="J36" s="396"/>
      <c r="K36" s="387"/>
      <c r="L36" s="387"/>
      <c r="M36" s="387"/>
      <c r="N36" s="396"/>
      <c r="O36" s="387"/>
      <c r="P36" s="387"/>
      <c r="Q36" s="387"/>
      <c r="R36" s="396"/>
    </row>
    <row r="37" spans="2:18" x14ac:dyDescent="0.3">
      <c r="B37" s="335">
        <v>43891</v>
      </c>
      <c r="C37" s="334">
        <v>2.26879663589225</v>
      </c>
      <c r="D37" s="334">
        <v>2.6209327591192699</v>
      </c>
      <c r="E37" s="334"/>
      <c r="H37" s="387"/>
      <c r="I37" s="396"/>
      <c r="J37" s="396"/>
      <c r="K37" s="387"/>
      <c r="L37" s="387"/>
      <c r="M37" s="387"/>
      <c r="N37" s="396"/>
      <c r="O37" s="387"/>
      <c r="P37" s="387"/>
      <c r="Q37" s="387"/>
      <c r="R37" s="396"/>
    </row>
    <row r="38" spans="2:18" x14ac:dyDescent="0.3">
      <c r="B38" s="335">
        <v>43983</v>
      </c>
      <c r="C38" s="334">
        <v>2.2472757911680801</v>
      </c>
      <c r="D38" s="334">
        <v>2.59484416724968</v>
      </c>
      <c r="E38" s="334"/>
      <c r="H38" s="387"/>
      <c r="I38" s="396"/>
      <c r="J38" s="396"/>
      <c r="K38" s="387"/>
      <c r="L38" s="387"/>
      <c r="M38" s="387"/>
      <c r="N38" s="396"/>
      <c r="O38" s="387"/>
      <c r="P38" s="387"/>
      <c r="Q38" s="387"/>
      <c r="R38" s="396"/>
    </row>
    <row r="39" spans="2:18" x14ac:dyDescent="0.3">
      <c r="B39" s="335">
        <v>44075</v>
      </c>
      <c r="C39" s="334">
        <v>2.2147894891081101</v>
      </c>
      <c r="D39" s="334">
        <v>2.5578087297815699</v>
      </c>
      <c r="E39" s="334"/>
      <c r="H39" s="387"/>
      <c r="I39" s="396"/>
      <c r="J39" s="396"/>
      <c r="K39" s="387"/>
      <c r="L39" s="387"/>
      <c r="M39" s="387"/>
      <c r="N39" s="396"/>
      <c r="O39" s="387"/>
      <c r="P39" s="387"/>
      <c r="Q39" s="387"/>
      <c r="R39" s="396"/>
    </row>
    <row r="40" spans="2:18" x14ac:dyDescent="0.3">
      <c r="B40" s="335">
        <v>44166</v>
      </c>
      <c r="C40" s="334">
        <v>2.17352952376954</v>
      </c>
      <c r="D40" s="334">
        <v>2.5056165392613501</v>
      </c>
      <c r="E40" s="334"/>
      <c r="H40" s="387"/>
      <c r="I40" s="387"/>
      <c r="J40" s="396"/>
      <c r="K40" s="387"/>
      <c r="L40" s="387"/>
      <c r="M40" s="387"/>
      <c r="N40" s="396"/>
      <c r="O40" s="387"/>
      <c r="P40" s="387"/>
      <c r="Q40" s="387"/>
      <c r="R40" s="396"/>
    </row>
    <row r="41" spans="2:18" x14ac:dyDescent="0.3">
      <c r="B41" s="335">
        <v>44256</v>
      </c>
      <c r="C41" s="334">
        <v>2.1356862569300299</v>
      </c>
      <c r="D41" s="334">
        <v>2.4458419620354999</v>
      </c>
      <c r="E41" s="334"/>
      <c r="H41" s="387"/>
      <c r="I41" s="387"/>
      <c r="J41" s="396"/>
      <c r="K41" s="387"/>
      <c r="L41" s="387"/>
      <c r="M41" s="387"/>
      <c r="N41" s="396"/>
      <c r="O41" s="387"/>
      <c r="P41" s="387"/>
      <c r="Q41" s="387"/>
      <c r="R41" s="396"/>
    </row>
    <row r="42" spans="2:18" x14ac:dyDescent="0.3">
      <c r="B42" s="335">
        <v>44348</v>
      </c>
      <c r="C42" s="334">
        <v>2.11125016142819</v>
      </c>
      <c r="D42" s="334">
        <v>2.3899518634010302</v>
      </c>
      <c r="E42" s="334"/>
      <c r="H42" s="387"/>
      <c r="I42" s="387"/>
      <c r="J42" s="396"/>
      <c r="K42" s="387"/>
      <c r="L42" s="387"/>
      <c r="M42" s="387"/>
      <c r="N42" s="396"/>
      <c r="O42" s="387"/>
      <c r="P42" s="387"/>
      <c r="Q42" s="387"/>
      <c r="R42" s="396"/>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0"/>
  <sheetViews>
    <sheetView showGridLines="0" zoomScaleNormal="100" workbookViewId="0">
      <selection activeCell="J18" sqref="J18"/>
    </sheetView>
  </sheetViews>
  <sheetFormatPr defaultColWidth="10.28515625" defaultRowHeight="16.5" x14ac:dyDescent="0.3"/>
  <cols>
    <col min="1" max="1" width="2.28515625" style="308" customWidth="1"/>
    <col min="2" max="2" width="8.28515625" style="308" customWidth="1"/>
    <col min="3" max="3" width="22.7109375" style="308" bestFit="1" customWidth="1"/>
    <col min="4" max="4" width="13.85546875" style="308" customWidth="1"/>
    <col min="5" max="16384" width="10.28515625" style="308"/>
  </cols>
  <sheetData>
    <row r="1" spans="2:14" x14ac:dyDescent="0.3">
      <c r="B1" s="244" t="s">
        <v>444</v>
      </c>
      <c r="C1" s="244"/>
      <c r="D1" s="244"/>
      <c r="E1" s="315"/>
    </row>
    <row r="2" spans="2:14" x14ac:dyDescent="0.3">
      <c r="B2" s="291" t="s">
        <v>349</v>
      </c>
      <c r="C2" s="291"/>
      <c r="D2" s="291"/>
      <c r="E2" s="318"/>
    </row>
    <row r="3" spans="2:14" x14ac:dyDescent="0.3">
      <c r="B3" s="248"/>
      <c r="C3" s="248"/>
      <c r="D3" s="248"/>
      <c r="E3" s="248"/>
    </row>
    <row r="5" spans="2:14" x14ac:dyDescent="0.3">
      <c r="B5" s="326"/>
      <c r="C5" s="330" t="s">
        <v>134</v>
      </c>
      <c r="D5" s="417" t="s">
        <v>445</v>
      </c>
      <c r="E5" s="417"/>
    </row>
    <row r="6" spans="2:14" x14ac:dyDescent="0.3">
      <c r="B6" s="335">
        <v>36586</v>
      </c>
      <c r="C6" s="334">
        <v>2.9916815210932799</v>
      </c>
      <c r="D6" s="334">
        <v>2.9916815210932799</v>
      </c>
      <c r="E6" s="334"/>
      <c r="J6" s="382"/>
      <c r="N6" s="382"/>
    </row>
    <row r="7" spans="2:14" x14ac:dyDescent="0.3">
      <c r="B7" s="335">
        <v>36951</v>
      </c>
      <c r="C7" s="334">
        <v>-2.4885475409340301</v>
      </c>
      <c r="D7" s="334">
        <v>-2.4885475409340301</v>
      </c>
      <c r="E7" s="334"/>
      <c r="J7" s="382"/>
      <c r="N7" s="382"/>
    </row>
    <row r="8" spans="2:14" x14ac:dyDescent="0.3">
      <c r="B8" s="335">
        <v>37316</v>
      </c>
      <c r="C8" s="334">
        <v>-1.3531047265987</v>
      </c>
      <c r="D8" s="334">
        <v>-1.3531047265987</v>
      </c>
      <c r="E8" s="334"/>
      <c r="J8" s="382"/>
      <c r="N8" s="382"/>
    </row>
    <row r="9" spans="2:14" x14ac:dyDescent="0.3">
      <c r="B9" s="335">
        <v>37681</v>
      </c>
      <c r="C9" s="334">
        <v>-6.7643299577229303</v>
      </c>
      <c r="D9" s="334">
        <v>-6.7643299577229303</v>
      </c>
      <c r="E9" s="334"/>
      <c r="J9" s="382"/>
      <c r="N9" s="382"/>
    </row>
    <row r="10" spans="2:14" x14ac:dyDescent="0.3">
      <c r="B10" s="335">
        <v>38047</v>
      </c>
      <c r="C10" s="334">
        <v>-4.3461479079820897</v>
      </c>
      <c r="D10" s="334">
        <v>-4.3461479079820897</v>
      </c>
      <c r="E10" s="334"/>
      <c r="J10" s="382"/>
      <c r="N10" s="382"/>
    </row>
    <row r="11" spans="2:14" x14ac:dyDescent="0.3">
      <c r="B11" s="335">
        <v>38412</v>
      </c>
      <c r="C11" s="334">
        <v>-3.7254691176646202</v>
      </c>
      <c r="D11" s="334">
        <v>-3.7254691176646202</v>
      </c>
      <c r="E11" s="334"/>
      <c r="J11" s="382"/>
      <c r="N11" s="382"/>
    </row>
    <row r="12" spans="2:14" x14ac:dyDescent="0.3">
      <c r="B12" s="335">
        <v>38777</v>
      </c>
      <c r="C12" s="334">
        <v>-5.9086032550389103</v>
      </c>
      <c r="D12" s="334">
        <v>-5.9086032550389103</v>
      </c>
      <c r="E12" s="334"/>
      <c r="J12" s="382"/>
      <c r="N12" s="382"/>
    </row>
    <row r="13" spans="2:14" x14ac:dyDescent="0.3">
      <c r="B13" s="335">
        <v>39142</v>
      </c>
      <c r="C13" s="334">
        <v>-4.08787071117316</v>
      </c>
      <c r="D13" s="334">
        <v>-4.08787071117316</v>
      </c>
      <c r="E13" s="334"/>
      <c r="J13" s="382"/>
      <c r="N13" s="382"/>
    </row>
    <row r="14" spans="2:14" x14ac:dyDescent="0.3">
      <c r="B14" s="335">
        <v>39508</v>
      </c>
      <c r="C14" s="334">
        <v>-0.36927122101172499</v>
      </c>
      <c r="D14" s="334">
        <v>-0.36927122101172499</v>
      </c>
      <c r="E14" s="334"/>
      <c r="J14" s="382"/>
      <c r="N14" s="382"/>
    </row>
    <row r="15" spans="2:14" x14ac:dyDescent="0.3">
      <c r="B15" s="335">
        <v>39873</v>
      </c>
      <c r="C15" s="334">
        <v>-2.1167653537000399</v>
      </c>
      <c r="D15" s="334">
        <v>-2.1167653537000399</v>
      </c>
      <c r="E15" s="334"/>
      <c r="J15" s="382"/>
      <c r="N15" s="382"/>
    </row>
    <row r="16" spans="2:14" x14ac:dyDescent="0.3">
      <c r="B16" s="335">
        <v>40238</v>
      </c>
      <c r="C16" s="334">
        <v>1.2743005634783799</v>
      </c>
      <c r="D16" s="334">
        <v>1.2743005634783799</v>
      </c>
      <c r="E16" s="334"/>
      <c r="J16" s="382"/>
      <c r="N16" s="382"/>
    </row>
    <row r="17" spans="2:14" x14ac:dyDescent="0.3">
      <c r="B17" s="335">
        <v>40603</v>
      </c>
      <c r="C17" s="334">
        <v>2.1625696715062599</v>
      </c>
      <c r="D17" s="334">
        <v>2.1625696715062599</v>
      </c>
      <c r="E17" s="334"/>
      <c r="J17" s="382"/>
      <c r="N17" s="382"/>
    </row>
    <row r="18" spans="2:14" x14ac:dyDescent="0.3">
      <c r="B18" s="335">
        <v>40969</v>
      </c>
      <c r="C18" s="334">
        <v>2.3663439107787601</v>
      </c>
      <c r="D18" s="334">
        <v>2.3663439107787601</v>
      </c>
      <c r="E18" s="334"/>
      <c r="J18" s="382"/>
      <c r="N18" s="382"/>
    </row>
    <row r="19" spans="2:14" x14ac:dyDescent="0.3">
      <c r="B19" s="335">
        <v>41334</v>
      </c>
      <c r="C19" s="334">
        <v>0.51362567654994995</v>
      </c>
      <c r="D19" s="334">
        <v>0.51362567654994995</v>
      </c>
      <c r="E19" s="334"/>
      <c r="J19" s="382"/>
      <c r="N19" s="382"/>
    </row>
    <row r="20" spans="2:14" x14ac:dyDescent="0.3">
      <c r="B20" s="335">
        <v>41699</v>
      </c>
      <c r="C20" s="334">
        <v>0.40677195773207497</v>
      </c>
      <c r="D20" s="334">
        <v>0.40677195773207497</v>
      </c>
      <c r="E20" s="334"/>
      <c r="J20" s="382"/>
      <c r="N20" s="382"/>
    </row>
    <row r="21" spans="2:14" x14ac:dyDescent="0.3">
      <c r="B21" s="335">
        <v>42064</v>
      </c>
      <c r="C21" s="334">
        <v>-1.45433737357223</v>
      </c>
      <c r="D21" s="334">
        <v>-1.45433737357223</v>
      </c>
      <c r="E21" s="334"/>
      <c r="J21" s="382"/>
      <c r="N21" s="382"/>
    </row>
    <row r="22" spans="2:14" x14ac:dyDescent="0.3">
      <c r="B22" s="383">
        <v>42430</v>
      </c>
      <c r="C22" s="384">
        <v>-2.1939269558179499</v>
      </c>
      <c r="D22" s="384">
        <v>-2.1939269558179499</v>
      </c>
      <c r="E22" s="384" t="s">
        <v>419</v>
      </c>
      <c r="J22" s="382"/>
      <c r="N22" s="382"/>
    </row>
    <row r="23" spans="2:14" x14ac:dyDescent="0.3">
      <c r="B23" s="335">
        <v>42795</v>
      </c>
      <c r="C23" s="334">
        <v>-0.67736813713491595</v>
      </c>
      <c r="D23" s="334">
        <v>-0.67874854254168104</v>
      </c>
      <c r="E23" s="334" t="s">
        <v>420</v>
      </c>
      <c r="J23" s="382"/>
      <c r="N23" s="382"/>
    </row>
    <row r="24" spans="2:14" x14ac:dyDescent="0.3">
      <c r="B24" s="335">
        <v>43160</v>
      </c>
      <c r="C24" s="334">
        <v>-1.17664073064073</v>
      </c>
      <c r="D24" s="334">
        <v>-0.61802261827021598</v>
      </c>
      <c r="E24" s="334"/>
      <c r="J24" s="382"/>
      <c r="N24" s="382"/>
    </row>
    <row r="25" spans="2:14" x14ac:dyDescent="0.3">
      <c r="B25" s="335">
        <v>43525</v>
      </c>
      <c r="C25" s="334">
        <v>-4.4464611079189198E-2</v>
      </c>
      <c r="D25" s="334">
        <v>1.2338748348503299</v>
      </c>
      <c r="E25" s="334"/>
      <c r="J25" s="382"/>
      <c r="N25" s="382"/>
    </row>
    <row r="26" spans="2:14" x14ac:dyDescent="0.3">
      <c r="B26" s="335">
        <v>43891</v>
      </c>
      <c r="C26" s="334">
        <v>0.17489825335519299</v>
      </c>
      <c r="D26" s="334">
        <v>1.6596699926335801</v>
      </c>
      <c r="E26" s="334"/>
      <c r="J26" s="382"/>
      <c r="N26" s="382"/>
    </row>
    <row r="27" spans="2:14" x14ac:dyDescent="0.3">
      <c r="B27" s="335">
        <v>44256</v>
      </c>
      <c r="C27" s="334">
        <v>0.63912329611401797</v>
      </c>
      <c r="D27" s="334">
        <v>1.5197735102446599</v>
      </c>
      <c r="E27" s="334"/>
      <c r="J27" s="382"/>
      <c r="N27" s="382"/>
    </row>
    <row r="28" spans="2:14" x14ac:dyDescent="0.3">
      <c r="B28" s="335"/>
      <c r="C28" s="419"/>
      <c r="D28" s="419"/>
      <c r="E28" s="334"/>
    </row>
    <row r="29" spans="2:14" x14ac:dyDescent="0.3">
      <c r="B29" s="335"/>
      <c r="C29" s="419"/>
      <c r="D29" s="419"/>
      <c r="E29" s="334"/>
    </row>
    <row r="30" spans="2:14" x14ac:dyDescent="0.3">
      <c r="B30" s="335"/>
      <c r="C30" s="419"/>
      <c r="D30" s="419"/>
      <c r="E30" s="334"/>
    </row>
    <row r="31" spans="2:14" x14ac:dyDescent="0.3">
      <c r="B31" s="335"/>
      <c r="C31" s="419"/>
      <c r="D31" s="419"/>
      <c r="E31" s="334"/>
    </row>
    <row r="32" spans="2:14" x14ac:dyDescent="0.3">
      <c r="B32" s="335"/>
      <c r="C32" s="419"/>
      <c r="D32" s="419"/>
      <c r="E32" s="334"/>
    </row>
    <row r="33" spans="2:5" x14ac:dyDescent="0.3">
      <c r="B33" s="335"/>
      <c r="C33" s="419"/>
      <c r="D33" s="419"/>
      <c r="E33" s="334"/>
    </row>
    <row r="34" spans="2:5" x14ac:dyDescent="0.3">
      <c r="B34" s="335"/>
      <c r="C34" s="419"/>
      <c r="D34" s="419"/>
      <c r="E34" s="334"/>
    </row>
    <row r="35" spans="2:5" x14ac:dyDescent="0.3">
      <c r="B35" s="335"/>
      <c r="C35" s="419"/>
      <c r="D35" s="419"/>
      <c r="E35" s="334"/>
    </row>
    <row r="36" spans="2:5" x14ac:dyDescent="0.3">
      <c r="B36" s="335"/>
      <c r="C36" s="419"/>
      <c r="D36" s="419"/>
      <c r="E36" s="334"/>
    </row>
    <row r="37" spans="2:5" x14ac:dyDescent="0.3">
      <c r="B37" s="335"/>
      <c r="C37" s="419"/>
      <c r="D37" s="419"/>
      <c r="E37" s="334"/>
    </row>
    <row r="38" spans="2:5" x14ac:dyDescent="0.3">
      <c r="B38" s="335"/>
      <c r="C38" s="419"/>
      <c r="D38" s="419"/>
      <c r="E38" s="334"/>
    </row>
    <row r="39" spans="2:5" x14ac:dyDescent="0.3">
      <c r="B39" s="335"/>
      <c r="C39" s="419"/>
      <c r="D39" s="419"/>
      <c r="E39" s="334"/>
    </row>
    <row r="40" spans="2:5" x14ac:dyDescent="0.3">
      <c r="B40" s="335"/>
      <c r="C40" s="419"/>
      <c r="D40" s="419"/>
      <c r="E40" s="334"/>
    </row>
    <row r="41" spans="2:5" x14ac:dyDescent="0.3">
      <c r="B41" s="335"/>
      <c r="C41" s="419"/>
      <c r="D41" s="419"/>
      <c r="E41" s="334"/>
    </row>
    <row r="42" spans="2:5" x14ac:dyDescent="0.3">
      <c r="B42" s="335"/>
      <c r="C42" s="419"/>
      <c r="D42" s="419"/>
      <c r="E42" s="334"/>
    </row>
    <row r="43" spans="2:5" x14ac:dyDescent="0.3">
      <c r="B43" s="335"/>
      <c r="C43" s="419"/>
      <c r="D43" s="419"/>
      <c r="E43" s="334"/>
    </row>
    <row r="44" spans="2:5" x14ac:dyDescent="0.3">
      <c r="B44" s="335"/>
      <c r="C44" s="419"/>
      <c r="D44" s="419"/>
      <c r="E44" s="334"/>
    </row>
    <row r="45" spans="2:5" x14ac:dyDescent="0.3">
      <c r="B45" s="335"/>
      <c r="C45" s="419"/>
      <c r="D45" s="419"/>
      <c r="E45" s="334"/>
    </row>
    <row r="46" spans="2:5" x14ac:dyDescent="0.3">
      <c r="B46" s="335"/>
      <c r="C46" s="419"/>
      <c r="D46" s="419"/>
      <c r="E46" s="334"/>
    </row>
    <row r="47" spans="2:5" x14ac:dyDescent="0.3">
      <c r="B47" s="335"/>
      <c r="C47" s="419"/>
      <c r="D47" s="419"/>
      <c r="E47" s="334"/>
    </row>
    <row r="48" spans="2:5" x14ac:dyDescent="0.3">
      <c r="B48" s="335"/>
      <c r="C48" s="419"/>
      <c r="D48" s="419"/>
      <c r="E48" s="334"/>
    </row>
    <row r="49" spans="2:5" x14ac:dyDescent="0.3">
      <c r="B49" s="335"/>
      <c r="C49" s="419"/>
      <c r="D49" s="419"/>
      <c r="E49" s="334"/>
    </row>
    <row r="50" spans="2:5" x14ac:dyDescent="0.3">
      <c r="B50" s="335"/>
      <c r="C50" s="419"/>
      <c r="D50" s="419"/>
      <c r="E50" s="334"/>
    </row>
    <row r="51" spans="2:5" x14ac:dyDescent="0.3">
      <c r="B51" s="335"/>
      <c r="C51" s="419"/>
      <c r="D51" s="419"/>
      <c r="E51" s="334"/>
    </row>
    <row r="52" spans="2:5" x14ac:dyDescent="0.3">
      <c r="B52" s="335"/>
      <c r="C52" s="419"/>
      <c r="D52" s="419"/>
      <c r="E52" s="334"/>
    </row>
    <row r="53" spans="2:5" x14ac:dyDescent="0.3">
      <c r="B53" s="335"/>
      <c r="C53" s="419"/>
      <c r="D53" s="419"/>
      <c r="E53" s="334"/>
    </row>
    <row r="54" spans="2:5" x14ac:dyDescent="0.3">
      <c r="B54" s="335"/>
      <c r="C54" s="419"/>
      <c r="D54" s="419"/>
      <c r="E54" s="334"/>
    </row>
    <row r="55" spans="2:5" x14ac:dyDescent="0.3">
      <c r="B55" s="335"/>
      <c r="C55" s="419"/>
      <c r="D55" s="419"/>
      <c r="E55" s="334"/>
    </row>
    <row r="56" spans="2:5" x14ac:dyDescent="0.3">
      <c r="B56" s="335"/>
      <c r="C56" s="419"/>
      <c r="D56" s="419"/>
      <c r="E56" s="334"/>
    </row>
    <row r="57" spans="2:5" x14ac:dyDescent="0.3">
      <c r="B57" s="335"/>
      <c r="C57" s="419"/>
      <c r="D57" s="419"/>
      <c r="E57" s="334"/>
    </row>
    <row r="58" spans="2:5" x14ac:dyDescent="0.3">
      <c r="B58" s="335"/>
      <c r="C58" s="419"/>
      <c r="D58" s="419"/>
      <c r="E58" s="334"/>
    </row>
    <row r="59" spans="2:5" x14ac:dyDescent="0.3">
      <c r="B59" s="335"/>
      <c r="C59" s="419"/>
      <c r="D59" s="419"/>
      <c r="E59" s="334"/>
    </row>
    <row r="60" spans="2:5" x14ac:dyDescent="0.3">
      <c r="B60" s="335"/>
      <c r="C60" s="419"/>
      <c r="D60" s="419"/>
      <c r="E60" s="334"/>
    </row>
    <row r="61" spans="2:5" x14ac:dyDescent="0.3">
      <c r="B61" s="335"/>
      <c r="C61" s="419"/>
      <c r="D61" s="419"/>
      <c r="E61" s="334"/>
    </row>
    <row r="62" spans="2:5" x14ac:dyDescent="0.3">
      <c r="B62" s="335"/>
      <c r="C62" s="419"/>
      <c r="D62" s="419"/>
      <c r="E62" s="334"/>
    </row>
    <row r="63" spans="2:5" x14ac:dyDescent="0.3">
      <c r="B63" s="335"/>
      <c r="C63" s="419"/>
      <c r="D63" s="419"/>
      <c r="E63" s="334"/>
    </row>
    <row r="64" spans="2:5" x14ac:dyDescent="0.3">
      <c r="B64" s="335"/>
      <c r="C64" s="419"/>
      <c r="D64" s="419"/>
      <c r="E64" s="334"/>
    </row>
    <row r="65" spans="2:5" x14ac:dyDescent="0.3">
      <c r="B65" s="335"/>
      <c r="C65" s="419"/>
      <c r="D65" s="419"/>
      <c r="E65" s="334"/>
    </row>
    <row r="66" spans="2:5" x14ac:dyDescent="0.3">
      <c r="B66" s="335"/>
      <c r="C66" s="419"/>
      <c r="D66" s="419"/>
      <c r="E66" s="334"/>
    </row>
    <row r="67" spans="2:5" x14ac:dyDescent="0.3">
      <c r="B67" s="335"/>
      <c r="C67" s="419"/>
      <c r="D67" s="419"/>
      <c r="E67" s="334"/>
    </row>
    <row r="68" spans="2:5" x14ac:dyDescent="0.3">
      <c r="B68" s="335"/>
      <c r="C68" s="419"/>
      <c r="D68" s="419"/>
      <c r="E68" s="334"/>
    </row>
    <row r="69" spans="2:5" x14ac:dyDescent="0.3">
      <c r="B69" s="335"/>
      <c r="C69" s="419"/>
      <c r="D69" s="419"/>
      <c r="E69" s="334"/>
    </row>
    <row r="70" spans="2:5" x14ac:dyDescent="0.3">
      <c r="B70" s="335"/>
      <c r="C70" s="419"/>
      <c r="D70" s="419"/>
      <c r="E70" s="419"/>
    </row>
    <row r="71" spans="2:5" x14ac:dyDescent="0.3">
      <c r="B71" s="335"/>
      <c r="C71" s="419"/>
      <c r="D71" s="419"/>
      <c r="E71" s="334"/>
    </row>
    <row r="72" spans="2:5" x14ac:dyDescent="0.3">
      <c r="B72" s="335"/>
      <c r="C72" s="419"/>
      <c r="D72" s="419"/>
      <c r="E72" s="334"/>
    </row>
    <row r="73" spans="2:5" x14ac:dyDescent="0.3">
      <c r="B73" s="335"/>
      <c r="C73" s="419"/>
      <c r="D73" s="419"/>
      <c r="E73" s="334"/>
    </row>
    <row r="74" spans="2:5" x14ac:dyDescent="0.3">
      <c r="B74" s="335"/>
      <c r="C74" s="419"/>
      <c r="D74" s="419"/>
      <c r="E74" s="334"/>
    </row>
    <row r="75" spans="2:5" x14ac:dyDescent="0.3">
      <c r="B75" s="335"/>
      <c r="C75" s="419"/>
      <c r="D75" s="419"/>
      <c r="E75" s="334"/>
    </row>
    <row r="76" spans="2:5" x14ac:dyDescent="0.3">
      <c r="B76" s="335"/>
      <c r="C76" s="419"/>
      <c r="D76" s="419"/>
      <c r="E76" s="334"/>
    </row>
    <row r="77" spans="2:5" x14ac:dyDescent="0.3">
      <c r="B77" s="335"/>
      <c r="C77" s="419"/>
      <c r="D77" s="419"/>
      <c r="E77" s="334"/>
    </row>
    <row r="78" spans="2:5" x14ac:dyDescent="0.3">
      <c r="B78" s="335"/>
      <c r="C78" s="419"/>
      <c r="D78" s="419"/>
      <c r="E78" s="334"/>
    </row>
    <row r="79" spans="2:5" x14ac:dyDescent="0.3">
      <c r="B79" s="335"/>
      <c r="C79" s="419"/>
      <c r="D79" s="419"/>
      <c r="E79" s="334"/>
    </row>
    <row r="80" spans="2:5" x14ac:dyDescent="0.3">
      <c r="B80" s="335"/>
      <c r="C80" s="419"/>
      <c r="D80" s="419"/>
      <c r="E80" s="334"/>
    </row>
    <row r="81" spans="2:5" x14ac:dyDescent="0.3">
      <c r="B81" s="335"/>
      <c r="C81" s="419"/>
      <c r="D81" s="419"/>
      <c r="E81" s="334"/>
    </row>
    <row r="82" spans="2:5" x14ac:dyDescent="0.3">
      <c r="B82" s="335"/>
      <c r="C82" s="419"/>
      <c r="D82" s="419"/>
      <c r="E82" s="334"/>
    </row>
    <row r="83" spans="2:5" x14ac:dyDescent="0.3">
      <c r="B83" s="335"/>
      <c r="C83" s="419"/>
      <c r="D83" s="419"/>
      <c r="E83" s="334"/>
    </row>
    <row r="84" spans="2:5" x14ac:dyDescent="0.3">
      <c r="B84" s="335"/>
      <c r="C84" s="419"/>
      <c r="D84" s="419"/>
      <c r="E84" s="334"/>
    </row>
    <row r="85" spans="2:5" x14ac:dyDescent="0.3">
      <c r="B85" s="335"/>
      <c r="C85" s="419"/>
      <c r="D85" s="419"/>
      <c r="E85" s="334"/>
    </row>
    <row r="86" spans="2:5" x14ac:dyDescent="0.3">
      <c r="B86" s="335"/>
      <c r="C86" s="419"/>
      <c r="D86" s="419"/>
      <c r="E86" s="334"/>
    </row>
    <row r="87" spans="2:5" x14ac:dyDescent="0.3">
      <c r="B87" s="335"/>
      <c r="C87" s="419"/>
      <c r="D87" s="419"/>
      <c r="E87" s="334"/>
    </row>
    <row r="88" spans="2:5" x14ac:dyDescent="0.3">
      <c r="B88" s="335"/>
      <c r="C88" s="419"/>
      <c r="D88" s="419"/>
      <c r="E88" s="326"/>
    </row>
    <row r="89" spans="2:5" x14ac:dyDescent="0.3">
      <c r="B89" s="335"/>
      <c r="C89" s="419"/>
      <c r="D89" s="419"/>
      <c r="E89" s="326"/>
    </row>
    <row r="90" spans="2:5" x14ac:dyDescent="0.3">
      <c r="B90" s="335"/>
      <c r="C90" s="419"/>
      <c r="D90" s="419"/>
      <c r="E90" s="326"/>
    </row>
    <row r="91" spans="2:5" x14ac:dyDescent="0.3">
      <c r="B91" s="326"/>
      <c r="C91" s="326"/>
      <c r="D91" s="326"/>
      <c r="E91" s="326"/>
    </row>
    <row r="99" spans="8:8" x14ac:dyDescent="0.3">
      <c r="H99" s="382"/>
    </row>
    <row r="100" spans="8:8" x14ac:dyDescent="0.3">
      <c r="H100" s="382"/>
    </row>
    <row r="101" spans="8:8" x14ac:dyDescent="0.3">
      <c r="H101" s="382"/>
    </row>
    <row r="102" spans="8:8" x14ac:dyDescent="0.3">
      <c r="H102" s="382"/>
    </row>
    <row r="103" spans="8:8" x14ac:dyDescent="0.3">
      <c r="H103" s="382"/>
    </row>
    <row r="104" spans="8:8" x14ac:dyDescent="0.3">
      <c r="H104" s="382"/>
    </row>
    <row r="105" spans="8:8" x14ac:dyDescent="0.3">
      <c r="H105" s="382"/>
    </row>
    <row r="106" spans="8:8" x14ac:dyDescent="0.3">
      <c r="H106" s="382"/>
    </row>
    <row r="107" spans="8:8" x14ac:dyDescent="0.3">
      <c r="H107" s="382"/>
    </row>
    <row r="108" spans="8:8" x14ac:dyDescent="0.3">
      <c r="H108" s="382"/>
    </row>
    <row r="109" spans="8:8" x14ac:dyDescent="0.3">
      <c r="H109" s="382"/>
    </row>
    <row r="110" spans="8:8" x14ac:dyDescent="0.3">
      <c r="H110" s="382"/>
    </row>
    <row r="111" spans="8:8" x14ac:dyDescent="0.3">
      <c r="H111" s="382"/>
    </row>
    <row r="112" spans="8:8" x14ac:dyDescent="0.3">
      <c r="H112" s="382"/>
    </row>
    <row r="113" spans="8:8" x14ac:dyDescent="0.3">
      <c r="H113" s="382"/>
    </row>
    <row r="114" spans="8:8" x14ac:dyDescent="0.3">
      <c r="H114" s="382"/>
    </row>
    <row r="115" spans="8:8" x14ac:dyDescent="0.3">
      <c r="H115" s="382"/>
    </row>
    <row r="116" spans="8:8" x14ac:dyDescent="0.3">
      <c r="H116" s="382"/>
    </row>
    <row r="117" spans="8:8" x14ac:dyDescent="0.3">
      <c r="H117" s="382"/>
    </row>
    <row r="118" spans="8:8" x14ac:dyDescent="0.3">
      <c r="H118" s="382"/>
    </row>
    <row r="119" spans="8:8" x14ac:dyDescent="0.3">
      <c r="H119" s="382"/>
    </row>
    <row r="120" spans="8:8" x14ac:dyDescent="0.3">
      <c r="H120" s="382"/>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zoomScaleNormal="100" workbookViewId="0">
      <selection activeCell="J18" sqref="J18"/>
    </sheetView>
  </sheetViews>
  <sheetFormatPr defaultColWidth="10.28515625" defaultRowHeight="16.5" x14ac:dyDescent="0.3"/>
  <cols>
    <col min="1" max="1" width="2.28515625" style="308" customWidth="1"/>
    <col min="2" max="2" width="12.7109375" style="308" customWidth="1"/>
    <col min="3" max="3" width="25" style="308" bestFit="1" customWidth="1"/>
    <col min="4" max="4" width="13.5703125" style="308" bestFit="1" customWidth="1"/>
    <col min="5" max="16384" width="10.28515625" style="308"/>
  </cols>
  <sheetData>
    <row r="1" spans="1:14" s="387" customFormat="1" x14ac:dyDescent="0.3">
      <c r="A1" s="308"/>
      <c r="B1" s="244" t="s">
        <v>446</v>
      </c>
      <c r="C1" s="244"/>
      <c r="D1" s="420"/>
      <c r="E1" s="420"/>
    </row>
    <row r="2" spans="1:14" s="387" customFormat="1" x14ac:dyDescent="0.3">
      <c r="A2" s="308"/>
      <c r="B2" s="291" t="s">
        <v>349</v>
      </c>
      <c r="C2" s="291"/>
      <c r="D2" s="421"/>
      <c r="E2" s="421"/>
    </row>
    <row r="3" spans="1:14" x14ac:dyDescent="0.3">
      <c r="B3" s="248"/>
      <c r="C3" s="248"/>
      <c r="D3" s="248"/>
      <c r="E3" s="248"/>
    </row>
    <row r="4" spans="1:14" x14ac:dyDescent="0.3">
      <c r="G4" s="387"/>
      <c r="H4" s="387"/>
      <c r="I4" s="387"/>
      <c r="J4" s="387"/>
      <c r="K4" s="387"/>
      <c r="L4" s="387"/>
      <c r="M4" s="387"/>
      <c r="N4" s="387"/>
    </row>
    <row r="5" spans="1:14" x14ac:dyDescent="0.3">
      <c r="B5" s="326"/>
      <c r="C5" s="330" t="s">
        <v>134</v>
      </c>
      <c r="D5" s="330" t="s">
        <v>445</v>
      </c>
      <c r="E5" s="330"/>
      <c r="G5" s="387"/>
      <c r="H5" s="387"/>
      <c r="I5" s="387"/>
      <c r="J5" s="387"/>
      <c r="K5" s="387"/>
      <c r="L5" s="387"/>
      <c r="M5" s="387"/>
      <c r="N5" s="387"/>
    </row>
    <row r="6" spans="1:14" x14ac:dyDescent="0.3">
      <c r="B6" s="335">
        <v>38869</v>
      </c>
      <c r="C6" s="334">
        <v>3.7</v>
      </c>
      <c r="D6" s="334">
        <v>3.7</v>
      </c>
      <c r="E6" s="334"/>
      <c r="G6" s="387"/>
      <c r="H6" s="387"/>
      <c r="I6" s="396"/>
      <c r="J6" s="387"/>
      <c r="K6" s="387"/>
      <c r="L6" s="387"/>
      <c r="M6" s="387"/>
      <c r="N6" s="396"/>
    </row>
    <row r="7" spans="1:14" x14ac:dyDescent="0.3">
      <c r="B7" s="335">
        <v>38961</v>
      </c>
      <c r="C7" s="334">
        <v>3.9</v>
      </c>
      <c r="D7" s="334">
        <v>3.9</v>
      </c>
      <c r="E7" s="334"/>
      <c r="G7" s="387"/>
      <c r="H7" s="387"/>
      <c r="I7" s="396"/>
      <c r="J7" s="387"/>
      <c r="K7" s="387"/>
      <c r="L7" s="387"/>
      <c r="M7" s="387"/>
      <c r="N7" s="396"/>
    </row>
    <row r="8" spans="1:14" x14ac:dyDescent="0.3">
      <c r="B8" s="335">
        <v>39052</v>
      </c>
      <c r="C8" s="334">
        <v>3.8</v>
      </c>
      <c r="D8" s="334">
        <v>3.8</v>
      </c>
      <c r="E8" s="334"/>
      <c r="G8" s="387"/>
      <c r="H8" s="387"/>
      <c r="I8" s="396"/>
      <c r="J8" s="387"/>
      <c r="K8" s="387"/>
      <c r="L8" s="387"/>
      <c r="M8" s="387"/>
      <c r="N8" s="396"/>
    </row>
    <row r="9" spans="1:14" x14ac:dyDescent="0.3">
      <c r="B9" s="335">
        <v>39142</v>
      </c>
      <c r="C9" s="334">
        <v>3.9</v>
      </c>
      <c r="D9" s="334">
        <v>3.9</v>
      </c>
      <c r="E9" s="334"/>
      <c r="G9" s="387"/>
      <c r="H9" s="387"/>
      <c r="I9" s="396"/>
      <c r="J9" s="387"/>
      <c r="K9" s="387"/>
      <c r="L9" s="387"/>
      <c r="M9" s="387"/>
      <c r="N9" s="396"/>
    </row>
    <row r="10" spans="1:14" x14ac:dyDescent="0.3">
      <c r="B10" s="335">
        <v>39234</v>
      </c>
      <c r="C10" s="334">
        <v>3.6</v>
      </c>
      <c r="D10" s="334">
        <v>3.6</v>
      </c>
      <c r="E10" s="334"/>
      <c r="G10" s="387"/>
      <c r="H10" s="387"/>
      <c r="I10" s="396"/>
      <c r="J10" s="387"/>
      <c r="K10" s="387"/>
      <c r="L10" s="387"/>
      <c r="M10" s="387"/>
      <c r="N10" s="396"/>
    </row>
    <row r="11" spans="1:14" x14ac:dyDescent="0.3">
      <c r="B11" s="335">
        <v>39326</v>
      </c>
      <c r="C11" s="334">
        <v>3.5</v>
      </c>
      <c r="D11" s="334">
        <v>3.5</v>
      </c>
      <c r="E11" s="334"/>
      <c r="G11" s="387"/>
      <c r="H11" s="387"/>
      <c r="I11" s="396"/>
      <c r="J11" s="387"/>
      <c r="K11" s="387"/>
      <c r="L11" s="387"/>
      <c r="M11" s="387"/>
      <c r="N11" s="396"/>
    </row>
    <row r="12" spans="1:14" x14ac:dyDescent="0.3">
      <c r="B12" s="335">
        <v>39417</v>
      </c>
      <c r="C12" s="334">
        <v>3.3</v>
      </c>
      <c r="D12" s="334">
        <v>3.3</v>
      </c>
      <c r="E12" s="334"/>
      <c r="G12" s="387"/>
      <c r="H12" s="387"/>
      <c r="I12" s="396"/>
      <c r="J12" s="387"/>
      <c r="K12" s="387"/>
      <c r="L12" s="387"/>
      <c r="M12" s="387"/>
      <c r="N12" s="396"/>
    </row>
    <row r="13" spans="1:14" x14ac:dyDescent="0.3">
      <c r="B13" s="335">
        <v>39508</v>
      </c>
      <c r="C13" s="334">
        <v>3.8</v>
      </c>
      <c r="D13" s="334">
        <v>3.8</v>
      </c>
      <c r="E13" s="334"/>
      <c r="G13" s="387"/>
      <c r="H13" s="387"/>
      <c r="I13" s="396"/>
      <c r="J13" s="387"/>
      <c r="K13" s="387"/>
      <c r="L13" s="387"/>
      <c r="M13" s="387"/>
      <c r="N13" s="396"/>
    </row>
    <row r="14" spans="1:14" x14ac:dyDescent="0.3">
      <c r="B14" s="335">
        <v>39600</v>
      </c>
      <c r="C14" s="334">
        <v>3.8</v>
      </c>
      <c r="D14" s="334">
        <v>3.8</v>
      </c>
      <c r="E14" s="334"/>
      <c r="G14" s="387"/>
      <c r="H14" s="387"/>
      <c r="I14" s="396"/>
      <c r="J14" s="387"/>
      <c r="K14" s="387"/>
      <c r="L14" s="387"/>
      <c r="M14" s="387"/>
      <c r="N14" s="396"/>
    </row>
    <row r="15" spans="1:14" x14ac:dyDescent="0.3">
      <c r="B15" s="335">
        <v>39692</v>
      </c>
      <c r="C15" s="334">
        <v>4</v>
      </c>
      <c r="D15" s="334">
        <v>4</v>
      </c>
      <c r="E15" s="334"/>
      <c r="G15" s="387"/>
      <c r="H15" s="387"/>
      <c r="I15" s="396"/>
      <c r="J15" s="387"/>
      <c r="K15" s="387"/>
      <c r="L15" s="387"/>
      <c r="M15" s="387"/>
      <c r="N15" s="396"/>
    </row>
    <row r="16" spans="1:14" x14ac:dyDescent="0.3">
      <c r="B16" s="335">
        <v>39783</v>
      </c>
      <c r="C16" s="334">
        <v>4.4000000000000004</v>
      </c>
      <c r="D16" s="334">
        <v>4.4000000000000004</v>
      </c>
      <c r="E16" s="334"/>
      <c r="G16" s="387"/>
      <c r="H16" s="387"/>
      <c r="I16" s="396"/>
      <c r="J16" s="387"/>
      <c r="K16" s="387"/>
      <c r="L16" s="387"/>
      <c r="M16" s="387"/>
      <c r="N16" s="396"/>
    </row>
    <row r="17" spans="2:14" x14ac:dyDescent="0.3">
      <c r="B17" s="335">
        <v>39873</v>
      </c>
      <c r="C17" s="334">
        <v>5</v>
      </c>
      <c r="D17" s="334">
        <v>5</v>
      </c>
      <c r="E17" s="334"/>
      <c r="G17" s="387"/>
      <c r="H17" s="387"/>
      <c r="I17" s="396"/>
      <c r="J17" s="387"/>
      <c r="K17" s="387"/>
      <c r="L17" s="387"/>
      <c r="M17" s="387"/>
      <c r="N17" s="396"/>
    </row>
    <row r="18" spans="2:14" x14ac:dyDescent="0.3">
      <c r="B18" s="335">
        <v>39965</v>
      </c>
      <c r="C18" s="334">
        <v>5.7</v>
      </c>
      <c r="D18" s="334">
        <v>5.7</v>
      </c>
      <c r="E18" s="334"/>
      <c r="G18" s="387"/>
      <c r="H18" s="387"/>
      <c r="I18" s="396"/>
      <c r="J18" s="387"/>
      <c r="K18" s="387"/>
      <c r="L18" s="387"/>
      <c r="M18" s="387"/>
      <c r="N18" s="396"/>
    </row>
    <row r="19" spans="2:14" x14ac:dyDescent="0.3">
      <c r="B19" s="335">
        <v>40057</v>
      </c>
      <c r="C19" s="334">
        <v>6.1</v>
      </c>
      <c r="D19" s="334">
        <v>6.1</v>
      </c>
      <c r="E19" s="334"/>
      <c r="G19" s="387"/>
      <c r="H19" s="387"/>
      <c r="I19" s="396"/>
      <c r="J19" s="387"/>
      <c r="K19" s="387"/>
      <c r="L19" s="387"/>
      <c r="M19" s="387"/>
      <c r="N19" s="396"/>
    </row>
    <row r="20" spans="2:14" x14ac:dyDescent="0.3">
      <c r="B20" s="335">
        <v>40148</v>
      </c>
      <c r="C20" s="334">
        <v>6.5</v>
      </c>
      <c r="D20" s="334">
        <v>6.5</v>
      </c>
      <c r="E20" s="334"/>
      <c r="G20" s="387"/>
      <c r="H20" s="387"/>
      <c r="I20" s="396"/>
      <c r="J20" s="387"/>
      <c r="K20" s="387"/>
      <c r="L20" s="387"/>
      <c r="M20" s="387"/>
      <c r="N20" s="396"/>
    </row>
    <row r="21" spans="2:14" x14ac:dyDescent="0.3">
      <c r="B21" s="335">
        <v>40238</v>
      </c>
      <c r="C21" s="334">
        <v>5.9</v>
      </c>
      <c r="D21" s="334">
        <v>5.9</v>
      </c>
      <c r="E21" s="334"/>
      <c r="G21" s="387"/>
      <c r="H21" s="387"/>
      <c r="I21" s="396"/>
      <c r="J21" s="387"/>
      <c r="K21" s="387"/>
      <c r="L21" s="387"/>
      <c r="M21" s="387"/>
      <c r="N21" s="396"/>
    </row>
    <row r="22" spans="2:14" x14ac:dyDescent="0.3">
      <c r="B22" s="335">
        <v>40330</v>
      </c>
      <c r="C22" s="334">
        <v>6.5</v>
      </c>
      <c r="D22" s="334">
        <v>6.5</v>
      </c>
      <c r="E22" s="334"/>
      <c r="G22" s="387"/>
      <c r="H22" s="387"/>
      <c r="I22" s="396"/>
      <c r="J22" s="387"/>
      <c r="K22" s="387"/>
      <c r="L22" s="387"/>
      <c r="M22" s="387"/>
      <c r="N22" s="396"/>
    </row>
    <row r="23" spans="2:14" x14ac:dyDescent="0.3">
      <c r="B23" s="335">
        <v>40422</v>
      </c>
      <c r="C23" s="334">
        <v>6</v>
      </c>
      <c r="D23" s="334">
        <v>6</v>
      </c>
      <c r="E23" s="334"/>
      <c r="G23" s="387"/>
      <c r="H23" s="387"/>
      <c r="I23" s="396"/>
      <c r="J23" s="387"/>
      <c r="K23" s="387"/>
      <c r="L23" s="387"/>
      <c r="M23" s="387"/>
      <c r="N23" s="396"/>
    </row>
    <row r="24" spans="2:14" x14ac:dyDescent="0.3">
      <c r="B24" s="335">
        <v>40513</v>
      </c>
      <c r="C24" s="334">
        <v>6.2</v>
      </c>
      <c r="D24" s="334">
        <v>6.2</v>
      </c>
      <c r="E24" s="334"/>
      <c r="G24" s="387"/>
      <c r="H24" s="387"/>
      <c r="I24" s="396"/>
      <c r="J24" s="387"/>
      <c r="K24" s="387"/>
      <c r="L24" s="387"/>
      <c r="M24" s="387"/>
      <c r="N24" s="396"/>
    </row>
    <row r="25" spans="2:14" x14ac:dyDescent="0.3">
      <c r="B25" s="335">
        <v>40603</v>
      </c>
      <c r="C25" s="334">
        <v>6</v>
      </c>
      <c r="D25" s="334">
        <v>6</v>
      </c>
      <c r="E25" s="334"/>
      <c r="G25" s="387"/>
      <c r="H25" s="387"/>
      <c r="I25" s="396"/>
      <c r="J25" s="387"/>
      <c r="K25" s="387"/>
      <c r="L25" s="387"/>
      <c r="M25" s="387"/>
      <c r="N25" s="396"/>
    </row>
    <row r="26" spans="2:14" x14ac:dyDescent="0.3">
      <c r="B26" s="335">
        <v>40695</v>
      </c>
      <c r="C26" s="334">
        <v>6</v>
      </c>
      <c r="D26" s="334">
        <v>6</v>
      </c>
      <c r="E26" s="334"/>
      <c r="G26" s="387"/>
      <c r="H26" s="387"/>
      <c r="I26" s="396"/>
      <c r="J26" s="387"/>
      <c r="K26" s="387"/>
      <c r="L26" s="387"/>
      <c r="M26" s="387"/>
      <c r="N26" s="396"/>
    </row>
    <row r="27" spans="2:14" x14ac:dyDescent="0.3">
      <c r="B27" s="335">
        <v>40787</v>
      </c>
      <c r="C27" s="334">
        <v>5.9</v>
      </c>
      <c r="D27" s="334">
        <v>5.9</v>
      </c>
      <c r="E27" s="334"/>
      <c r="G27" s="387"/>
      <c r="H27" s="387"/>
      <c r="I27" s="396"/>
      <c r="J27" s="387"/>
      <c r="K27" s="387"/>
      <c r="L27" s="387"/>
      <c r="M27" s="387"/>
      <c r="N27" s="396"/>
    </row>
    <row r="28" spans="2:14" x14ac:dyDescent="0.3">
      <c r="B28" s="335">
        <v>40878</v>
      </c>
      <c r="C28" s="334">
        <v>6</v>
      </c>
      <c r="D28" s="334">
        <v>6</v>
      </c>
      <c r="E28" s="334"/>
      <c r="G28" s="387"/>
      <c r="H28" s="387"/>
      <c r="I28" s="396"/>
      <c r="J28" s="387"/>
      <c r="K28" s="387"/>
      <c r="L28" s="387"/>
      <c r="M28" s="387"/>
      <c r="N28" s="396"/>
    </row>
    <row r="29" spans="2:14" x14ac:dyDescent="0.3">
      <c r="B29" s="335">
        <v>40969</v>
      </c>
      <c r="C29" s="334">
        <v>6.3</v>
      </c>
      <c r="D29" s="334">
        <v>6.3</v>
      </c>
      <c r="E29" s="334"/>
      <c r="G29" s="387"/>
      <c r="H29" s="387"/>
      <c r="I29" s="396"/>
      <c r="J29" s="387"/>
      <c r="K29" s="387"/>
      <c r="L29" s="387"/>
      <c r="M29" s="387"/>
      <c r="N29" s="396"/>
    </row>
    <row r="30" spans="2:14" x14ac:dyDescent="0.3">
      <c r="B30" s="335">
        <v>41061</v>
      </c>
      <c r="C30" s="334">
        <v>6.3</v>
      </c>
      <c r="D30" s="334">
        <v>6.3</v>
      </c>
      <c r="E30" s="334"/>
      <c r="G30" s="387"/>
      <c r="H30" s="387"/>
      <c r="I30" s="396"/>
      <c r="J30" s="387"/>
      <c r="K30" s="387"/>
      <c r="L30" s="387"/>
      <c r="M30" s="387"/>
      <c r="N30" s="396"/>
    </row>
    <row r="31" spans="2:14" x14ac:dyDescent="0.3">
      <c r="B31" s="335">
        <v>41153</v>
      </c>
      <c r="C31" s="334">
        <v>6.7</v>
      </c>
      <c r="D31" s="334">
        <v>6.7</v>
      </c>
      <c r="E31" s="334"/>
      <c r="G31" s="387"/>
      <c r="H31" s="387"/>
      <c r="I31" s="396"/>
      <c r="J31" s="387"/>
      <c r="K31" s="387"/>
      <c r="L31" s="387"/>
      <c r="M31" s="387"/>
      <c r="N31" s="396"/>
    </row>
    <row r="32" spans="2:14" x14ac:dyDescent="0.3">
      <c r="B32" s="335">
        <v>41244</v>
      </c>
      <c r="C32" s="334">
        <v>6.2</v>
      </c>
      <c r="D32" s="334">
        <v>6.2</v>
      </c>
      <c r="E32" s="334"/>
      <c r="G32" s="387"/>
      <c r="H32" s="387"/>
      <c r="I32" s="396"/>
      <c r="J32" s="387"/>
      <c r="K32" s="387"/>
      <c r="L32" s="387"/>
      <c r="M32" s="387"/>
      <c r="N32" s="396"/>
    </row>
    <row r="33" spans="2:14" x14ac:dyDescent="0.3">
      <c r="B33" s="335">
        <v>41334</v>
      </c>
      <c r="C33" s="334">
        <v>5.7</v>
      </c>
      <c r="D33" s="334">
        <v>5.7</v>
      </c>
      <c r="E33" s="334"/>
      <c r="G33" s="387"/>
      <c r="H33" s="387"/>
      <c r="I33" s="396"/>
      <c r="J33" s="387"/>
      <c r="K33" s="387"/>
      <c r="L33" s="387"/>
      <c r="M33" s="387"/>
      <c r="N33" s="396"/>
    </row>
    <row r="34" spans="2:14" x14ac:dyDescent="0.3">
      <c r="B34" s="335">
        <v>41426</v>
      </c>
      <c r="C34" s="334">
        <v>6</v>
      </c>
      <c r="D34" s="334">
        <v>6</v>
      </c>
      <c r="E34" s="334"/>
      <c r="G34" s="387"/>
      <c r="H34" s="387"/>
      <c r="I34" s="396"/>
      <c r="J34" s="387"/>
      <c r="K34" s="387"/>
      <c r="L34" s="387"/>
      <c r="M34" s="387"/>
      <c r="N34" s="396"/>
    </row>
    <row r="35" spans="2:14" x14ac:dyDescent="0.3">
      <c r="B35" s="335">
        <v>41518</v>
      </c>
      <c r="C35" s="334">
        <v>5.8</v>
      </c>
      <c r="D35" s="334">
        <v>5.8</v>
      </c>
      <c r="E35" s="334"/>
      <c r="G35" s="387"/>
      <c r="H35" s="387"/>
      <c r="I35" s="396"/>
      <c r="J35" s="387"/>
      <c r="K35" s="387"/>
      <c r="L35" s="387"/>
      <c r="M35" s="387"/>
      <c r="N35" s="396"/>
    </row>
    <row r="36" spans="2:14" x14ac:dyDescent="0.3">
      <c r="B36" s="335">
        <v>41609</v>
      </c>
      <c r="C36" s="334">
        <v>5.5999999999999899</v>
      </c>
      <c r="D36" s="334">
        <v>5.5999999999999899</v>
      </c>
      <c r="E36" s="334"/>
      <c r="G36" s="387"/>
      <c r="H36" s="387"/>
      <c r="I36" s="396"/>
      <c r="J36" s="387"/>
      <c r="K36" s="387"/>
      <c r="L36" s="387"/>
      <c r="M36" s="387"/>
      <c r="N36" s="396"/>
    </row>
    <row r="37" spans="2:14" x14ac:dyDescent="0.3">
      <c r="B37" s="335">
        <v>41699</v>
      </c>
      <c r="C37" s="334">
        <v>5.5</v>
      </c>
      <c r="D37" s="334">
        <v>5.5</v>
      </c>
      <c r="E37" s="334"/>
      <c r="G37" s="387"/>
      <c r="H37" s="387"/>
      <c r="I37" s="396"/>
      <c r="J37" s="387"/>
      <c r="K37" s="387"/>
      <c r="L37" s="387"/>
      <c r="M37" s="387"/>
      <c r="N37" s="396"/>
    </row>
    <row r="38" spans="2:14" x14ac:dyDescent="0.3">
      <c r="B38" s="335">
        <v>41791</v>
      </c>
      <c r="C38" s="334">
        <v>5.2</v>
      </c>
      <c r="D38" s="334">
        <v>5.2</v>
      </c>
      <c r="E38" s="334"/>
      <c r="G38" s="387"/>
      <c r="H38" s="387"/>
      <c r="I38" s="396"/>
      <c r="J38" s="387"/>
      <c r="K38" s="387"/>
      <c r="L38" s="387"/>
      <c r="M38" s="387"/>
      <c r="N38" s="396"/>
    </row>
    <row r="39" spans="2:14" x14ac:dyDescent="0.3">
      <c r="B39" s="335">
        <v>41883</v>
      </c>
      <c r="C39" s="334">
        <v>5.2</v>
      </c>
      <c r="D39" s="334">
        <v>5.2</v>
      </c>
      <c r="E39" s="334"/>
      <c r="G39" s="387"/>
      <c r="H39" s="387"/>
      <c r="I39" s="396"/>
      <c r="J39" s="387"/>
      <c r="K39" s="387"/>
      <c r="L39" s="387"/>
      <c r="M39" s="387"/>
      <c r="N39" s="396"/>
    </row>
    <row r="40" spans="2:14" x14ac:dyDescent="0.3">
      <c r="B40" s="335">
        <v>41974</v>
      </c>
      <c r="C40" s="334">
        <v>5.5</v>
      </c>
      <c r="D40" s="334">
        <v>5.5</v>
      </c>
      <c r="E40" s="334"/>
      <c r="G40" s="387"/>
      <c r="H40" s="387"/>
      <c r="I40" s="396"/>
      <c r="J40" s="387"/>
      <c r="K40" s="387"/>
      <c r="L40" s="387"/>
      <c r="M40" s="387"/>
      <c r="N40" s="396"/>
    </row>
    <row r="41" spans="2:14" x14ac:dyDescent="0.3">
      <c r="B41" s="335">
        <v>42064</v>
      </c>
      <c r="C41" s="334">
        <v>5.4</v>
      </c>
      <c r="D41" s="334">
        <v>5.4</v>
      </c>
      <c r="E41" s="334"/>
      <c r="G41" s="387"/>
      <c r="H41" s="387"/>
      <c r="I41" s="396"/>
      <c r="J41" s="387"/>
      <c r="K41" s="387"/>
      <c r="L41" s="387"/>
      <c r="M41" s="387"/>
      <c r="N41" s="396"/>
    </row>
    <row r="42" spans="2:14" x14ac:dyDescent="0.3">
      <c r="B42" s="335">
        <v>42156</v>
      </c>
      <c r="C42" s="334">
        <v>5.5</v>
      </c>
      <c r="D42" s="334">
        <v>5.5</v>
      </c>
      <c r="E42" s="334"/>
      <c r="G42" s="387"/>
      <c r="H42" s="387"/>
      <c r="I42" s="396"/>
      <c r="J42" s="387"/>
      <c r="K42" s="387"/>
      <c r="L42" s="387"/>
      <c r="M42" s="387"/>
      <c r="N42" s="396"/>
    </row>
    <row r="43" spans="2:14" x14ac:dyDescent="0.3">
      <c r="B43" s="335">
        <v>42248</v>
      </c>
      <c r="C43" s="334">
        <v>5.5999999999999899</v>
      </c>
      <c r="D43" s="334">
        <v>5.5999999999999899</v>
      </c>
      <c r="E43" s="334"/>
      <c r="G43" s="387"/>
      <c r="H43" s="387"/>
      <c r="I43" s="396"/>
      <c r="J43" s="387"/>
      <c r="K43" s="387"/>
      <c r="L43" s="387"/>
      <c r="M43" s="387"/>
      <c r="N43" s="396"/>
    </row>
    <row r="44" spans="2:14" x14ac:dyDescent="0.3">
      <c r="B44" s="335">
        <v>42339</v>
      </c>
      <c r="C44" s="334">
        <v>4.9000000000000004</v>
      </c>
      <c r="D44" s="334">
        <v>4.9000000000000004</v>
      </c>
      <c r="E44" s="334"/>
      <c r="G44" s="387"/>
      <c r="H44" s="387"/>
      <c r="I44" s="396"/>
      <c r="J44" s="387"/>
      <c r="K44" s="387"/>
      <c r="L44" s="387"/>
      <c r="M44" s="387"/>
      <c r="N44" s="396"/>
    </row>
    <row r="45" spans="2:14" x14ac:dyDescent="0.3">
      <c r="B45" s="335">
        <v>42430</v>
      </c>
      <c r="C45" s="334">
        <v>5.2</v>
      </c>
      <c r="D45" s="334">
        <v>5.2</v>
      </c>
      <c r="E45" s="334"/>
      <c r="G45" s="387"/>
      <c r="H45" s="387"/>
      <c r="I45" s="396"/>
      <c r="J45" s="387"/>
      <c r="K45" s="387"/>
      <c r="L45" s="387"/>
      <c r="M45" s="387"/>
      <c r="N45" s="396"/>
    </row>
    <row r="46" spans="2:14" x14ac:dyDescent="0.3">
      <c r="B46" s="335">
        <v>42522</v>
      </c>
      <c r="C46" s="334">
        <v>5</v>
      </c>
      <c r="D46" s="334">
        <v>5</v>
      </c>
      <c r="E46" s="334"/>
      <c r="G46" s="387"/>
      <c r="H46" s="387"/>
      <c r="I46" s="396"/>
      <c r="J46" s="387"/>
      <c r="K46" s="387"/>
      <c r="L46" s="387"/>
      <c r="M46" s="387"/>
      <c r="N46" s="396"/>
    </row>
    <row r="47" spans="2:14" x14ac:dyDescent="0.3">
      <c r="B47" s="335">
        <v>42614</v>
      </c>
      <c r="C47" s="334">
        <v>4.9000000000000004</v>
      </c>
      <c r="D47" s="334">
        <v>4.9000000000000004</v>
      </c>
      <c r="E47" s="334"/>
      <c r="G47" s="387"/>
      <c r="H47" s="387"/>
      <c r="I47" s="396"/>
      <c r="J47" s="387"/>
      <c r="K47" s="387"/>
      <c r="L47" s="387"/>
      <c r="M47" s="387"/>
      <c r="N47" s="396"/>
    </row>
    <row r="48" spans="2:14" x14ac:dyDescent="0.3">
      <c r="B48" s="383">
        <v>42705</v>
      </c>
      <c r="C48" s="384">
        <v>5.2</v>
      </c>
      <c r="D48" s="384">
        <v>5.2</v>
      </c>
      <c r="E48" s="384" t="s">
        <v>419</v>
      </c>
      <c r="G48" s="387"/>
      <c r="H48" s="387"/>
      <c r="I48" s="396"/>
      <c r="J48" s="387"/>
      <c r="K48" s="387"/>
      <c r="L48" s="387"/>
      <c r="M48" s="387"/>
      <c r="N48" s="396"/>
    </row>
    <row r="49" spans="2:14" x14ac:dyDescent="0.3">
      <c r="B49" s="335">
        <v>42795</v>
      </c>
      <c r="C49" s="334">
        <v>5.1440469999999898</v>
      </c>
      <c r="D49" s="334">
        <v>5.1440469999999898</v>
      </c>
      <c r="E49" s="334" t="s">
        <v>420</v>
      </c>
      <c r="G49" s="387"/>
      <c r="H49" s="387"/>
      <c r="I49" s="396"/>
      <c r="J49" s="387"/>
      <c r="K49" s="387"/>
      <c r="L49" s="387"/>
      <c r="M49" s="387"/>
      <c r="N49" s="396"/>
    </row>
    <row r="50" spans="2:14" x14ac:dyDescent="0.3">
      <c r="B50" s="335">
        <v>42887</v>
      </c>
      <c r="C50" s="334">
        <v>5.0423249999999999</v>
      </c>
      <c r="D50" s="334">
        <v>5.0423249999999999</v>
      </c>
      <c r="E50" s="334"/>
      <c r="G50" s="387"/>
      <c r="H50" s="387"/>
      <c r="I50" s="396"/>
      <c r="J50" s="387"/>
      <c r="K50" s="387"/>
      <c r="L50" s="387"/>
      <c r="M50" s="387"/>
      <c r="N50" s="396"/>
    </row>
    <row r="51" spans="2:14" x14ac:dyDescent="0.3">
      <c r="B51" s="335">
        <v>42979</v>
      </c>
      <c r="C51" s="334">
        <v>5.0490000000000004</v>
      </c>
      <c r="D51" s="334">
        <v>5.1160500000000004</v>
      </c>
      <c r="E51" s="334"/>
      <c r="G51" s="387"/>
      <c r="H51" s="387"/>
      <c r="I51" s="396"/>
      <c r="J51" s="387"/>
      <c r="K51" s="387"/>
      <c r="L51" s="387"/>
      <c r="M51" s="387"/>
      <c r="N51" s="396"/>
    </row>
    <row r="52" spans="2:14" x14ac:dyDescent="0.3">
      <c r="B52" s="335">
        <v>43070</v>
      </c>
      <c r="C52" s="334">
        <v>5.0394019999999999</v>
      </c>
      <c r="D52" s="334">
        <v>5.1525489999999898</v>
      </c>
      <c r="E52" s="334"/>
      <c r="G52" s="387"/>
      <c r="H52" s="387"/>
      <c r="I52" s="396"/>
      <c r="J52" s="387"/>
      <c r="K52" s="387"/>
      <c r="L52" s="387"/>
      <c r="M52" s="387"/>
      <c r="N52" s="396"/>
    </row>
    <row r="53" spans="2:14" x14ac:dyDescent="0.3">
      <c r="B53" s="335">
        <v>43160</v>
      </c>
      <c r="C53" s="334">
        <v>4.969659</v>
      </c>
      <c r="D53" s="334">
        <v>5.1303029999999898</v>
      </c>
      <c r="E53" s="334"/>
      <c r="G53" s="387"/>
      <c r="H53" s="387"/>
      <c r="I53" s="396"/>
      <c r="J53" s="387"/>
      <c r="K53" s="387"/>
      <c r="L53" s="387"/>
      <c r="M53" s="387"/>
      <c r="N53" s="396"/>
    </row>
    <row r="54" spans="2:14" x14ac:dyDescent="0.3">
      <c r="B54" s="335">
        <v>43252</v>
      </c>
      <c r="C54" s="334">
        <v>4.9563769999999998</v>
      </c>
      <c r="D54" s="334">
        <v>5.1742010000000001</v>
      </c>
      <c r="E54" s="334"/>
      <c r="G54" s="387"/>
      <c r="H54" s="387"/>
      <c r="I54" s="396"/>
      <c r="J54" s="387"/>
      <c r="K54" s="387"/>
      <c r="L54" s="387"/>
      <c r="M54" s="387"/>
      <c r="N54" s="396"/>
    </row>
    <row r="55" spans="2:14" x14ac:dyDescent="0.3">
      <c r="B55" s="335">
        <v>43344</v>
      </c>
      <c r="C55" s="334">
        <v>4.8975920000000004</v>
      </c>
      <c r="D55" s="334">
        <v>5.1770209999999999</v>
      </c>
      <c r="E55" s="334"/>
      <c r="G55" s="387"/>
      <c r="H55" s="387"/>
      <c r="I55" s="396"/>
      <c r="J55" s="387"/>
      <c r="K55" s="387"/>
      <c r="L55" s="387"/>
      <c r="M55" s="387"/>
      <c r="N55" s="396"/>
    </row>
    <row r="56" spans="2:14" x14ac:dyDescent="0.3">
      <c r="B56" s="335">
        <v>43435</v>
      </c>
      <c r="C56" s="334">
        <v>4.8227010000000003</v>
      </c>
      <c r="D56" s="334">
        <v>5.1595469999999999</v>
      </c>
      <c r="E56" s="334"/>
      <c r="G56" s="387"/>
      <c r="H56" s="387"/>
      <c r="I56" s="396"/>
      <c r="J56" s="387"/>
      <c r="K56" s="387"/>
      <c r="L56" s="387"/>
      <c r="M56" s="387"/>
      <c r="N56" s="396"/>
    </row>
    <row r="57" spans="2:14" x14ac:dyDescent="0.3">
      <c r="B57" s="335">
        <v>43525</v>
      </c>
      <c r="C57" s="334">
        <v>4.7059670000000002</v>
      </c>
      <c r="D57" s="334">
        <v>5.1194559999999898</v>
      </c>
      <c r="E57" s="334"/>
      <c r="G57" s="387"/>
      <c r="H57" s="387"/>
      <c r="I57" s="396"/>
      <c r="J57" s="387"/>
      <c r="K57" s="387"/>
      <c r="L57" s="387"/>
      <c r="M57" s="387"/>
      <c r="N57" s="396"/>
    </row>
    <row r="58" spans="2:14" x14ac:dyDescent="0.3">
      <c r="B58" s="335">
        <v>43617</v>
      </c>
      <c r="C58" s="334">
        <v>4.5847429999999898</v>
      </c>
      <c r="D58" s="334">
        <v>5.0686549999999997</v>
      </c>
      <c r="E58" s="334"/>
      <c r="G58" s="387"/>
      <c r="H58" s="387"/>
      <c r="I58" s="396"/>
      <c r="J58" s="387"/>
      <c r="K58" s="387"/>
      <c r="L58" s="387"/>
      <c r="M58" s="387"/>
      <c r="N58" s="396"/>
    </row>
    <row r="59" spans="2:14" x14ac:dyDescent="0.3">
      <c r="B59" s="335">
        <v>43709</v>
      </c>
      <c r="C59" s="334">
        <v>4.4953269999999899</v>
      </c>
      <c r="D59" s="334">
        <v>5.0325470000000001</v>
      </c>
      <c r="E59" s="334"/>
      <c r="G59" s="387"/>
      <c r="H59" s="387"/>
      <c r="I59" s="396"/>
      <c r="J59" s="387"/>
      <c r="K59" s="387"/>
      <c r="L59" s="387"/>
      <c r="M59" s="387"/>
      <c r="N59" s="396"/>
    </row>
    <row r="60" spans="2:14" x14ac:dyDescent="0.3">
      <c r="B60" s="335">
        <v>43800</v>
      </c>
      <c r="C60" s="334">
        <v>4.4286390000000004</v>
      </c>
      <c r="D60" s="334">
        <v>5.003755</v>
      </c>
      <c r="E60" s="334"/>
      <c r="G60" s="387"/>
      <c r="H60" s="387"/>
      <c r="I60" s="396"/>
      <c r="J60" s="387"/>
      <c r="K60" s="387"/>
      <c r="L60" s="387"/>
      <c r="M60" s="387"/>
      <c r="N60" s="396"/>
    </row>
    <row r="61" spans="2:14" x14ac:dyDescent="0.3">
      <c r="B61" s="335">
        <v>43891</v>
      </c>
      <c r="C61" s="334">
        <v>4.3626889999999898</v>
      </c>
      <c r="D61" s="334">
        <v>4.9573559999999999</v>
      </c>
      <c r="E61" s="334"/>
      <c r="G61" s="387"/>
      <c r="H61" s="387"/>
      <c r="I61" s="396"/>
      <c r="J61" s="387"/>
      <c r="K61" s="387"/>
      <c r="L61" s="387"/>
      <c r="M61" s="387"/>
      <c r="N61" s="396"/>
    </row>
    <row r="62" spans="2:14" x14ac:dyDescent="0.3">
      <c r="B62" s="335">
        <v>43983</v>
      </c>
      <c r="C62" s="334">
        <v>4.3189609999999998</v>
      </c>
      <c r="D62" s="334">
        <v>4.9186399999999999</v>
      </c>
      <c r="E62" s="334"/>
      <c r="G62" s="387"/>
      <c r="H62" s="387"/>
      <c r="I62" s="396"/>
      <c r="J62" s="387"/>
      <c r="K62" s="387"/>
      <c r="L62" s="387"/>
      <c r="M62" s="387"/>
      <c r="N62" s="396"/>
    </row>
    <row r="63" spans="2:14" x14ac:dyDescent="0.3">
      <c r="B63" s="335">
        <v>44075</v>
      </c>
      <c r="C63" s="334">
        <v>4.2981059999999998</v>
      </c>
      <c r="D63" s="334">
        <v>4.8606699999999998</v>
      </c>
      <c r="E63" s="334"/>
      <c r="G63" s="387"/>
      <c r="H63" s="387"/>
      <c r="I63" s="396"/>
      <c r="J63" s="387"/>
      <c r="K63" s="387"/>
      <c r="L63" s="387"/>
      <c r="M63" s="387"/>
      <c r="N63" s="396"/>
    </row>
    <row r="64" spans="2:14" x14ac:dyDescent="0.3">
      <c r="B64" s="335">
        <v>44166</v>
      </c>
      <c r="C64" s="334">
        <v>4.2886369999999898</v>
      </c>
      <c r="D64" s="334">
        <v>4.7989850000000001</v>
      </c>
      <c r="E64" s="334"/>
      <c r="G64" s="387"/>
      <c r="H64" s="387"/>
      <c r="I64" s="396"/>
      <c r="J64" s="387"/>
      <c r="K64" s="387"/>
      <c r="L64" s="387"/>
      <c r="M64" s="387"/>
      <c r="N64" s="396"/>
    </row>
    <row r="65" spans="2:14" x14ac:dyDescent="0.3">
      <c r="B65" s="335">
        <v>44256</v>
      </c>
      <c r="C65" s="334">
        <v>4.2856139999999998</v>
      </c>
      <c r="D65" s="334">
        <v>4.7425189999999997</v>
      </c>
      <c r="E65" s="334"/>
      <c r="G65" s="396"/>
      <c r="H65" s="387"/>
      <c r="I65" s="396"/>
      <c r="J65" s="387"/>
      <c r="K65" s="387"/>
      <c r="L65" s="387"/>
      <c r="M65" s="387"/>
      <c r="N65" s="396"/>
    </row>
    <row r="66" spans="2:14" x14ac:dyDescent="0.3">
      <c r="B66" s="335">
        <v>44348</v>
      </c>
      <c r="C66" s="334">
        <v>4.2754479999999999</v>
      </c>
      <c r="D66" s="334">
        <v>4.6849829999999999</v>
      </c>
      <c r="E66" s="334"/>
      <c r="G66" s="396"/>
      <c r="H66" s="387"/>
      <c r="I66" s="396"/>
      <c r="J66" s="387"/>
      <c r="K66" s="387"/>
      <c r="L66" s="387"/>
      <c r="M66" s="387"/>
      <c r="N66" s="39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91"/>
  <sheetViews>
    <sheetView zoomScaleNormal="100" workbookViewId="0">
      <selection activeCell="J31" sqref="J31"/>
    </sheetView>
  </sheetViews>
  <sheetFormatPr defaultColWidth="9.140625" defaultRowHeight="16.5" x14ac:dyDescent="0.3"/>
  <cols>
    <col min="1" max="1" width="9.140625" style="184"/>
    <col min="2" max="3" width="15.85546875" style="184" customWidth="1"/>
    <col min="4" max="4" width="13.5703125" style="184" customWidth="1"/>
    <col min="5" max="16384" width="9.140625" style="184"/>
  </cols>
  <sheetData>
    <row r="1" spans="1:4" x14ac:dyDescent="0.3">
      <c r="A1" s="244" t="s">
        <v>354</v>
      </c>
      <c r="B1" s="245"/>
      <c r="C1" s="245"/>
      <c r="D1" s="290"/>
    </row>
    <row r="2" spans="1:4" x14ac:dyDescent="0.3">
      <c r="A2" s="247" t="s">
        <v>349</v>
      </c>
      <c r="B2" s="245"/>
      <c r="C2" s="245"/>
      <c r="D2" s="290"/>
    </row>
    <row r="5" spans="1:4" x14ac:dyDescent="0.3">
      <c r="B5" s="184" t="s">
        <v>135</v>
      </c>
      <c r="C5" s="184" t="s">
        <v>134</v>
      </c>
    </row>
    <row r="6" spans="1:4" x14ac:dyDescent="0.3">
      <c r="A6" s="282">
        <v>36678</v>
      </c>
      <c r="B6" s="284">
        <v>2.4518866870990501</v>
      </c>
      <c r="C6" s="284">
        <v>2.4506458537553799</v>
      </c>
    </row>
    <row r="7" spans="1:4" x14ac:dyDescent="0.3">
      <c r="A7" s="282">
        <v>36770</v>
      </c>
      <c r="B7" s="284">
        <v>1.9000798869292601</v>
      </c>
      <c r="C7" s="284">
        <v>1.9013322845484499</v>
      </c>
    </row>
    <row r="8" spans="1:4" x14ac:dyDescent="0.3">
      <c r="A8" s="282">
        <v>36861</v>
      </c>
      <c r="B8" s="284">
        <v>1.4721512956153</v>
      </c>
      <c r="C8" s="284">
        <v>1.4721692811415701</v>
      </c>
    </row>
    <row r="9" spans="1:4" x14ac:dyDescent="0.3">
      <c r="A9" s="282">
        <v>36951</v>
      </c>
      <c r="B9" s="284">
        <v>1.4176716112781</v>
      </c>
      <c r="C9" s="284">
        <v>1.41768886292834</v>
      </c>
    </row>
    <row r="10" spans="1:4" x14ac:dyDescent="0.3">
      <c r="A10" s="282">
        <v>37043</v>
      </c>
      <c r="B10" s="284">
        <v>1.30802863129337</v>
      </c>
      <c r="C10" s="284">
        <v>1.30804447351209</v>
      </c>
    </row>
    <row r="11" spans="1:4" x14ac:dyDescent="0.3">
      <c r="A11" s="282">
        <v>37135</v>
      </c>
      <c r="B11" s="284">
        <v>1.46180844520027</v>
      </c>
      <c r="C11" s="284">
        <v>1.45939622004318</v>
      </c>
    </row>
    <row r="12" spans="1:4" x14ac:dyDescent="0.3">
      <c r="A12" s="282">
        <v>37226</v>
      </c>
      <c r="B12" s="284">
        <v>2.2032796359170601</v>
      </c>
      <c r="C12" s="284">
        <v>2.2033061632372899</v>
      </c>
    </row>
    <row r="13" spans="1:4" x14ac:dyDescent="0.3">
      <c r="A13" s="282">
        <v>37316</v>
      </c>
      <c r="B13" s="284">
        <v>2.6265268412085199</v>
      </c>
      <c r="C13" s="284">
        <v>2.6265583566311901</v>
      </c>
    </row>
    <row r="14" spans="1:4" x14ac:dyDescent="0.3">
      <c r="A14" s="282">
        <v>37408</v>
      </c>
      <c r="B14" s="284">
        <v>3.3019713797266901</v>
      </c>
      <c r="C14" s="284">
        <v>3.3020108552710199</v>
      </c>
    </row>
    <row r="15" spans="1:4" x14ac:dyDescent="0.3">
      <c r="A15" s="282">
        <v>37500</v>
      </c>
      <c r="B15" s="284">
        <v>3.7064774199683899</v>
      </c>
      <c r="C15" s="284">
        <v>3.7077543062968799</v>
      </c>
    </row>
    <row r="16" spans="1:4" x14ac:dyDescent="0.3">
      <c r="A16" s="282">
        <v>37591</v>
      </c>
      <c r="B16" s="284">
        <v>4.0005654509471302</v>
      </c>
      <c r="C16" s="284">
        <v>4.0006125790757103</v>
      </c>
    </row>
    <row r="17" spans="1:3" x14ac:dyDescent="0.3">
      <c r="A17" s="282">
        <v>37681</v>
      </c>
      <c r="B17" s="284">
        <v>5.04261612748593</v>
      </c>
      <c r="C17" s="284">
        <v>5.0426750847655599</v>
      </c>
    </row>
    <row r="18" spans="1:3" x14ac:dyDescent="0.3">
      <c r="A18" s="282">
        <v>37773</v>
      </c>
      <c r="B18" s="284">
        <v>5.39064217847677</v>
      </c>
      <c r="C18" s="284">
        <v>5.3907045643921903</v>
      </c>
    </row>
    <row r="19" spans="1:3" x14ac:dyDescent="0.3">
      <c r="A19" s="282">
        <v>37865</v>
      </c>
      <c r="B19" s="284">
        <v>5.89860272119759</v>
      </c>
      <c r="C19" s="284">
        <v>5.8998165978908697</v>
      </c>
    </row>
    <row r="20" spans="1:3" x14ac:dyDescent="0.3">
      <c r="A20" s="282">
        <v>37956</v>
      </c>
      <c r="B20" s="284">
        <v>6.3261746182773804</v>
      </c>
      <c r="C20" s="284">
        <v>6.3262462761800098</v>
      </c>
    </row>
    <row r="21" spans="1:3" x14ac:dyDescent="0.3">
      <c r="A21" s="282">
        <v>38047</v>
      </c>
      <c r="B21" s="284">
        <v>6.1773741151329</v>
      </c>
      <c r="C21" s="284">
        <v>6.1763298197967602</v>
      </c>
    </row>
    <row r="22" spans="1:3" x14ac:dyDescent="0.3">
      <c r="A22" s="282">
        <v>38139</v>
      </c>
      <c r="B22" s="284">
        <v>6.1218663182052797</v>
      </c>
      <c r="C22" s="284">
        <v>6.1208354380339403</v>
      </c>
    </row>
    <row r="23" spans="1:3" x14ac:dyDescent="0.3">
      <c r="A23" s="282">
        <v>38231</v>
      </c>
      <c r="B23" s="284">
        <v>6.3710262266336102</v>
      </c>
      <c r="C23" s="284">
        <v>6.3688614198967404</v>
      </c>
    </row>
    <row r="24" spans="1:3" x14ac:dyDescent="0.3">
      <c r="A24" s="282">
        <v>38322</v>
      </c>
      <c r="B24" s="284">
        <v>6.0829453813292904</v>
      </c>
      <c r="C24" s="284">
        <v>6.0830101845144204</v>
      </c>
    </row>
    <row r="25" spans="1:3" x14ac:dyDescent="0.3">
      <c r="A25" s="282">
        <v>38412</v>
      </c>
      <c r="B25" s="284">
        <v>5.3556827473425903</v>
      </c>
      <c r="C25" s="284">
        <v>5.3578916470982696</v>
      </c>
    </row>
    <row r="26" spans="1:3" x14ac:dyDescent="0.3">
      <c r="A26" s="282">
        <v>38504</v>
      </c>
      <c r="B26" s="284">
        <v>5.6186751102005301</v>
      </c>
      <c r="C26" s="284">
        <v>5.6208609271523198</v>
      </c>
    </row>
    <row r="27" spans="1:3" x14ac:dyDescent="0.3">
      <c r="A27" s="282">
        <v>38596</v>
      </c>
      <c r="B27" s="284">
        <v>4.7805602759659296</v>
      </c>
      <c r="C27" s="284">
        <v>4.7826927577820397</v>
      </c>
    </row>
    <row r="28" spans="1:3" x14ac:dyDescent="0.3">
      <c r="A28" s="282">
        <v>38687</v>
      </c>
      <c r="B28" s="284">
        <v>4.4497333775193404</v>
      </c>
      <c r="C28" s="284">
        <v>4.45078230131152</v>
      </c>
    </row>
    <row r="29" spans="1:3" x14ac:dyDescent="0.3">
      <c r="A29" s="282">
        <v>38777</v>
      </c>
      <c r="B29" s="284">
        <v>4.6376725072883396</v>
      </c>
      <c r="C29" s="284">
        <v>4.6376725072883396</v>
      </c>
    </row>
    <row r="30" spans="1:3" x14ac:dyDescent="0.3">
      <c r="A30" s="282">
        <v>38869</v>
      </c>
      <c r="B30" s="284">
        <v>3.57296810094835</v>
      </c>
      <c r="C30" s="284">
        <v>3.57296810094835</v>
      </c>
    </row>
    <row r="31" spans="1:3" x14ac:dyDescent="0.3">
      <c r="A31" s="282">
        <v>38961</v>
      </c>
      <c r="B31" s="284">
        <v>3.4019286983713899</v>
      </c>
      <c r="C31" s="284">
        <v>3.4019286983713899</v>
      </c>
    </row>
    <row r="32" spans="1:3" x14ac:dyDescent="0.3">
      <c r="A32" s="282">
        <v>39052</v>
      </c>
      <c r="B32" s="284">
        <v>3.2362272858379</v>
      </c>
      <c r="C32" s="284">
        <v>3.2352658398230898</v>
      </c>
    </row>
    <row r="33" spans="1:3" x14ac:dyDescent="0.3">
      <c r="A33" s="282">
        <v>39142</v>
      </c>
      <c r="B33" s="284">
        <v>3.07900041839412</v>
      </c>
      <c r="C33" s="284">
        <v>3.0780495226503302</v>
      </c>
    </row>
    <row r="34" spans="1:3" x14ac:dyDescent="0.3">
      <c r="A34" s="282">
        <v>39234</v>
      </c>
      <c r="B34" s="284">
        <v>3.7240231178879699</v>
      </c>
      <c r="C34" s="284">
        <v>3.7230772141242299</v>
      </c>
    </row>
    <row r="35" spans="1:3" x14ac:dyDescent="0.3">
      <c r="A35" s="282">
        <v>39326</v>
      </c>
      <c r="B35" s="284">
        <v>4.1155587279523704</v>
      </c>
      <c r="C35" s="284">
        <v>4.1146195315288203</v>
      </c>
    </row>
    <row r="36" spans="1:3" x14ac:dyDescent="0.3">
      <c r="A36" s="282">
        <v>39417</v>
      </c>
      <c r="B36" s="284">
        <v>4.01486365668306</v>
      </c>
      <c r="C36" s="284">
        <v>4.0158323632130299</v>
      </c>
    </row>
    <row r="37" spans="1:3" x14ac:dyDescent="0.3">
      <c r="A37" s="282">
        <v>39508</v>
      </c>
      <c r="B37" s="284">
        <v>3.8698547997269399</v>
      </c>
      <c r="C37" s="284">
        <v>3.8717355005949998</v>
      </c>
    </row>
    <row r="38" spans="1:3" x14ac:dyDescent="0.3">
      <c r="A38" s="282">
        <v>39600</v>
      </c>
      <c r="B38" s="284">
        <v>2.87991537170788</v>
      </c>
      <c r="C38" s="284">
        <v>2.8808535862477598</v>
      </c>
    </row>
    <row r="39" spans="1:3" x14ac:dyDescent="0.3">
      <c r="A39" s="282">
        <v>39692</v>
      </c>
      <c r="B39" s="284">
        <v>1.8185754492314301</v>
      </c>
      <c r="C39" s="284">
        <v>1.8185918542239901</v>
      </c>
    </row>
    <row r="40" spans="1:3" x14ac:dyDescent="0.3">
      <c r="A40" s="282">
        <v>39783</v>
      </c>
      <c r="B40" s="284">
        <v>1.0242910992326699</v>
      </c>
      <c r="C40" s="284">
        <v>1.0233957398801901</v>
      </c>
    </row>
    <row r="41" spans="1:3" x14ac:dyDescent="0.3">
      <c r="A41" s="282">
        <v>39873</v>
      </c>
      <c r="B41" s="284">
        <v>-0.75224029059388597</v>
      </c>
      <c r="C41" s="284">
        <v>-0.75400984031688201</v>
      </c>
    </row>
    <row r="42" spans="1:3" x14ac:dyDescent="0.3">
      <c r="A42" s="282">
        <v>39965</v>
      </c>
      <c r="B42" s="284">
        <v>-1.00608080557377</v>
      </c>
      <c r="C42" s="284">
        <v>-1.0051943907670999</v>
      </c>
    </row>
    <row r="43" spans="1:3" x14ac:dyDescent="0.3">
      <c r="A43" s="282">
        <v>40057</v>
      </c>
      <c r="B43" s="284">
        <v>-0.98252888227372503</v>
      </c>
      <c r="C43" s="284">
        <v>-0.97987968565884598</v>
      </c>
    </row>
    <row r="44" spans="1:3" x14ac:dyDescent="0.3">
      <c r="A44" s="282">
        <v>40148</v>
      </c>
      <c r="B44" s="284">
        <v>-0.6398950642997</v>
      </c>
      <c r="C44" s="284">
        <v>-0.63812815740494899</v>
      </c>
    </row>
    <row r="45" spans="1:3" x14ac:dyDescent="0.3">
      <c r="A45" s="282">
        <v>40238</v>
      </c>
      <c r="B45" s="284">
        <v>1.4675615212527999</v>
      </c>
      <c r="C45" s="284">
        <v>1.46846951650574</v>
      </c>
    </row>
    <row r="46" spans="1:3" x14ac:dyDescent="0.3">
      <c r="A46" s="282">
        <v>40330</v>
      </c>
      <c r="B46" s="284">
        <v>2.3406370042711599</v>
      </c>
      <c r="C46" s="284">
        <v>2.3352435530086</v>
      </c>
    </row>
    <row r="47" spans="1:3" x14ac:dyDescent="0.3">
      <c r="A47" s="282">
        <v>40422</v>
      </c>
      <c r="B47" s="284">
        <v>2.9580451491101698</v>
      </c>
      <c r="C47" s="284">
        <v>2.9490448709345398</v>
      </c>
    </row>
    <row r="48" spans="1:3" x14ac:dyDescent="0.3">
      <c r="A48" s="282">
        <v>40513</v>
      </c>
      <c r="B48" s="284">
        <v>3.1005539251977901</v>
      </c>
      <c r="C48" s="284">
        <v>3.0933904201230802</v>
      </c>
    </row>
    <row r="49" spans="1:3" x14ac:dyDescent="0.3">
      <c r="A49" s="282">
        <v>40603</v>
      </c>
      <c r="B49" s="284">
        <v>2.34324014463356</v>
      </c>
      <c r="C49" s="284">
        <v>2.34324014463356</v>
      </c>
    </row>
    <row r="50" spans="1:3" x14ac:dyDescent="0.3">
      <c r="A50" s="282">
        <v>40695</v>
      </c>
      <c r="B50" s="284">
        <v>2.014121599748</v>
      </c>
      <c r="C50" s="284">
        <v>2.0308343833123299</v>
      </c>
    </row>
    <row r="51" spans="1:3" x14ac:dyDescent="0.3">
      <c r="A51" s="282">
        <v>40787</v>
      </c>
      <c r="B51" s="284">
        <v>2.1465381640580699</v>
      </c>
      <c r="C51" s="284">
        <v>2.1736296399301298</v>
      </c>
    </row>
    <row r="52" spans="1:3" x14ac:dyDescent="0.3">
      <c r="A52" s="282">
        <v>40878</v>
      </c>
      <c r="B52" s="284">
        <v>2.6387507029458801</v>
      </c>
      <c r="C52" s="284">
        <v>2.6657322327778599</v>
      </c>
    </row>
    <row r="53" spans="1:3" x14ac:dyDescent="0.3">
      <c r="A53" s="282">
        <v>40969</v>
      </c>
      <c r="B53" s="284">
        <v>3.2392048049497202</v>
      </c>
      <c r="C53" s="284">
        <v>3.2392048049497202</v>
      </c>
    </row>
    <row r="54" spans="1:3" x14ac:dyDescent="0.3">
      <c r="A54" s="282">
        <v>41061</v>
      </c>
      <c r="B54" s="284">
        <v>3.5747673570907899</v>
      </c>
      <c r="C54" s="284">
        <v>3.5117358008387001</v>
      </c>
    </row>
    <row r="55" spans="1:3" x14ac:dyDescent="0.3">
      <c r="A55" s="282">
        <v>41153</v>
      </c>
      <c r="B55" s="284">
        <v>3.1878780660036199</v>
      </c>
      <c r="C55" s="284">
        <v>3.05796090573484</v>
      </c>
    </row>
    <row r="56" spans="1:3" x14ac:dyDescent="0.3">
      <c r="A56" s="282">
        <v>41244</v>
      </c>
      <c r="B56" s="284">
        <v>2.8465461288827099</v>
      </c>
      <c r="C56" s="284">
        <v>2.67910567255749</v>
      </c>
    </row>
    <row r="57" spans="1:3" x14ac:dyDescent="0.3">
      <c r="A57" s="282">
        <v>41334</v>
      </c>
      <c r="B57" s="284">
        <v>2.4097290619835299</v>
      </c>
      <c r="C57" s="284">
        <v>2.2661636312037698</v>
      </c>
    </row>
    <row r="58" spans="1:3" x14ac:dyDescent="0.3">
      <c r="A58" s="282">
        <v>41426</v>
      </c>
      <c r="B58" s="284">
        <v>2.3931170971241</v>
      </c>
      <c r="C58" s="284">
        <v>2.37440349946977</v>
      </c>
    </row>
    <row r="59" spans="1:3" x14ac:dyDescent="0.3">
      <c r="A59" s="282">
        <v>41518</v>
      </c>
      <c r="B59" s="284">
        <v>2.7999934040202401</v>
      </c>
      <c r="C59" s="284">
        <v>2.94906608780343</v>
      </c>
    </row>
    <row r="60" spans="1:3" x14ac:dyDescent="0.3">
      <c r="A60" s="282">
        <v>41609</v>
      </c>
      <c r="B60" s="284">
        <v>2.9488902730878799</v>
      </c>
      <c r="C60" s="284">
        <v>3.2781234097736198</v>
      </c>
    </row>
    <row r="61" spans="1:3" x14ac:dyDescent="0.3">
      <c r="A61" s="282">
        <v>41699</v>
      </c>
      <c r="B61" s="284">
        <v>3.0776001890898401</v>
      </c>
      <c r="C61" s="284">
        <v>3.5463308330816599</v>
      </c>
    </row>
    <row r="62" spans="1:3" x14ac:dyDescent="0.3">
      <c r="A62" s="282">
        <v>41791</v>
      </c>
      <c r="B62" s="284">
        <v>2.8345450575400601</v>
      </c>
      <c r="C62" s="284">
        <v>3.3495184915432499</v>
      </c>
    </row>
    <row r="63" spans="1:3" x14ac:dyDescent="0.3">
      <c r="A63" s="282">
        <v>41883</v>
      </c>
      <c r="B63" s="284">
        <v>2.8015270849039902</v>
      </c>
      <c r="C63" s="284">
        <v>3.2975226489216598</v>
      </c>
    </row>
    <row r="64" spans="1:3" x14ac:dyDescent="0.3">
      <c r="A64" s="282">
        <v>41974</v>
      </c>
      <c r="B64" s="284">
        <v>2.6844996417482601</v>
      </c>
      <c r="C64" s="284">
        <v>3.13751668891855</v>
      </c>
    </row>
    <row r="65" spans="1:4" x14ac:dyDescent="0.3">
      <c r="A65" s="282">
        <v>42064</v>
      </c>
      <c r="B65" s="284">
        <v>2.6314749068941699</v>
      </c>
      <c r="C65" s="284">
        <v>3.0654391247457902</v>
      </c>
    </row>
    <row r="66" spans="1:4" x14ac:dyDescent="0.3">
      <c r="A66" s="282">
        <v>42156</v>
      </c>
      <c r="B66" s="284">
        <v>2.6706931533997098</v>
      </c>
      <c r="C66" s="284">
        <v>3.11332795652616</v>
      </c>
    </row>
    <row r="67" spans="1:4" x14ac:dyDescent="0.3">
      <c r="A67" s="282">
        <v>42248</v>
      </c>
      <c r="B67" s="284">
        <v>2.3046615954749301</v>
      </c>
      <c r="C67" s="284">
        <v>2.77779933717781</v>
      </c>
    </row>
    <row r="68" spans="1:4" x14ac:dyDescent="0.3">
      <c r="A68" s="282">
        <v>42339</v>
      </c>
      <c r="B68" s="284">
        <v>2.3034221829402601</v>
      </c>
      <c r="C68" s="284">
        <v>2.8540607181383799</v>
      </c>
    </row>
    <row r="69" spans="1:4" x14ac:dyDescent="0.3">
      <c r="A69" s="282">
        <v>42430</v>
      </c>
      <c r="B69" s="284">
        <v>2.25660069184958</v>
      </c>
      <c r="C69" s="284">
        <v>2.79530419486826</v>
      </c>
    </row>
    <row r="70" spans="1:4" x14ac:dyDescent="0.3">
      <c r="A70" s="282">
        <v>42522</v>
      </c>
      <c r="B70" s="284">
        <v>2.66173384193513</v>
      </c>
      <c r="C70" s="284">
        <v>3.1985419751680202</v>
      </c>
    </row>
    <row r="71" spans="1:4" x14ac:dyDescent="0.3">
      <c r="A71" s="282">
        <v>42614</v>
      </c>
      <c r="B71" s="284">
        <v>3.1928665665108502</v>
      </c>
      <c r="C71" s="284">
        <v>3.96157738140188</v>
      </c>
      <c r="D71" s="284"/>
    </row>
    <row r="72" spans="1:4" x14ac:dyDescent="0.3">
      <c r="A72" s="282">
        <v>42705</v>
      </c>
      <c r="B72" s="284">
        <v>3.5549671019226401</v>
      </c>
      <c r="C72" s="284">
        <v>4.2214797279074698</v>
      </c>
    </row>
    <row r="73" spans="1:4" x14ac:dyDescent="0.3">
      <c r="A73" s="282">
        <v>42795</v>
      </c>
      <c r="B73" s="284">
        <v>4.1137326070250104</v>
      </c>
      <c r="C73" s="284">
        <v>4.7226262926865603</v>
      </c>
    </row>
    <row r="74" spans="1:4" x14ac:dyDescent="0.3">
      <c r="A74" s="282">
        <v>42887</v>
      </c>
      <c r="B74" s="284">
        <v>4.0359830633668698</v>
      </c>
      <c r="C74" s="284">
        <v>4.55354901285531</v>
      </c>
    </row>
    <row r="75" spans="1:4" x14ac:dyDescent="0.3">
      <c r="A75" s="282">
        <v>42979</v>
      </c>
      <c r="B75" s="284">
        <v>4.0618204201381598</v>
      </c>
      <c r="C75" s="284">
        <v>4.0814673722288299</v>
      </c>
    </row>
    <row r="76" spans="1:4" x14ac:dyDescent="0.3">
      <c r="A76" s="282">
        <v>43070</v>
      </c>
      <c r="B76" s="284">
        <v>4.02593005183373</v>
      </c>
      <c r="C76" s="284">
        <v>4.01192324700434</v>
      </c>
    </row>
    <row r="77" spans="1:4" x14ac:dyDescent="0.3">
      <c r="A77" s="282">
        <v>43160</v>
      </c>
      <c r="B77" s="284">
        <v>3.7714005281313998</v>
      </c>
      <c r="C77" s="284">
        <v>3.8281360032626601</v>
      </c>
    </row>
    <row r="78" spans="1:4" x14ac:dyDescent="0.3">
      <c r="A78" s="282">
        <v>43252</v>
      </c>
      <c r="B78" s="284">
        <v>3.7180315578998702</v>
      </c>
      <c r="C78" s="284">
        <v>3.92169134307838</v>
      </c>
    </row>
    <row r="79" spans="1:4" x14ac:dyDescent="0.3">
      <c r="A79" s="282">
        <v>43344</v>
      </c>
      <c r="B79" s="284">
        <v>3.55664801749242</v>
      </c>
      <c r="C79" s="284">
        <v>4.1220003706044599</v>
      </c>
    </row>
    <row r="80" spans="1:4" x14ac:dyDescent="0.3">
      <c r="A80" s="282">
        <v>43435</v>
      </c>
      <c r="B80" s="284">
        <v>3.4209170232724202</v>
      </c>
      <c r="C80" s="284">
        <v>4.1251424761903497</v>
      </c>
    </row>
    <row r="81" spans="1:3" x14ac:dyDescent="0.3">
      <c r="A81" s="282">
        <v>43525</v>
      </c>
      <c r="B81" s="284">
        <v>3.3472763898181102</v>
      </c>
      <c r="C81" s="284">
        <v>4.0378035448260698</v>
      </c>
    </row>
    <row r="82" spans="1:3" x14ac:dyDescent="0.3">
      <c r="A82" s="282">
        <v>43617</v>
      </c>
      <c r="B82" s="284">
        <v>3.2771565796034499</v>
      </c>
      <c r="C82" s="284">
        <v>3.7412737876779198</v>
      </c>
    </row>
    <row r="83" spans="1:3" x14ac:dyDescent="0.3">
      <c r="A83" s="282">
        <v>43709</v>
      </c>
      <c r="B83" s="284">
        <v>3.2030483393708602</v>
      </c>
      <c r="C83" s="284">
        <v>3.3000842665977501</v>
      </c>
    </row>
    <row r="84" spans="1:3" x14ac:dyDescent="0.3">
      <c r="A84" s="282">
        <v>43800</v>
      </c>
      <c r="B84" s="284">
        <v>3.1018727735270399</v>
      </c>
      <c r="C84" s="284">
        <v>2.8651410093816798</v>
      </c>
    </row>
    <row r="85" spans="1:3" x14ac:dyDescent="0.3">
      <c r="A85" s="282">
        <v>43891</v>
      </c>
      <c r="B85" s="284">
        <v>2.9542296044334102</v>
      </c>
      <c r="C85" s="284">
        <v>2.4682748285829601</v>
      </c>
    </row>
    <row r="86" spans="1:3" x14ac:dyDescent="0.3">
      <c r="A86" s="282">
        <v>43983</v>
      </c>
      <c r="B86" s="284">
        <v>2.7805296069927499</v>
      </c>
      <c r="C86" s="284">
        <v>2.2176725733401099</v>
      </c>
    </row>
    <row r="87" spans="1:3" x14ac:dyDescent="0.3">
      <c r="A87" s="282">
        <v>44075</v>
      </c>
      <c r="B87" s="284">
        <v>2.5987059420321001</v>
      </c>
      <c r="C87" s="284">
        <v>2.0952848316333701</v>
      </c>
    </row>
    <row r="88" spans="1:3" x14ac:dyDescent="0.3">
      <c r="A88" s="282">
        <v>44166</v>
      </c>
      <c r="B88" s="284">
        <v>2.4310181169103702</v>
      </c>
      <c r="C88" s="284">
        <v>1.9838865148982201</v>
      </c>
    </row>
    <row r="89" spans="1:3" x14ac:dyDescent="0.3">
      <c r="A89" s="282">
        <v>44256</v>
      </c>
      <c r="B89" s="284">
        <v>2.29932260769576</v>
      </c>
      <c r="C89" s="284">
        <v>1.89080481463841</v>
      </c>
    </row>
    <row r="90" spans="1:3" x14ac:dyDescent="0.3">
      <c r="A90" s="282">
        <v>44348</v>
      </c>
      <c r="B90" s="284">
        <v>2.2054775025818598</v>
      </c>
      <c r="C90" s="284">
        <v>1.81095622866227</v>
      </c>
    </row>
    <row r="91" spans="1:3" x14ac:dyDescent="0.3">
      <c r="B91" s="289"/>
      <c r="C91" s="28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131"/>
  <sheetViews>
    <sheetView zoomScaleNormal="100" workbookViewId="0">
      <selection activeCell="J31" sqref="J31"/>
    </sheetView>
  </sheetViews>
  <sheetFormatPr defaultColWidth="9.140625" defaultRowHeight="16.5" x14ac:dyDescent="0.3"/>
  <cols>
    <col min="1" max="1" width="9.140625" style="184"/>
    <col min="2" max="3" width="15.5703125" style="184" customWidth="1"/>
    <col min="4" max="4" width="9.140625" style="184"/>
    <col min="5" max="8" width="13.140625" style="184" customWidth="1"/>
    <col min="9" max="9" width="13" style="184" customWidth="1"/>
    <col min="10" max="10" width="12" style="184" bestFit="1" customWidth="1"/>
    <col min="11" max="13" width="12" style="184" customWidth="1"/>
    <col min="14" max="14" width="12" style="184" bestFit="1" customWidth="1"/>
    <col min="15" max="17" width="9.140625" style="184"/>
    <col min="18" max="18" width="9.7109375" style="184" bestFit="1" customWidth="1"/>
    <col min="19" max="19" width="12" style="184" bestFit="1" customWidth="1"/>
    <col min="20" max="31" width="12" style="184" customWidth="1"/>
    <col min="32" max="16384" width="9.140625" style="184"/>
  </cols>
  <sheetData>
    <row r="1" spans="1:31" x14ac:dyDescent="0.3">
      <c r="A1" s="244" t="s">
        <v>355</v>
      </c>
      <c r="B1" s="245"/>
      <c r="C1" s="245"/>
      <c r="D1" s="290"/>
    </row>
    <row r="2" spans="1:31" x14ac:dyDescent="0.3">
      <c r="A2" s="247" t="s">
        <v>349</v>
      </c>
      <c r="B2" s="245"/>
      <c r="C2" s="245"/>
      <c r="D2" s="290"/>
      <c r="W2" s="281"/>
      <c r="X2" s="281"/>
      <c r="Y2" s="281"/>
      <c r="Z2" s="281"/>
      <c r="AA2" s="281"/>
      <c r="AB2" s="281"/>
      <c r="AC2" s="281"/>
      <c r="AD2" s="281"/>
      <c r="AE2" s="281"/>
    </row>
    <row r="3" spans="1:31" x14ac:dyDescent="0.3">
      <c r="A3" s="248"/>
      <c r="B3" s="249"/>
      <c r="C3" s="249"/>
      <c r="W3" s="184" t="e">
        <f t="shared" ref="W3:W66" si="0">T3/S3</f>
        <v>#DIV/0!</v>
      </c>
      <c r="X3" s="184" t="e">
        <f t="shared" ref="X3:X66" si="1">V3/U3</f>
        <v>#DIV/0!</v>
      </c>
      <c r="AC3" s="184" t="e">
        <f>W3/Y6*AA6</f>
        <v>#DIV/0!</v>
      </c>
      <c r="AD3" s="184" t="e">
        <f>X3/Z6*AB6</f>
        <v>#DIV/0!</v>
      </c>
      <c r="AE3" s="184" t="e">
        <f t="shared" ref="AE3:AE66" si="2">AC3/AD3*1000</f>
        <v>#DIV/0!</v>
      </c>
    </row>
    <row r="4" spans="1:31" x14ac:dyDescent="0.3">
      <c r="E4" s="281"/>
      <c r="F4" s="281"/>
      <c r="G4" s="281"/>
      <c r="H4" s="281"/>
      <c r="W4" s="184" t="e">
        <f t="shared" si="0"/>
        <v>#DIV/0!</v>
      </c>
      <c r="X4" s="184" t="e">
        <f t="shared" si="1"/>
        <v>#DIV/0!</v>
      </c>
      <c r="AC4" s="184" t="e">
        <f t="shared" ref="AC4:AD19" si="3">AC3*W4/W3</f>
        <v>#DIV/0!</v>
      </c>
      <c r="AD4" s="184" t="e">
        <f t="shared" si="3"/>
        <v>#DIV/0!</v>
      </c>
      <c r="AE4" s="184" t="e">
        <f t="shared" si="2"/>
        <v>#DIV/0!</v>
      </c>
    </row>
    <row r="5" spans="1:31" x14ac:dyDescent="0.3">
      <c r="B5" s="184" t="s">
        <v>135</v>
      </c>
      <c r="C5" s="184" t="s">
        <v>134</v>
      </c>
      <c r="J5" s="288"/>
      <c r="K5" s="288"/>
      <c r="L5" s="283"/>
      <c r="N5" s="283"/>
      <c r="W5" s="184" t="e">
        <f t="shared" si="0"/>
        <v>#DIV/0!</v>
      </c>
      <c r="X5" s="184" t="e">
        <f t="shared" si="1"/>
        <v>#DIV/0!</v>
      </c>
      <c r="AC5" s="184" t="e">
        <f t="shared" si="3"/>
        <v>#DIV/0!</v>
      </c>
      <c r="AD5" s="184" t="e">
        <f t="shared" si="3"/>
        <v>#DIV/0!</v>
      </c>
      <c r="AE5" s="184" t="e">
        <f t="shared" si="2"/>
        <v>#DIV/0!</v>
      </c>
    </row>
    <row r="6" spans="1:31" x14ac:dyDescent="0.3">
      <c r="A6" s="282">
        <v>36678</v>
      </c>
      <c r="B6" s="288">
        <v>2300</v>
      </c>
      <c r="C6" s="288">
        <v>2300</v>
      </c>
      <c r="J6" s="288"/>
      <c r="K6" s="288"/>
      <c r="L6" s="283"/>
      <c r="N6" s="283"/>
      <c r="O6" s="283"/>
      <c r="W6" s="184" t="e">
        <f t="shared" si="0"/>
        <v>#DIV/0!</v>
      </c>
      <c r="X6" s="184" t="e">
        <f t="shared" si="1"/>
        <v>#DIV/0!</v>
      </c>
      <c r="Y6" s="184" t="e">
        <f t="shared" ref="Y6:Z37" si="4">AVERAGE(W3:W6)</f>
        <v>#DIV/0!</v>
      </c>
      <c r="Z6" s="184" t="e">
        <f t="shared" si="4"/>
        <v>#DIV/0!</v>
      </c>
      <c r="AA6" s="184" t="e">
        <f t="shared" ref="AA6:AA69" si="5">Y6/$Y$94</f>
        <v>#DIV/0!</v>
      </c>
      <c r="AB6" s="184" t="e">
        <f t="shared" ref="AB6:AB69" si="6">Z6/$Z$94</f>
        <v>#DIV/0!</v>
      </c>
      <c r="AC6" s="184" t="e">
        <f t="shared" si="3"/>
        <v>#DIV/0!</v>
      </c>
      <c r="AD6" s="184" t="e">
        <f t="shared" si="3"/>
        <v>#DIV/0!</v>
      </c>
      <c r="AE6" s="184" t="e">
        <f t="shared" si="2"/>
        <v>#DIV/0!</v>
      </c>
    </row>
    <row r="7" spans="1:31" x14ac:dyDescent="0.3">
      <c r="A7" s="282">
        <v>36770</v>
      </c>
      <c r="B7" s="288">
        <v>2324</v>
      </c>
      <c r="C7" s="288">
        <v>2324</v>
      </c>
      <c r="J7" s="288"/>
      <c r="K7" s="288"/>
      <c r="L7" s="283"/>
      <c r="N7" s="283"/>
      <c r="O7" s="283"/>
      <c r="W7" s="184" t="e">
        <f t="shared" si="0"/>
        <v>#DIV/0!</v>
      </c>
      <c r="X7" s="184" t="e">
        <f t="shared" si="1"/>
        <v>#DIV/0!</v>
      </c>
      <c r="Y7" s="184" t="e">
        <f t="shared" si="4"/>
        <v>#DIV/0!</v>
      </c>
      <c r="Z7" s="184" t="e">
        <f t="shared" si="4"/>
        <v>#DIV/0!</v>
      </c>
      <c r="AA7" s="184" t="e">
        <f t="shared" si="5"/>
        <v>#DIV/0!</v>
      </c>
      <c r="AB7" s="184" t="e">
        <f t="shared" si="6"/>
        <v>#DIV/0!</v>
      </c>
      <c r="AC7" s="184" t="e">
        <f t="shared" si="3"/>
        <v>#DIV/0!</v>
      </c>
      <c r="AD7" s="184" t="e">
        <f t="shared" si="3"/>
        <v>#DIV/0!</v>
      </c>
      <c r="AE7" s="184" t="e">
        <f t="shared" si="2"/>
        <v>#DIV/0!</v>
      </c>
    </row>
    <row r="8" spans="1:31" x14ac:dyDescent="0.3">
      <c r="A8" s="282">
        <v>36861</v>
      </c>
      <c r="B8" s="288">
        <v>2006</v>
      </c>
      <c r="C8" s="288">
        <v>2006</v>
      </c>
      <c r="J8" s="288"/>
      <c r="K8" s="288"/>
      <c r="L8" s="283"/>
      <c r="N8" s="283"/>
      <c r="O8" s="283"/>
      <c r="W8" s="184" t="e">
        <f t="shared" si="0"/>
        <v>#DIV/0!</v>
      </c>
      <c r="X8" s="184" t="e">
        <f t="shared" si="1"/>
        <v>#DIV/0!</v>
      </c>
      <c r="Y8" s="184" t="e">
        <f t="shared" si="4"/>
        <v>#DIV/0!</v>
      </c>
      <c r="Z8" s="184" t="e">
        <f t="shared" si="4"/>
        <v>#DIV/0!</v>
      </c>
      <c r="AA8" s="184" t="e">
        <f t="shared" si="5"/>
        <v>#DIV/0!</v>
      </c>
      <c r="AB8" s="184" t="e">
        <f t="shared" si="6"/>
        <v>#DIV/0!</v>
      </c>
      <c r="AC8" s="184" t="e">
        <f t="shared" si="3"/>
        <v>#DIV/0!</v>
      </c>
      <c r="AD8" s="184" t="e">
        <f t="shared" si="3"/>
        <v>#DIV/0!</v>
      </c>
      <c r="AE8" s="184" t="e">
        <f t="shared" si="2"/>
        <v>#DIV/0!</v>
      </c>
    </row>
    <row r="9" spans="1:31" x14ac:dyDescent="0.3">
      <c r="A9" s="282">
        <v>36951</v>
      </c>
      <c r="B9" s="288">
        <v>1996</v>
      </c>
      <c r="C9" s="288">
        <v>1996</v>
      </c>
      <c r="J9" s="288"/>
      <c r="K9" s="288"/>
      <c r="L9" s="283"/>
      <c r="N9" s="283"/>
      <c r="O9" s="283"/>
      <c r="W9" s="184" t="e">
        <f t="shared" si="0"/>
        <v>#DIV/0!</v>
      </c>
      <c r="X9" s="184" t="e">
        <f t="shared" si="1"/>
        <v>#DIV/0!</v>
      </c>
      <c r="Y9" s="184" t="e">
        <f t="shared" si="4"/>
        <v>#DIV/0!</v>
      </c>
      <c r="Z9" s="184" t="e">
        <f t="shared" si="4"/>
        <v>#DIV/0!</v>
      </c>
      <c r="AA9" s="184" t="e">
        <f t="shared" si="5"/>
        <v>#DIV/0!</v>
      </c>
      <c r="AB9" s="184" t="e">
        <f t="shared" si="6"/>
        <v>#DIV/0!</v>
      </c>
      <c r="AC9" s="184" t="e">
        <f t="shared" si="3"/>
        <v>#DIV/0!</v>
      </c>
      <c r="AD9" s="184" t="e">
        <f t="shared" si="3"/>
        <v>#DIV/0!</v>
      </c>
      <c r="AE9" s="184" t="e">
        <f t="shared" si="2"/>
        <v>#DIV/0!</v>
      </c>
    </row>
    <row r="10" spans="1:31" x14ac:dyDescent="0.3">
      <c r="A10" s="282">
        <v>37043</v>
      </c>
      <c r="B10" s="288">
        <v>2090</v>
      </c>
      <c r="C10" s="288">
        <v>2090</v>
      </c>
      <c r="J10" s="288"/>
      <c r="K10" s="288"/>
      <c r="L10" s="283"/>
      <c r="N10" s="283"/>
      <c r="O10" s="283"/>
      <c r="W10" s="184" t="e">
        <f t="shared" si="0"/>
        <v>#DIV/0!</v>
      </c>
      <c r="X10" s="184" t="e">
        <f t="shared" si="1"/>
        <v>#DIV/0!</v>
      </c>
      <c r="Y10" s="184" t="e">
        <f t="shared" si="4"/>
        <v>#DIV/0!</v>
      </c>
      <c r="Z10" s="184" t="e">
        <f t="shared" si="4"/>
        <v>#DIV/0!</v>
      </c>
      <c r="AA10" s="184" t="e">
        <f t="shared" si="5"/>
        <v>#DIV/0!</v>
      </c>
      <c r="AB10" s="184" t="e">
        <f t="shared" si="6"/>
        <v>#DIV/0!</v>
      </c>
      <c r="AC10" s="184" t="e">
        <f t="shared" si="3"/>
        <v>#DIV/0!</v>
      </c>
      <c r="AD10" s="184" t="e">
        <f t="shared" si="3"/>
        <v>#DIV/0!</v>
      </c>
      <c r="AE10" s="184" t="e">
        <f t="shared" si="2"/>
        <v>#DIV/0!</v>
      </c>
    </row>
    <row r="11" spans="1:31" x14ac:dyDescent="0.3">
      <c r="A11" s="282">
        <v>37135</v>
      </c>
      <c r="B11" s="288">
        <v>2035</v>
      </c>
      <c r="C11" s="288">
        <v>2035</v>
      </c>
      <c r="J11" s="288"/>
      <c r="K11" s="288"/>
      <c r="L11" s="283"/>
      <c r="N11" s="283"/>
      <c r="O11" s="283"/>
      <c r="W11" s="184" t="e">
        <f t="shared" si="0"/>
        <v>#DIV/0!</v>
      </c>
      <c r="X11" s="184" t="e">
        <f t="shared" si="1"/>
        <v>#DIV/0!</v>
      </c>
      <c r="Y11" s="184" t="e">
        <f t="shared" si="4"/>
        <v>#DIV/0!</v>
      </c>
      <c r="Z11" s="184" t="e">
        <f t="shared" si="4"/>
        <v>#DIV/0!</v>
      </c>
      <c r="AA11" s="184" t="e">
        <f t="shared" si="5"/>
        <v>#DIV/0!</v>
      </c>
      <c r="AB11" s="184" t="e">
        <f t="shared" si="6"/>
        <v>#DIV/0!</v>
      </c>
      <c r="AC11" s="184" t="e">
        <f t="shared" si="3"/>
        <v>#DIV/0!</v>
      </c>
      <c r="AD11" s="184" t="e">
        <f t="shared" si="3"/>
        <v>#DIV/0!</v>
      </c>
      <c r="AE11" s="184" t="e">
        <f t="shared" si="2"/>
        <v>#DIV/0!</v>
      </c>
    </row>
    <row r="12" spans="1:31" x14ac:dyDescent="0.3">
      <c r="A12" s="282">
        <v>37226</v>
      </c>
      <c r="B12" s="288">
        <v>2431</v>
      </c>
      <c r="C12" s="288">
        <v>2431</v>
      </c>
      <c r="J12" s="288"/>
      <c r="K12" s="288"/>
      <c r="L12" s="283"/>
      <c r="N12" s="283"/>
      <c r="O12" s="283"/>
      <c r="W12" s="184" t="e">
        <f t="shared" si="0"/>
        <v>#DIV/0!</v>
      </c>
      <c r="X12" s="184" t="e">
        <f t="shared" si="1"/>
        <v>#DIV/0!</v>
      </c>
      <c r="Y12" s="184" t="e">
        <f t="shared" si="4"/>
        <v>#DIV/0!</v>
      </c>
      <c r="Z12" s="184" t="e">
        <f t="shared" si="4"/>
        <v>#DIV/0!</v>
      </c>
      <c r="AA12" s="184" t="e">
        <f t="shared" si="5"/>
        <v>#DIV/0!</v>
      </c>
      <c r="AB12" s="184" t="e">
        <f t="shared" si="6"/>
        <v>#DIV/0!</v>
      </c>
      <c r="AC12" s="184" t="e">
        <f t="shared" si="3"/>
        <v>#DIV/0!</v>
      </c>
      <c r="AD12" s="184" t="e">
        <f t="shared" si="3"/>
        <v>#DIV/0!</v>
      </c>
      <c r="AE12" s="184" t="e">
        <f t="shared" si="2"/>
        <v>#DIV/0!</v>
      </c>
    </row>
    <row r="13" spans="1:31" x14ac:dyDescent="0.3">
      <c r="A13" s="282">
        <v>37316</v>
      </c>
      <c r="B13" s="288">
        <v>2265</v>
      </c>
      <c r="C13" s="288">
        <v>2265</v>
      </c>
      <c r="J13" s="288"/>
      <c r="K13" s="288"/>
      <c r="L13" s="283"/>
      <c r="N13" s="283"/>
      <c r="O13" s="283"/>
      <c r="W13" s="184" t="e">
        <f t="shared" si="0"/>
        <v>#DIV/0!</v>
      </c>
      <c r="X13" s="184" t="e">
        <f t="shared" si="1"/>
        <v>#DIV/0!</v>
      </c>
      <c r="Y13" s="184" t="e">
        <f t="shared" si="4"/>
        <v>#DIV/0!</v>
      </c>
      <c r="Z13" s="184" t="e">
        <f t="shared" si="4"/>
        <v>#DIV/0!</v>
      </c>
      <c r="AA13" s="184" t="e">
        <f t="shared" si="5"/>
        <v>#DIV/0!</v>
      </c>
      <c r="AB13" s="184" t="e">
        <f t="shared" si="6"/>
        <v>#DIV/0!</v>
      </c>
      <c r="AC13" s="184" t="e">
        <f t="shared" si="3"/>
        <v>#DIV/0!</v>
      </c>
      <c r="AD13" s="184" t="e">
        <f t="shared" si="3"/>
        <v>#DIV/0!</v>
      </c>
      <c r="AE13" s="184" t="e">
        <f t="shared" si="2"/>
        <v>#DIV/0!</v>
      </c>
    </row>
    <row r="14" spans="1:31" x14ac:dyDescent="0.3">
      <c r="A14" s="282">
        <v>37408</v>
      </c>
      <c r="B14" s="288">
        <v>2427</v>
      </c>
      <c r="C14" s="288">
        <v>2427</v>
      </c>
      <c r="J14" s="288"/>
      <c r="K14" s="288"/>
      <c r="L14" s="283"/>
      <c r="N14" s="283"/>
      <c r="O14" s="283"/>
      <c r="W14" s="184" t="e">
        <f t="shared" si="0"/>
        <v>#DIV/0!</v>
      </c>
      <c r="X14" s="184" t="e">
        <f t="shared" si="1"/>
        <v>#DIV/0!</v>
      </c>
      <c r="Y14" s="184" t="e">
        <f t="shared" si="4"/>
        <v>#DIV/0!</v>
      </c>
      <c r="Z14" s="184" t="e">
        <f t="shared" si="4"/>
        <v>#DIV/0!</v>
      </c>
      <c r="AA14" s="184" t="e">
        <f t="shared" si="5"/>
        <v>#DIV/0!</v>
      </c>
      <c r="AB14" s="184" t="e">
        <f t="shared" si="6"/>
        <v>#DIV/0!</v>
      </c>
      <c r="AC14" s="184" t="e">
        <f t="shared" si="3"/>
        <v>#DIV/0!</v>
      </c>
      <c r="AD14" s="184" t="e">
        <f t="shared" si="3"/>
        <v>#DIV/0!</v>
      </c>
      <c r="AE14" s="184" t="e">
        <f t="shared" si="2"/>
        <v>#DIV/0!</v>
      </c>
    </row>
    <row r="15" spans="1:31" x14ac:dyDescent="0.3">
      <c r="A15" s="282">
        <v>37500</v>
      </c>
      <c r="B15" s="288">
        <v>2756</v>
      </c>
      <c r="C15" s="288">
        <v>2756</v>
      </c>
      <c r="J15" s="288"/>
      <c r="K15" s="288"/>
      <c r="L15" s="283"/>
      <c r="N15" s="283"/>
      <c r="O15" s="283"/>
      <c r="W15" s="184" t="e">
        <f t="shared" si="0"/>
        <v>#DIV/0!</v>
      </c>
      <c r="X15" s="184" t="e">
        <f t="shared" si="1"/>
        <v>#DIV/0!</v>
      </c>
      <c r="Y15" s="184" t="e">
        <f t="shared" si="4"/>
        <v>#DIV/0!</v>
      </c>
      <c r="Z15" s="184" t="e">
        <f t="shared" si="4"/>
        <v>#DIV/0!</v>
      </c>
      <c r="AA15" s="184" t="e">
        <f t="shared" si="5"/>
        <v>#DIV/0!</v>
      </c>
      <c r="AB15" s="184" t="e">
        <f t="shared" si="6"/>
        <v>#DIV/0!</v>
      </c>
      <c r="AC15" s="184" t="e">
        <f t="shared" si="3"/>
        <v>#DIV/0!</v>
      </c>
      <c r="AD15" s="184" t="e">
        <f t="shared" si="3"/>
        <v>#DIV/0!</v>
      </c>
      <c r="AE15" s="184" t="e">
        <f t="shared" si="2"/>
        <v>#DIV/0!</v>
      </c>
    </row>
    <row r="16" spans="1:31" x14ac:dyDescent="0.3">
      <c r="A16" s="282">
        <v>37591</v>
      </c>
      <c r="B16" s="288">
        <v>2775</v>
      </c>
      <c r="C16" s="288">
        <v>2775</v>
      </c>
      <c r="J16" s="288"/>
      <c r="K16" s="288"/>
      <c r="L16" s="283"/>
      <c r="N16" s="283"/>
      <c r="O16" s="283"/>
      <c r="W16" s="184" t="e">
        <f t="shared" si="0"/>
        <v>#DIV/0!</v>
      </c>
      <c r="X16" s="184" t="e">
        <f t="shared" si="1"/>
        <v>#DIV/0!</v>
      </c>
      <c r="Y16" s="184" t="e">
        <f t="shared" si="4"/>
        <v>#DIV/0!</v>
      </c>
      <c r="Z16" s="184" t="e">
        <f t="shared" si="4"/>
        <v>#DIV/0!</v>
      </c>
      <c r="AA16" s="184" t="e">
        <f t="shared" si="5"/>
        <v>#DIV/0!</v>
      </c>
      <c r="AB16" s="184" t="e">
        <f t="shared" si="6"/>
        <v>#DIV/0!</v>
      </c>
      <c r="AC16" s="184" t="e">
        <f t="shared" si="3"/>
        <v>#DIV/0!</v>
      </c>
      <c r="AD16" s="184" t="e">
        <f t="shared" si="3"/>
        <v>#DIV/0!</v>
      </c>
      <c r="AE16" s="184" t="e">
        <f t="shared" si="2"/>
        <v>#DIV/0!</v>
      </c>
    </row>
    <row r="17" spans="1:31" x14ac:dyDescent="0.3">
      <c r="A17" s="282">
        <v>37681</v>
      </c>
      <c r="B17" s="288">
        <v>2931</v>
      </c>
      <c r="C17" s="288">
        <v>2931</v>
      </c>
      <c r="J17" s="288"/>
      <c r="K17" s="288"/>
      <c r="L17" s="283"/>
      <c r="N17" s="283"/>
      <c r="O17" s="283"/>
      <c r="W17" s="184" t="e">
        <f t="shared" si="0"/>
        <v>#DIV/0!</v>
      </c>
      <c r="X17" s="184" t="e">
        <f t="shared" si="1"/>
        <v>#DIV/0!</v>
      </c>
      <c r="Y17" s="184" t="e">
        <f t="shared" si="4"/>
        <v>#DIV/0!</v>
      </c>
      <c r="Z17" s="184" t="e">
        <f t="shared" si="4"/>
        <v>#DIV/0!</v>
      </c>
      <c r="AA17" s="184" t="e">
        <f t="shared" si="5"/>
        <v>#DIV/0!</v>
      </c>
      <c r="AB17" s="184" t="e">
        <f t="shared" si="6"/>
        <v>#DIV/0!</v>
      </c>
      <c r="AC17" s="184" t="e">
        <f t="shared" si="3"/>
        <v>#DIV/0!</v>
      </c>
      <c r="AD17" s="184" t="e">
        <f t="shared" si="3"/>
        <v>#DIV/0!</v>
      </c>
      <c r="AE17" s="184" t="e">
        <f t="shared" si="2"/>
        <v>#DIV/0!</v>
      </c>
    </row>
    <row r="18" spans="1:31" x14ac:dyDescent="0.3">
      <c r="A18" s="282">
        <v>37773</v>
      </c>
      <c r="B18" s="288">
        <v>3025</v>
      </c>
      <c r="C18" s="288">
        <v>3024</v>
      </c>
      <c r="J18" s="288"/>
      <c r="K18" s="288"/>
      <c r="L18" s="283"/>
      <c r="N18" s="283"/>
      <c r="O18" s="283"/>
      <c r="W18" s="184" t="e">
        <f t="shared" si="0"/>
        <v>#DIV/0!</v>
      </c>
      <c r="X18" s="184" t="e">
        <f t="shared" si="1"/>
        <v>#DIV/0!</v>
      </c>
      <c r="Y18" s="184" t="e">
        <f t="shared" si="4"/>
        <v>#DIV/0!</v>
      </c>
      <c r="Z18" s="184" t="e">
        <f t="shared" si="4"/>
        <v>#DIV/0!</v>
      </c>
      <c r="AA18" s="184" t="e">
        <f t="shared" si="5"/>
        <v>#DIV/0!</v>
      </c>
      <c r="AB18" s="184" t="e">
        <f t="shared" si="6"/>
        <v>#DIV/0!</v>
      </c>
      <c r="AC18" s="184" t="e">
        <f t="shared" si="3"/>
        <v>#DIV/0!</v>
      </c>
      <c r="AD18" s="184" t="e">
        <f t="shared" si="3"/>
        <v>#DIV/0!</v>
      </c>
      <c r="AE18" s="184" t="e">
        <f t="shared" si="2"/>
        <v>#DIV/0!</v>
      </c>
    </row>
    <row r="19" spans="1:31" x14ac:dyDescent="0.3">
      <c r="A19" s="282">
        <v>37865</v>
      </c>
      <c r="B19" s="288">
        <v>3159</v>
      </c>
      <c r="C19" s="288">
        <v>3159</v>
      </c>
      <c r="J19" s="288"/>
      <c r="K19" s="288"/>
      <c r="L19" s="283"/>
      <c r="N19" s="283"/>
      <c r="O19" s="283"/>
      <c r="W19" s="184" t="e">
        <f t="shared" si="0"/>
        <v>#DIV/0!</v>
      </c>
      <c r="X19" s="184" t="e">
        <f t="shared" si="1"/>
        <v>#DIV/0!</v>
      </c>
      <c r="Y19" s="184" t="e">
        <f t="shared" si="4"/>
        <v>#DIV/0!</v>
      </c>
      <c r="Z19" s="184" t="e">
        <f t="shared" si="4"/>
        <v>#DIV/0!</v>
      </c>
      <c r="AA19" s="184" t="e">
        <f t="shared" si="5"/>
        <v>#DIV/0!</v>
      </c>
      <c r="AB19" s="184" t="e">
        <f t="shared" si="6"/>
        <v>#DIV/0!</v>
      </c>
      <c r="AC19" s="184" t="e">
        <f t="shared" si="3"/>
        <v>#DIV/0!</v>
      </c>
      <c r="AD19" s="184" t="e">
        <f t="shared" si="3"/>
        <v>#DIV/0!</v>
      </c>
      <c r="AE19" s="184" t="e">
        <f t="shared" si="2"/>
        <v>#DIV/0!</v>
      </c>
    </row>
    <row r="20" spans="1:31" x14ac:dyDescent="0.3">
      <c r="A20" s="282">
        <v>37956</v>
      </c>
      <c r="B20" s="288">
        <v>3142</v>
      </c>
      <c r="C20" s="288">
        <v>3142</v>
      </c>
      <c r="J20" s="288"/>
      <c r="K20" s="288"/>
      <c r="L20" s="283"/>
      <c r="N20" s="283"/>
      <c r="O20" s="283"/>
      <c r="W20" s="184" t="e">
        <f t="shared" si="0"/>
        <v>#DIV/0!</v>
      </c>
      <c r="X20" s="184" t="e">
        <f t="shared" si="1"/>
        <v>#DIV/0!</v>
      </c>
      <c r="Y20" s="184" t="e">
        <f t="shared" si="4"/>
        <v>#DIV/0!</v>
      </c>
      <c r="Z20" s="184" t="e">
        <f t="shared" si="4"/>
        <v>#DIV/0!</v>
      </c>
      <c r="AA20" s="184" t="e">
        <f t="shared" si="5"/>
        <v>#DIV/0!</v>
      </c>
      <c r="AB20" s="184" t="e">
        <f t="shared" si="6"/>
        <v>#DIV/0!</v>
      </c>
      <c r="AC20" s="184" t="e">
        <f t="shared" ref="AC20:AD35" si="7">AC19*W20/W19</f>
        <v>#DIV/0!</v>
      </c>
      <c r="AD20" s="184" t="e">
        <f t="shared" si="7"/>
        <v>#DIV/0!</v>
      </c>
      <c r="AE20" s="184" t="e">
        <f t="shared" si="2"/>
        <v>#DIV/0!</v>
      </c>
    </row>
    <row r="21" spans="1:31" x14ac:dyDescent="0.3">
      <c r="A21" s="282">
        <v>38047</v>
      </c>
      <c r="B21" s="288">
        <v>3141</v>
      </c>
      <c r="C21" s="288">
        <v>3141</v>
      </c>
      <c r="J21" s="288"/>
      <c r="K21" s="288"/>
      <c r="L21" s="283"/>
      <c r="N21" s="283"/>
      <c r="O21" s="283"/>
      <c r="W21" s="184" t="e">
        <f t="shared" si="0"/>
        <v>#DIV/0!</v>
      </c>
      <c r="X21" s="184" t="e">
        <f t="shared" si="1"/>
        <v>#DIV/0!</v>
      </c>
      <c r="Y21" s="184" t="e">
        <f t="shared" si="4"/>
        <v>#DIV/0!</v>
      </c>
      <c r="Z21" s="184" t="e">
        <f t="shared" si="4"/>
        <v>#DIV/0!</v>
      </c>
      <c r="AA21" s="184" t="e">
        <f t="shared" si="5"/>
        <v>#DIV/0!</v>
      </c>
      <c r="AB21" s="184" t="e">
        <f t="shared" si="6"/>
        <v>#DIV/0!</v>
      </c>
      <c r="AC21" s="184" t="e">
        <f t="shared" si="7"/>
        <v>#DIV/0!</v>
      </c>
      <c r="AD21" s="184" t="e">
        <f t="shared" si="7"/>
        <v>#DIV/0!</v>
      </c>
      <c r="AE21" s="184" t="e">
        <f t="shared" si="2"/>
        <v>#DIV/0!</v>
      </c>
    </row>
    <row r="22" spans="1:31" x14ac:dyDescent="0.3">
      <c r="A22" s="282">
        <v>38139</v>
      </c>
      <c r="B22" s="288">
        <v>3356</v>
      </c>
      <c r="C22" s="288">
        <v>3356</v>
      </c>
      <c r="J22" s="288"/>
      <c r="K22" s="288"/>
      <c r="L22" s="283"/>
      <c r="N22" s="283"/>
      <c r="O22" s="283"/>
      <c r="W22" s="184" t="e">
        <f t="shared" si="0"/>
        <v>#DIV/0!</v>
      </c>
      <c r="X22" s="184" t="e">
        <f t="shared" si="1"/>
        <v>#DIV/0!</v>
      </c>
      <c r="Y22" s="184" t="e">
        <f t="shared" si="4"/>
        <v>#DIV/0!</v>
      </c>
      <c r="Z22" s="184" t="e">
        <f t="shared" si="4"/>
        <v>#DIV/0!</v>
      </c>
      <c r="AA22" s="184" t="e">
        <f t="shared" si="5"/>
        <v>#DIV/0!</v>
      </c>
      <c r="AB22" s="184" t="e">
        <f t="shared" si="6"/>
        <v>#DIV/0!</v>
      </c>
      <c r="AC22" s="184" t="e">
        <f t="shared" si="7"/>
        <v>#DIV/0!</v>
      </c>
      <c r="AD22" s="184" t="e">
        <f t="shared" si="7"/>
        <v>#DIV/0!</v>
      </c>
      <c r="AE22" s="184" t="e">
        <f t="shared" si="2"/>
        <v>#DIV/0!</v>
      </c>
    </row>
    <row r="23" spans="1:31" x14ac:dyDescent="0.3">
      <c r="A23" s="282">
        <v>38231</v>
      </c>
      <c r="B23" s="288">
        <v>3180</v>
      </c>
      <c r="C23" s="288">
        <v>3180</v>
      </c>
      <c r="J23" s="288"/>
      <c r="K23" s="288"/>
      <c r="L23" s="283"/>
      <c r="N23" s="283"/>
      <c r="O23" s="283"/>
      <c r="W23" s="184" t="e">
        <f t="shared" si="0"/>
        <v>#DIV/0!</v>
      </c>
      <c r="X23" s="184" t="e">
        <f t="shared" si="1"/>
        <v>#DIV/0!</v>
      </c>
      <c r="Y23" s="184" t="e">
        <f t="shared" si="4"/>
        <v>#DIV/0!</v>
      </c>
      <c r="Z23" s="184" t="e">
        <f t="shared" si="4"/>
        <v>#DIV/0!</v>
      </c>
      <c r="AA23" s="184" t="e">
        <f t="shared" si="5"/>
        <v>#DIV/0!</v>
      </c>
      <c r="AB23" s="184" t="e">
        <f t="shared" si="6"/>
        <v>#DIV/0!</v>
      </c>
      <c r="AC23" s="184" t="e">
        <f t="shared" si="7"/>
        <v>#DIV/0!</v>
      </c>
      <c r="AD23" s="184" t="e">
        <f t="shared" si="7"/>
        <v>#DIV/0!</v>
      </c>
      <c r="AE23" s="184" t="e">
        <f t="shared" si="2"/>
        <v>#DIV/0!</v>
      </c>
    </row>
    <row r="24" spans="1:31" x14ac:dyDescent="0.3">
      <c r="A24" s="282">
        <v>38322</v>
      </c>
      <c r="B24" s="288">
        <v>3067</v>
      </c>
      <c r="C24" s="288">
        <v>3067</v>
      </c>
      <c r="J24" s="288"/>
      <c r="K24" s="288"/>
      <c r="L24" s="283"/>
      <c r="N24" s="283"/>
      <c r="O24" s="283"/>
      <c r="W24" s="184" t="e">
        <f t="shared" si="0"/>
        <v>#DIV/0!</v>
      </c>
      <c r="X24" s="184" t="e">
        <f t="shared" si="1"/>
        <v>#DIV/0!</v>
      </c>
      <c r="Y24" s="184" t="e">
        <f t="shared" si="4"/>
        <v>#DIV/0!</v>
      </c>
      <c r="Z24" s="184" t="e">
        <f t="shared" si="4"/>
        <v>#DIV/0!</v>
      </c>
      <c r="AA24" s="184" t="e">
        <f t="shared" si="5"/>
        <v>#DIV/0!</v>
      </c>
      <c r="AB24" s="184" t="e">
        <f t="shared" si="6"/>
        <v>#DIV/0!</v>
      </c>
      <c r="AC24" s="184" t="e">
        <f t="shared" si="7"/>
        <v>#DIV/0!</v>
      </c>
      <c r="AD24" s="184" t="e">
        <f t="shared" si="7"/>
        <v>#DIV/0!</v>
      </c>
      <c r="AE24" s="184" t="e">
        <f t="shared" si="2"/>
        <v>#DIV/0!</v>
      </c>
    </row>
    <row r="25" spans="1:31" x14ac:dyDescent="0.3">
      <c r="A25" s="282">
        <v>38412</v>
      </c>
      <c r="B25" s="288">
        <v>3153</v>
      </c>
      <c r="C25" s="288">
        <v>3153</v>
      </c>
      <c r="J25" s="288"/>
      <c r="K25" s="288"/>
      <c r="L25" s="283"/>
      <c r="N25" s="283"/>
      <c r="O25" s="283"/>
      <c r="W25" s="184" t="e">
        <f t="shared" si="0"/>
        <v>#DIV/0!</v>
      </c>
      <c r="X25" s="184" t="e">
        <f t="shared" si="1"/>
        <v>#DIV/0!</v>
      </c>
      <c r="Y25" s="184" t="e">
        <f t="shared" si="4"/>
        <v>#DIV/0!</v>
      </c>
      <c r="Z25" s="184" t="e">
        <f t="shared" si="4"/>
        <v>#DIV/0!</v>
      </c>
      <c r="AA25" s="184" t="e">
        <f t="shared" si="5"/>
        <v>#DIV/0!</v>
      </c>
      <c r="AB25" s="184" t="e">
        <f t="shared" si="6"/>
        <v>#DIV/0!</v>
      </c>
      <c r="AC25" s="184" t="e">
        <f t="shared" si="7"/>
        <v>#DIV/0!</v>
      </c>
      <c r="AD25" s="184" t="e">
        <f t="shared" si="7"/>
        <v>#DIV/0!</v>
      </c>
      <c r="AE25" s="184" t="e">
        <f t="shared" si="2"/>
        <v>#DIV/0!</v>
      </c>
    </row>
    <row r="26" spans="1:31" x14ac:dyDescent="0.3">
      <c r="A26" s="282">
        <v>38504</v>
      </c>
      <c r="B26" s="288">
        <v>3103</v>
      </c>
      <c r="C26" s="288">
        <v>3102</v>
      </c>
      <c r="J26" s="288"/>
      <c r="K26" s="288"/>
      <c r="L26" s="283"/>
      <c r="N26" s="283"/>
      <c r="O26" s="283"/>
      <c r="W26" s="184" t="e">
        <f t="shared" si="0"/>
        <v>#DIV/0!</v>
      </c>
      <c r="X26" s="184" t="e">
        <f t="shared" si="1"/>
        <v>#DIV/0!</v>
      </c>
      <c r="Y26" s="184" t="e">
        <f t="shared" si="4"/>
        <v>#DIV/0!</v>
      </c>
      <c r="Z26" s="184" t="e">
        <f t="shared" si="4"/>
        <v>#DIV/0!</v>
      </c>
      <c r="AA26" s="184" t="e">
        <f t="shared" si="5"/>
        <v>#DIV/0!</v>
      </c>
      <c r="AB26" s="184" t="e">
        <f t="shared" si="6"/>
        <v>#DIV/0!</v>
      </c>
      <c r="AC26" s="184" t="e">
        <f t="shared" si="7"/>
        <v>#DIV/0!</v>
      </c>
      <c r="AD26" s="184" t="e">
        <f t="shared" si="7"/>
        <v>#DIV/0!</v>
      </c>
      <c r="AE26" s="184" t="e">
        <f t="shared" si="2"/>
        <v>#DIV/0!</v>
      </c>
    </row>
    <row r="27" spans="1:31" x14ac:dyDescent="0.3">
      <c r="A27" s="282">
        <v>38596</v>
      </c>
      <c r="B27" s="288">
        <v>2960</v>
      </c>
      <c r="C27" s="288">
        <v>2960</v>
      </c>
      <c r="J27" s="288"/>
      <c r="K27" s="288"/>
      <c r="L27" s="283"/>
      <c r="N27" s="283"/>
      <c r="O27" s="283"/>
      <c r="W27" s="184" t="e">
        <f t="shared" si="0"/>
        <v>#DIV/0!</v>
      </c>
      <c r="X27" s="184" t="e">
        <f t="shared" si="1"/>
        <v>#DIV/0!</v>
      </c>
      <c r="Y27" s="184" t="e">
        <f t="shared" si="4"/>
        <v>#DIV/0!</v>
      </c>
      <c r="Z27" s="184" t="e">
        <f t="shared" si="4"/>
        <v>#DIV/0!</v>
      </c>
      <c r="AA27" s="184" t="e">
        <f t="shared" si="5"/>
        <v>#DIV/0!</v>
      </c>
      <c r="AB27" s="184" t="e">
        <f t="shared" si="6"/>
        <v>#DIV/0!</v>
      </c>
      <c r="AC27" s="184" t="e">
        <f t="shared" si="7"/>
        <v>#DIV/0!</v>
      </c>
      <c r="AD27" s="184" t="e">
        <f t="shared" si="7"/>
        <v>#DIV/0!</v>
      </c>
      <c r="AE27" s="184" t="e">
        <f t="shared" si="2"/>
        <v>#DIV/0!</v>
      </c>
    </row>
    <row r="28" spans="1:31" x14ac:dyDescent="0.3">
      <c r="A28" s="282">
        <v>38687</v>
      </c>
      <c r="B28" s="288">
        <v>3016</v>
      </c>
      <c r="C28" s="288">
        <v>3017</v>
      </c>
      <c r="J28" s="288"/>
      <c r="K28" s="288"/>
      <c r="L28" s="283"/>
      <c r="N28" s="283"/>
      <c r="O28" s="283"/>
      <c r="W28" s="184" t="e">
        <f t="shared" si="0"/>
        <v>#DIV/0!</v>
      </c>
      <c r="X28" s="184" t="e">
        <f t="shared" si="1"/>
        <v>#DIV/0!</v>
      </c>
      <c r="Y28" s="184" t="e">
        <f t="shared" si="4"/>
        <v>#DIV/0!</v>
      </c>
      <c r="Z28" s="184" t="e">
        <f t="shared" si="4"/>
        <v>#DIV/0!</v>
      </c>
      <c r="AA28" s="184" t="e">
        <f t="shared" si="5"/>
        <v>#DIV/0!</v>
      </c>
      <c r="AB28" s="184" t="e">
        <f t="shared" si="6"/>
        <v>#DIV/0!</v>
      </c>
      <c r="AC28" s="184" t="e">
        <f t="shared" si="7"/>
        <v>#DIV/0!</v>
      </c>
      <c r="AD28" s="184" t="e">
        <f t="shared" si="7"/>
        <v>#DIV/0!</v>
      </c>
      <c r="AE28" s="184" t="e">
        <f t="shared" si="2"/>
        <v>#DIV/0!</v>
      </c>
    </row>
    <row r="29" spans="1:31" x14ac:dyDescent="0.3">
      <c r="A29" s="282">
        <v>38777</v>
      </c>
      <c r="B29" s="288">
        <v>3046</v>
      </c>
      <c r="C29" s="288">
        <v>3044</v>
      </c>
      <c r="J29" s="288"/>
      <c r="K29" s="288"/>
      <c r="L29" s="283"/>
      <c r="N29" s="283"/>
      <c r="O29" s="283"/>
      <c r="W29" s="184" t="e">
        <f t="shared" si="0"/>
        <v>#DIV/0!</v>
      </c>
      <c r="X29" s="184" t="e">
        <f t="shared" si="1"/>
        <v>#DIV/0!</v>
      </c>
      <c r="Y29" s="184" t="e">
        <f t="shared" si="4"/>
        <v>#DIV/0!</v>
      </c>
      <c r="Z29" s="184" t="e">
        <f t="shared" si="4"/>
        <v>#DIV/0!</v>
      </c>
      <c r="AA29" s="184" t="e">
        <f t="shared" si="5"/>
        <v>#DIV/0!</v>
      </c>
      <c r="AB29" s="184" t="e">
        <f t="shared" si="6"/>
        <v>#DIV/0!</v>
      </c>
      <c r="AC29" s="184" t="e">
        <f t="shared" si="7"/>
        <v>#DIV/0!</v>
      </c>
      <c r="AD29" s="184" t="e">
        <f t="shared" si="7"/>
        <v>#DIV/0!</v>
      </c>
      <c r="AE29" s="184" t="e">
        <f t="shared" si="2"/>
        <v>#DIV/0!</v>
      </c>
    </row>
    <row r="30" spans="1:31" x14ac:dyDescent="0.3">
      <c r="A30" s="282">
        <v>38869</v>
      </c>
      <c r="B30" s="288">
        <v>2887</v>
      </c>
      <c r="C30" s="288">
        <v>2886</v>
      </c>
      <c r="J30" s="288"/>
      <c r="K30" s="288"/>
      <c r="L30" s="283"/>
      <c r="N30" s="283"/>
      <c r="O30" s="283"/>
      <c r="W30" s="184" t="e">
        <f t="shared" si="0"/>
        <v>#DIV/0!</v>
      </c>
      <c r="X30" s="184" t="e">
        <f t="shared" si="1"/>
        <v>#DIV/0!</v>
      </c>
      <c r="Y30" s="184" t="e">
        <f t="shared" si="4"/>
        <v>#DIV/0!</v>
      </c>
      <c r="Z30" s="184" t="e">
        <f t="shared" si="4"/>
        <v>#DIV/0!</v>
      </c>
      <c r="AA30" s="184" t="e">
        <f t="shared" si="5"/>
        <v>#DIV/0!</v>
      </c>
      <c r="AB30" s="184" t="e">
        <f t="shared" si="6"/>
        <v>#DIV/0!</v>
      </c>
      <c r="AC30" s="184" t="e">
        <f t="shared" si="7"/>
        <v>#DIV/0!</v>
      </c>
      <c r="AD30" s="184" t="e">
        <f t="shared" si="7"/>
        <v>#DIV/0!</v>
      </c>
      <c r="AE30" s="184" t="e">
        <f t="shared" si="2"/>
        <v>#DIV/0!</v>
      </c>
    </row>
    <row r="31" spans="1:31" x14ac:dyDescent="0.3">
      <c r="A31" s="282">
        <v>38961</v>
      </c>
      <c r="B31" s="288">
        <v>3005</v>
      </c>
      <c r="C31" s="288">
        <v>3007</v>
      </c>
      <c r="J31" s="288"/>
      <c r="K31" s="288"/>
      <c r="L31" s="283"/>
      <c r="N31" s="283"/>
      <c r="O31" s="283"/>
      <c r="W31" s="184" t="e">
        <f t="shared" si="0"/>
        <v>#DIV/0!</v>
      </c>
      <c r="X31" s="184" t="e">
        <f t="shared" si="1"/>
        <v>#DIV/0!</v>
      </c>
      <c r="Y31" s="184" t="e">
        <f t="shared" si="4"/>
        <v>#DIV/0!</v>
      </c>
      <c r="Z31" s="184" t="e">
        <f t="shared" si="4"/>
        <v>#DIV/0!</v>
      </c>
      <c r="AA31" s="184" t="e">
        <f t="shared" si="5"/>
        <v>#DIV/0!</v>
      </c>
      <c r="AB31" s="184" t="e">
        <f t="shared" si="6"/>
        <v>#DIV/0!</v>
      </c>
      <c r="AC31" s="184" t="e">
        <f t="shared" si="7"/>
        <v>#DIV/0!</v>
      </c>
      <c r="AD31" s="184" t="e">
        <f t="shared" si="7"/>
        <v>#DIV/0!</v>
      </c>
      <c r="AE31" s="184" t="e">
        <f t="shared" si="2"/>
        <v>#DIV/0!</v>
      </c>
    </row>
    <row r="32" spans="1:31" x14ac:dyDescent="0.3">
      <c r="A32" s="282">
        <v>39052</v>
      </c>
      <c r="B32" s="288">
        <v>3069</v>
      </c>
      <c r="C32" s="288">
        <v>3071</v>
      </c>
      <c r="J32" s="288"/>
      <c r="K32" s="288"/>
      <c r="L32" s="283"/>
      <c r="N32" s="283"/>
      <c r="O32" s="283"/>
      <c r="W32" s="184" t="e">
        <f t="shared" si="0"/>
        <v>#DIV/0!</v>
      </c>
      <c r="X32" s="184" t="e">
        <f t="shared" si="1"/>
        <v>#DIV/0!</v>
      </c>
      <c r="Y32" s="184" t="e">
        <f t="shared" si="4"/>
        <v>#DIV/0!</v>
      </c>
      <c r="Z32" s="184" t="e">
        <f t="shared" si="4"/>
        <v>#DIV/0!</v>
      </c>
      <c r="AA32" s="184" t="e">
        <f t="shared" si="5"/>
        <v>#DIV/0!</v>
      </c>
      <c r="AB32" s="184" t="e">
        <f t="shared" si="6"/>
        <v>#DIV/0!</v>
      </c>
      <c r="AC32" s="184" t="e">
        <f t="shared" si="7"/>
        <v>#DIV/0!</v>
      </c>
      <c r="AD32" s="184" t="e">
        <f t="shared" si="7"/>
        <v>#DIV/0!</v>
      </c>
      <c r="AE32" s="184" t="e">
        <f t="shared" si="2"/>
        <v>#DIV/0!</v>
      </c>
    </row>
    <row r="33" spans="1:31" x14ac:dyDescent="0.3">
      <c r="A33" s="282">
        <v>39142</v>
      </c>
      <c r="B33" s="288">
        <v>3035</v>
      </c>
      <c r="C33" s="288">
        <v>3028</v>
      </c>
      <c r="J33" s="288"/>
      <c r="K33" s="288"/>
      <c r="L33" s="283"/>
      <c r="N33" s="283"/>
      <c r="O33" s="283"/>
      <c r="W33" s="184" t="e">
        <f t="shared" si="0"/>
        <v>#DIV/0!</v>
      </c>
      <c r="X33" s="184" t="e">
        <f t="shared" si="1"/>
        <v>#DIV/0!</v>
      </c>
      <c r="Y33" s="184" t="e">
        <f t="shared" si="4"/>
        <v>#DIV/0!</v>
      </c>
      <c r="Z33" s="184" t="e">
        <f t="shared" si="4"/>
        <v>#DIV/0!</v>
      </c>
      <c r="AA33" s="184" t="e">
        <f t="shared" si="5"/>
        <v>#DIV/0!</v>
      </c>
      <c r="AB33" s="184" t="e">
        <f t="shared" si="6"/>
        <v>#DIV/0!</v>
      </c>
      <c r="AC33" s="184" t="e">
        <f t="shared" si="7"/>
        <v>#DIV/0!</v>
      </c>
      <c r="AD33" s="184" t="e">
        <f t="shared" si="7"/>
        <v>#DIV/0!</v>
      </c>
      <c r="AE33" s="184" t="e">
        <f t="shared" si="2"/>
        <v>#DIV/0!</v>
      </c>
    </row>
    <row r="34" spans="1:31" x14ac:dyDescent="0.3">
      <c r="A34" s="282">
        <v>39234</v>
      </c>
      <c r="B34" s="288">
        <v>3095</v>
      </c>
      <c r="C34" s="288">
        <v>3096</v>
      </c>
      <c r="J34" s="288"/>
      <c r="K34" s="288"/>
      <c r="L34" s="283"/>
      <c r="N34" s="283"/>
      <c r="O34" s="283"/>
      <c r="W34" s="184" t="e">
        <f t="shared" si="0"/>
        <v>#DIV/0!</v>
      </c>
      <c r="X34" s="184" t="e">
        <f t="shared" si="1"/>
        <v>#DIV/0!</v>
      </c>
      <c r="Y34" s="184" t="e">
        <f t="shared" si="4"/>
        <v>#DIV/0!</v>
      </c>
      <c r="Z34" s="184" t="e">
        <f t="shared" si="4"/>
        <v>#DIV/0!</v>
      </c>
      <c r="AA34" s="184" t="e">
        <f t="shared" si="5"/>
        <v>#DIV/0!</v>
      </c>
      <c r="AB34" s="184" t="e">
        <f t="shared" si="6"/>
        <v>#DIV/0!</v>
      </c>
      <c r="AC34" s="184" t="e">
        <f t="shared" si="7"/>
        <v>#DIV/0!</v>
      </c>
      <c r="AD34" s="184" t="e">
        <f t="shared" si="7"/>
        <v>#DIV/0!</v>
      </c>
      <c r="AE34" s="184" t="e">
        <f t="shared" si="2"/>
        <v>#DIV/0!</v>
      </c>
    </row>
    <row r="35" spans="1:31" x14ac:dyDescent="0.3">
      <c r="A35" s="282">
        <v>39326</v>
      </c>
      <c r="B35" s="288">
        <v>3135</v>
      </c>
      <c r="C35" s="288">
        <v>3139</v>
      </c>
      <c r="J35" s="288"/>
      <c r="K35" s="288"/>
      <c r="L35" s="283"/>
      <c r="N35" s="283"/>
      <c r="O35" s="283"/>
      <c r="W35" s="184" t="e">
        <f t="shared" si="0"/>
        <v>#DIV/0!</v>
      </c>
      <c r="X35" s="184" t="e">
        <f t="shared" si="1"/>
        <v>#DIV/0!</v>
      </c>
      <c r="Y35" s="184" t="e">
        <f t="shared" si="4"/>
        <v>#DIV/0!</v>
      </c>
      <c r="Z35" s="184" t="e">
        <f t="shared" si="4"/>
        <v>#DIV/0!</v>
      </c>
      <c r="AA35" s="184" t="e">
        <f t="shared" si="5"/>
        <v>#DIV/0!</v>
      </c>
      <c r="AB35" s="184" t="e">
        <f t="shared" si="6"/>
        <v>#DIV/0!</v>
      </c>
      <c r="AC35" s="184" t="e">
        <f t="shared" si="7"/>
        <v>#DIV/0!</v>
      </c>
      <c r="AD35" s="184" t="e">
        <f t="shared" si="7"/>
        <v>#DIV/0!</v>
      </c>
      <c r="AE35" s="184" t="e">
        <f t="shared" si="2"/>
        <v>#DIV/0!</v>
      </c>
    </row>
    <row r="36" spans="1:31" x14ac:dyDescent="0.3">
      <c r="A36" s="282">
        <v>39417</v>
      </c>
      <c r="B36" s="288">
        <v>3122</v>
      </c>
      <c r="C36" s="288">
        <v>3126</v>
      </c>
      <c r="J36" s="288"/>
      <c r="K36" s="288"/>
      <c r="L36" s="283"/>
      <c r="N36" s="283"/>
      <c r="O36" s="283"/>
      <c r="W36" s="184" t="e">
        <f t="shared" si="0"/>
        <v>#DIV/0!</v>
      </c>
      <c r="X36" s="184" t="e">
        <f t="shared" si="1"/>
        <v>#DIV/0!</v>
      </c>
      <c r="Y36" s="184" t="e">
        <f t="shared" si="4"/>
        <v>#DIV/0!</v>
      </c>
      <c r="Z36" s="184" t="e">
        <f t="shared" si="4"/>
        <v>#DIV/0!</v>
      </c>
      <c r="AA36" s="184" t="e">
        <f t="shared" si="5"/>
        <v>#DIV/0!</v>
      </c>
      <c r="AB36" s="184" t="e">
        <f t="shared" si="6"/>
        <v>#DIV/0!</v>
      </c>
      <c r="AC36" s="184" t="e">
        <f t="shared" ref="AC36:AD51" si="8">AC35*W36/W35</f>
        <v>#DIV/0!</v>
      </c>
      <c r="AD36" s="184" t="e">
        <f t="shared" si="8"/>
        <v>#DIV/0!</v>
      </c>
      <c r="AE36" s="184" t="e">
        <f t="shared" si="2"/>
        <v>#DIV/0!</v>
      </c>
    </row>
    <row r="37" spans="1:31" x14ac:dyDescent="0.3">
      <c r="A37" s="282">
        <v>39508</v>
      </c>
      <c r="B37" s="288">
        <v>2859</v>
      </c>
      <c r="C37" s="288">
        <v>2845</v>
      </c>
      <c r="J37" s="288"/>
      <c r="K37" s="288"/>
      <c r="L37" s="283"/>
      <c r="N37" s="283"/>
      <c r="O37" s="283"/>
      <c r="W37" s="184" t="e">
        <f t="shared" si="0"/>
        <v>#DIV/0!</v>
      </c>
      <c r="X37" s="184" t="e">
        <f t="shared" si="1"/>
        <v>#DIV/0!</v>
      </c>
      <c r="Y37" s="184" t="e">
        <f t="shared" si="4"/>
        <v>#DIV/0!</v>
      </c>
      <c r="Z37" s="184" t="e">
        <f t="shared" si="4"/>
        <v>#DIV/0!</v>
      </c>
      <c r="AA37" s="184" t="e">
        <f t="shared" si="5"/>
        <v>#DIV/0!</v>
      </c>
      <c r="AB37" s="184" t="e">
        <f t="shared" si="6"/>
        <v>#DIV/0!</v>
      </c>
      <c r="AC37" s="184" t="e">
        <f t="shared" si="8"/>
        <v>#DIV/0!</v>
      </c>
      <c r="AD37" s="184" t="e">
        <f t="shared" si="8"/>
        <v>#DIV/0!</v>
      </c>
      <c r="AE37" s="184" t="e">
        <f t="shared" si="2"/>
        <v>#DIV/0!</v>
      </c>
    </row>
    <row r="38" spans="1:31" x14ac:dyDescent="0.3">
      <c r="A38" s="282">
        <v>39600</v>
      </c>
      <c r="B38" s="288">
        <v>2624</v>
      </c>
      <c r="C38" s="288">
        <v>2629</v>
      </c>
      <c r="J38" s="288"/>
      <c r="K38" s="288"/>
      <c r="L38" s="283"/>
      <c r="N38" s="283"/>
      <c r="O38" s="283"/>
      <c r="W38" s="184" t="e">
        <f t="shared" si="0"/>
        <v>#DIV/0!</v>
      </c>
      <c r="X38" s="184" t="e">
        <f t="shared" si="1"/>
        <v>#DIV/0!</v>
      </c>
      <c r="Y38" s="184" t="e">
        <f t="shared" ref="Y38:Z69" si="9">AVERAGE(W35:W38)</f>
        <v>#DIV/0!</v>
      </c>
      <c r="Z38" s="184" t="e">
        <f t="shared" si="9"/>
        <v>#DIV/0!</v>
      </c>
      <c r="AA38" s="184" t="e">
        <f t="shared" si="5"/>
        <v>#DIV/0!</v>
      </c>
      <c r="AB38" s="184" t="e">
        <f t="shared" si="6"/>
        <v>#DIV/0!</v>
      </c>
      <c r="AC38" s="184" t="e">
        <f t="shared" si="8"/>
        <v>#DIV/0!</v>
      </c>
      <c r="AD38" s="184" t="e">
        <f t="shared" si="8"/>
        <v>#DIV/0!</v>
      </c>
      <c r="AE38" s="184" t="e">
        <f t="shared" si="2"/>
        <v>#DIV/0!</v>
      </c>
    </row>
    <row r="39" spans="1:31" x14ac:dyDescent="0.3">
      <c r="A39" s="282">
        <v>39692</v>
      </c>
      <c r="B39" s="288">
        <v>2501</v>
      </c>
      <c r="C39" s="288">
        <v>2507</v>
      </c>
      <c r="J39" s="288"/>
      <c r="K39" s="288"/>
      <c r="L39" s="283"/>
      <c r="N39" s="283"/>
      <c r="O39" s="283"/>
      <c r="W39" s="184" t="e">
        <f t="shared" si="0"/>
        <v>#DIV/0!</v>
      </c>
      <c r="X39" s="184" t="e">
        <f t="shared" si="1"/>
        <v>#DIV/0!</v>
      </c>
      <c r="Y39" s="184" t="e">
        <f t="shared" si="9"/>
        <v>#DIV/0!</v>
      </c>
      <c r="Z39" s="184" t="e">
        <f t="shared" si="9"/>
        <v>#DIV/0!</v>
      </c>
      <c r="AA39" s="184" t="e">
        <f t="shared" si="5"/>
        <v>#DIV/0!</v>
      </c>
      <c r="AB39" s="184" t="e">
        <f t="shared" si="6"/>
        <v>#DIV/0!</v>
      </c>
      <c r="AC39" s="184" t="e">
        <f t="shared" si="8"/>
        <v>#DIV/0!</v>
      </c>
      <c r="AD39" s="184" t="e">
        <f t="shared" si="8"/>
        <v>#DIV/0!</v>
      </c>
      <c r="AE39" s="184" t="e">
        <f t="shared" si="2"/>
        <v>#DIV/0!</v>
      </c>
    </row>
    <row r="40" spans="1:31" x14ac:dyDescent="0.3">
      <c r="A40" s="282">
        <v>39783</v>
      </c>
      <c r="B40" s="288">
        <v>2218</v>
      </c>
      <c r="C40" s="288">
        <v>2222</v>
      </c>
      <c r="J40" s="288"/>
      <c r="K40" s="288"/>
      <c r="L40" s="283"/>
      <c r="N40" s="283"/>
      <c r="O40" s="283"/>
      <c r="W40" s="184" t="e">
        <f t="shared" si="0"/>
        <v>#DIV/0!</v>
      </c>
      <c r="X40" s="184" t="e">
        <f t="shared" si="1"/>
        <v>#DIV/0!</v>
      </c>
      <c r="Y40" s="184" t="e">
        <f t="shared" si="9"/>
        <v>#DIV/0!</v>
      </c>
      <c r="Z40" s="184" t="e">
        <f t="shared" si="9"/>
        <v>#DIV/0!</v>
      </c>
      <c r="AA40" s="184" t="e">
        <f t="shared" si="5"/>
        <v>#DIV/0!</v>
      </c>
      <c r="AB40" s="184" t="e">
        <f t="shared" si="6"/>
        <v>#DIV/0!</v>
      </c>
      <c r="AC40" s="184" t="e">
        <f t="shared" si="8"/>
        <v>#DIV/0!</v>
      </c>
      <c r="AD40" s="184" t="e">
        <f t="shared" si="8"/>
        <v>#DIV/0!</v>
      </c>
      <c r="AE40" s="184" t="e">
        <f t="shared" si="2"/>
        <v>#DIV/0!</v>
      </c>
    </row>
    <row r="41" spans="1:31" x14ac:dyDescent="0.3">
      <c r="A41" s="282">
        <v>39873</v>
      </c>
      <c r="B41" s="288">
        <v>2274</v>
      </c>
      <c r="C41" s="288">
        <v>2253</v>
      </c>
      <c r="J41" s="288"/>
      <c r="K41" s="288"/>
      <c r="L41" s="283"/>
      <c r="N41" s="283"/>
      <c r="O41" s="283"/>
      <c r="W41" s="184" t="e">
        <f t="shared" si="0"/>
        <v>#DIV/0!</v>
      </c>
      <c r="X41" s="184" t="e">
        <f t="shared" si="1"/>
        <v>#DIV/0!</v>
      </c>
      <c r="Y41" s="184" t="e">
        <f t="shared" si="9"/>
        <v>#DIV/0!</v>
      </c>
      <c r="Z41" s="184" t="e">
        <f t="shared" si="9"/>
        <v>#DIV/0!</v>
      </c>
      <c r="AA41" s="184" t="e">
        <f t="shared" si="5"/>
        <v>#DIV/0!</v>
      </c>
      <c r="AB41" s="184" t="e">
        <f t="shared" si="6"/>
        <v>#DIV/0!</v>
      </c>
      <c r="AC41" s="184" t="e">
        <f t="shared" si="8"/>
        <v>#DIV/0!</v>
      </c>
      <c r="AD41" s="184" t="e">
        <f t="shared" si="8"/>
        <v>#DIV/0!</v>
      </c>
      <c r="AE41" s="184" t="e">
        <f t="shared" si="2"/>
        <v>#DIV/0!</v>
      </c>
    </row>
    <row r="42" spans="1:31" x14ac:dyDescent="0.3">
      <c r="A42" s="282">
        <v>39965</v>
      </c>
      <c r="B42" s="288">
        <v>2172</v>
      </c>
      <c r="C42" s="288">
        <v>2177</v>
      </c>
      <c r="J42" s="288"/>
      <c r="K42" s="288"/>
      <c r="L42" s="283"/>
      <c r="N42" s="283"/>
      <c r="O42" s="283"/>
      <c r="W42" s="184" t="e">
        <f t="shared" si="0"/>
        <v>#DIV/0!</v>
      </c>
      <c r="X42" s="184" t="e">
        <f t="shared" si="1"/>
        <v>#DIV/0!</v>
      </c>
      <c r="Y42" s="184" t="e">
        <f t="shared" si="9"/>
        <v>#DIV/0!</v>
      </c>
      <c r="Z42" s="184" t="e">
        <f t="shared" si="9"/>
        <v>#DIV/0!</v>
      </c>
      <c r="AA42" s="184" t="e">
        <f t="shared" si="5"/>
        <v>#DIV/0!</v>
      </c>
      <c r="AB42" s="184" t="e">
        <f t="shared" si="6"/>
        <v>#DIV/0!</v>
      </c>
      <c r="AC42" s="184" t="e">
        <f t="shared" si="8"/>
        <v>#DIV/0!</v>
      </c>
      <c r="AD42" s="184" t="e">
        <f t="shared" si="8"/>
        <v>#DIV/0!</v>
      </c>
      <c r="AE42" s="184" t="e">
        <f t="shared" si="2"/>
        <v>#DIV/0!</v>
      </c>
    </row>
    <row r="43" spans="1:31" x14ac:dyDescent="0.3">
      <c r="A43" s="282">
        <v>40057</v>
      </c>
      <c r="B43" s="288">
        <v>2137</v>
      </c>
      <c r="C43" s="288">
        <v>2147</v>
      </c>
      <c r="J43" s="288"/>
      <c r="K43" s="288"/>
      <c r="L43" s="283"/>
      <c r="N43" s="283"/>
      <c r="O43" s="283"/>
      <c r="W43" s="184" t="e">
        <f t="shared" si="0"/>
        <v>#DIV/0!</v>
      </c>
      <c r="X43" s="184" t="e">
        <f t="shared" si="1"/>
        <v>#DIV/0!</v>
      </c>
      <c r="Y43" s="184" t="e">
        <f t="shared" si="9"/>
        <v>#DIV/0!</v>
      </c>
      <c r="Z43" s="184" t="e">
        <f t="shared" si="9"/>
        <v>#DIV/0!</v>
      </c>
      <c r="AA43" s="184" t="e">
        <f t="shared" si="5"/>
        <v>#DIV/0!</v>
      </c>
      <c r="AB43" s="184" t="e">
        <f t="shared" si="6"/>
        <v>#DIV/0!</v>
      </c>
      <c r="AC43" s="184" t="e">
        <f t="shared" si="8"/>
        <v>#DIV/0!</v>
      </c>
      <c r="AD43" s="184" t="e">
        <f t="shared" si="8"/>
        <v>#DIV/0!</v>
      </c>
      <c r="AE43" s="184" t="e">
        <f t="shared" si="2"/>
        <v>#DIV/0!</v>
      </c>
    </row>
    <row r="44" spans="1:31" x14ac:dyDescent="0.3">
      <c r="A44" s="282">
        <v>40148</v>
      </c>
      <c r="B44" s="288">
        <v>2257</v>
      </c>
      <c r="C44" s="288">
        <v>2258</v>
      </c>
      <c r="J44" s="288"/>
      <c r="K44" s="288"/>
      <c r="L44" s="283"/>
      <c r="N44" s="283"/>
      <c r="O44" s="283"/>
      <c r="W44" s="184" t="e">
        <f t="shared" si="0"/>
        <v>#DIV/0!</v>
      </c>
      <c r="X44" s="184" t="e">
        <f t="shared" si="1"/>
        <v>#DIV/0!</v>
      </c>
      <c r="Y44" s="184" t="e">
        <f t="shared" si="9"/>
        <v>#DIV/0!</v>
      </c>
      <c r="Z44" s="184" t="e">
        <f t="shared" si="9"/>
        <v>#DIV/0!</v>
      </c>
      <c r="AA44" s="184" t="e">
        <f t="shared" si="5"/>
        <v>#DIV/0!</v>
      </c>
      <c r="AB44" s="184" t="e">
        <f t="shared" si="6"/>
        <v>#DIV/0!</v>
      </c>
      <c r="AC44" s="184" t="e">
        <f t="shared" si="8"/>
        <v>#DIV/0!</v>
      </c>
      <c r="AD44" s="184" t="e">
        <f t="shared" si="8"/>
        <v>#DIV/0!</v>
      </c>
      <c r="AE44" s="184" t="e">
        <f t="shared" si="2"/>
        <v>#DIV/0!</v>
      </c>
    </row>
    <row r="45" spans="1:31" x14ac:dyDescent="0.3">
      <c r="A45" s="282">
        <v>40238</v>
      </c>
      <c r="B45" s="288">
        <v>2182</v>
      </c>
      <c r="C45" s="288">
        <v>2161</v>
      </c>
      <c r="J45" s="288"/>
      <c r="K45" s="288"/>
      <c r="L45" s="283"/>
      <c r="N45" s="283"/>
      <c r="O45" s="283"/>
      <c r="W45" s="184" t="e">
        <f t="shared" si="0"/>
        <v>#DIV/0!</v>
      </c>
      <c r="X45" s="184" t="e">
        <f t="shared" si="1"/>
        <v>#DIV/0!</v>
      </c>
      <c r="Y45" s="184" t="e">
        <f t="shared" si="9"/>
        <v>#DIV/0!</v>
      </c>
      <c r="Z45" s="184" t="e">
        <f t="shared" si="9"/>
        <v>#DIV/0!</v>
      </c>
      <c r="AA45" s="184" t="e">
        <f t="shared" si="5"/>
        <v>#DIV/0!</v>
      </c>
      <c r="AB45" s="184" t="e">
        <f t="shared" si="6"/>
        <v>#DIV/0!</v>
      </c>
      <c r="AC45" s="184" t="e">
        <f t="shared" si="8"/>
        <v>#DIV/0!</v>
      </c>
      <c r="AD45" s="184" t="e">
        <f t="shared" si="8"/>
        <v>#DIV/0!</v>
      </c>
      <c r="AE45" s="184" t="e">
        <f t="shared" si="2"/>
        <v>#DIV/0!</v>
      </c>
    </row>
    <row r="46" spans="1:31" x14ac:dyDescent="0.3">
      <c r="A46" s="282">
        <v>40330</v>
      </c>
      <c r="B46" s="288">
        <v>2346</v>
      </c>
      <c r="C46" s="288">
        <v>2362</v>
      </c>
      <c r="J46" s="288"/>
      <c r="K46" s="288"/>
      <c r="L46" s="283"/>
      <c r="N46" s="283"/>
      <c r="O46" s="283"/>
      <c r="W46" s="184" t="e">
        <f t="shared" si="0"/>
        <v>#DIV/0!</v>
      </c>
      <c r="X46" s="184" t="e">
        <f t="shared" si="1"/>
        <v>#DIV/0!</v>
      </c>
      <c r="Y46" s="184" t="e">
        <f t="shared" si="9"/>
        <v>#DIV/0!</v>
      </c>
      <c r="Z46" s="184" t="e">
        <f t="shared" si="9"/>
        <v>#DIV/0!</v>
      </c>
      <c r="AA46" s="184" t="e">
        <f t="shared" si="5"/>
        <v>#DIV/0!</v>
      </c>
      <c r="AB46" s="184" t="e">
        <f t="shared" si="6"/>
        <v>#DIV/0!</v>
      </c>
      <c r="AC46" s="184" t="e">
        <f t="shared" si="8"/>
        <v>#DIV/0!</v>
      </c>
      <c r="AD46" s="184" t="e">
        <f t="shared" si="8"/>
        <v>#DIV/0!</v>
      </c>
      <c r="AE46" s="184" t="e">
        <f t="shared" si="2"/>
        <v>#DIV/0!</v>
      </c>
    </row>
    <row r="47" spans="1:31" x14ac:dyDescent="0.3">
      <c r="A47" s="282">
        <v>40422</v>
      </c>
      <c r="B47" s="288">
        <v>2226</v>
      </c>
      <c r="C47" s="288">
        <v>2258</v>
      </c>
      <c r="J47" s="288"/>
      <c r="K47" s="288"/>
      <c r="L47" s="283"/>
      <c r="N47" s="283"/>
      <c r="O47" s="283"/>
      <c r="W47" s="184" t="e">
        <f t="shared" si="0"/>
        <v>#DIV/0!</v>
      </c>
      <c r="X47" s="184" t="e">
        <f t="shared" si="1"/>
        <v>#DIV/0!</v>
      </c>
      <c r="Y47" s="184" t="e">
        <f t="shared" si="9"/>
        <v>#DIV/0!</v>
      </c>
      <c r="Z47" s="184" t="e">
        <f t="shared" si="9"/>
        <v>#DIV/0!</v>
      </c>
      <c r="AA47" s="184" t="e">
        <f t="shared" si="5"/>
        <v>#DIV/0!</v>
      </c>
      <c r="AB47" s="184" t="e">
        <f t="shared" si="6"/>
        <v>#DIV/0!</v>
      </c>
      <c r="AC47" s="184" t="e">
        <f t="shared" si="8"/>
        <v>#DIV/0!</v>
      </c>
      <c r="AD47" s="184" t="e">
        <f t="shared" si="8"/>
        <v>#DIV/0!</v>
      </c>
      <c r="AE47" s="184" t="e">
        <f t="shared" si="2"/>
        <v>#DIV/0!</v>
      </c>
    </row>
    <row r="48" spans="1:31" x14ac:dyDescent="0.3">
      <c r="A48" s="282">
        <v>40513</v>
      </c>
      <c r="B48" s="288">
        <v>2141</v>
      </c>
      <c r="C48" s="288">
        <v>2131</v>
      </c>
      <c r="J48" s="288"/>
      <c r="K48" s="288"/>
      <c r="L48" s="283"/>
      <c r="N48" s="283"/>
      <c r="O48" s="283"/>
      <c r="W48" s="184" t="e">
        <f t="shared" si="0"/>
        <v>#DIV/0!</v>
      </c>
      <c r="X48" s="184" t="e">
        <f t="shared" si="1"/>
        <v>#DIV/0!</v>
      </c>
      <c r="Y48" s="184" t="e">
        <f t="shared" si="9"/>
        <v>#DIV/0!</v>
      </c>
      <c r="Z48" s="184" t="e">
        <f t="shared" si="9"/>
        <v>#DIV/0!</v>
      </c>
      <c r="AA48" s="184" t="e">
        <f t="shared" si="5"/>
        <v>#DIV/0!</v>
      </c>
      <c r="AB48" s="184" t="e">
        <f t="shared" si="6"/>
        <v>#DIV/0!</v>
      </c>
      <c r="AC48" s="184" t="e">
        <f t="shared" si="8"/>
        <v>#DIV/0!</v>
      </c>
      <c r="AD48" s="184" t="e">
        <f t="shared" si="8"/>
        <v>#DIV/0!</v>
      </c>
      <c r="AE48" s="184" t="e">
        <f t="shared" si="2"/>
        <v>#DIV/0!</v>
      </c>
    </row>
    <row r="49" spans="1:31" x14ac:dyDescent="0.3">
      <c r="A49" s="282">
        <v>40603</v>
      </c>
      <c r="B49" s="288">
        <v>2178</v>
      </c>
      <c r="C49" s="288">
        <v>2138</v>
      </c>
      <c r="J49" s="288"/>
      <c r="K49" s="288"/>
      <c r="L49" s="283"/>
      <c r="N49" s="283"/>
      <c r="O49" s="283"/>
      <c r="W49" s="184" t="e">
        <f t="shared" si="0"/>
        <v>#DIV/0!</v>
      </c>
      <c r="X49" s="184" t="e">
        <f t="shared" si="1"/>
        <v>#DIV/0!</v>
      </c>
      <c r="Y49" s="184" t="e">
        <f t="shared" si="9"/>
        <v>#DIV/0!</v>
      </c>
      <c r="Z49" s="184" t="e">
        <f t="shared" si="9"/>
        <v>#DIV/0!</v>
      </c>
      <c r="AA49" s="184" t="e">
        <f t="shared" si="5"/>
        <v>#DIV/0!</v>
      </c>
      <c r="AB49" s="184" t="e">
        <f t="shared" si="6"/>
        <v>#DIV/0!</v>
      </c>
      <c r="AC49" s="184" t="e">
        <f t="shared" si="8"/>
        <v>#DIV/0!</v>
      </c>
      <c r="AD49" s="184" t="e">
        <f t="shared" si="8"/>
        <v>#DIV/0!</v>
      </c>
      <c r="AE49" s="184" t="e">
        <f t="shared" si="2"/>
        <v>#DIV/0!</v>
      </c>
    </row>
    <row r="50" spans="1:31" x14ac:dyDescent="0.3">
      <c r="A50" s="282">
        <v>40695</v>
      </c>
      <c r="B50" s="288">
        <v>2146</v>
      </c>
      <c r="C50" s="288">
        <v>2120</v>
      </c>
      <c r="J50" s="288"/>
      <c r="K50" s="288"/>
      <c r="L50" s="283"/>
      <c r="N50" s="283"/>
      <c r="O50" s="283"/>
      <c r="W50" s="184" t="e">
        <f t="shared" si="0"/>
        <v>#DIV/0!</v>
      </c>
      <c r="X50" s="184" t="e">
        <f t="shared" si="1"/>
        <v>#DIV/0!</v>
      </c>
      <c r="Y50" s="184" t="e">
        <f t="shared" si="9"/>
        <v>#DIV/0!</v>
      </c>
      <c r="Z50" s="184" t="e">
        <f t="shared" si="9"/>
        <v>#DIV/0!</v>
      </c>
      <c r="AA50" s="184" t="e">
        <f t="shared" si="5"/>
        <v>#DIV/0!</v>
      </c>
      <c r="AB50" s="184" t="e">
        <f t="shared" si="6"/>
        <v>#DIV/0!</v>
      </c>
      <c r="AC50" s="184" t="e">
        <f t="shared" si="8"/>
        <v>#DIV/0!</v>
      </c>
      <c r="AD50" s="184" t="e">
        <f t="shared" si="8"/>
        <v>#DIV/0!</v>
      </c>
      <c r="AE50" s="184" t="e">
        <f t="shared" si="2"/>
        <v>#DIV/0!</v>
      </c>
    </row>
    <row r="51" spans="1:31" x14ac:dyDescent="0.3">
      <c r="A51" s="282">
        <v>40787</v>
      </c>
      <c r="B51" s="288">
        <v>2240</v>
      </c>
      <c r="C51" s="288">
        <v>2250</v>
      </c>
      <c r="J51" s="288"/>
      <c r="K51" s="288"/>
      <c r="L51" s="283"/>
      <c r="N51" s="283"/>
      <c r="O51" s="283"/>
      <c r="W51" s="184" t="e">
        <f t="shared" si="0"/>
        <v>#DIV/0!</v>
      </c>
      <c r="X51" s="184" t="e">
        <f t="shared" si="1"/>
        <v>#DIV/0!</v>
      </c>
      <c r="Y51" s="184" t="e">
        <f t="shared" si="9"/>
        <v>#DIV/0!</v>
      </c>
      <c r="Z51" s="184" t="e">
        <f t="shared" si="9"/>
        <v>#DIV/0!</v>
      </c>
      <c r="AA51" s="184" t="e">
        <f t="shared" si="5"/>
        <v>#DIV/0!</v>
      </c>
      <c r="AB51" s="184" t="e">
        <f t="shared" si="6"/>
        <v>#DIV/0!</v>
      </c>
      <c r="AC51" s="184" t="e">
        <f t="shared" si="8"/>
        <v>#DIV/0!</v>
      </c>
      <c r="AD51" s="184" t="e">
        <f t="shared" si="8"/>
        <v>#DIV/0!</v>
      </c>
      <c r="AE51" s="184" t="e">
        <f t="shared" si="2"/>
        <v>#DIV/0!</v>
      </c>
    </row>
    <row r="52" spans="1:31" x14ac:dyDescent="0.3">
      <c r="A52" s="282">
        <v>40878</v>
      </c>
      <c r="B52" s="288">
        <v>2405</v>
      </c>
      <c r="C52" s="288">
        <v>2388</v>
      </c>
      <c r="J52" s="288"/>
      <c r="K52" s="288"/>
      <c r="L52" s="283"/>
      <c r="N52" s="283"/>
      <c r="O52" s="283"/>
      <c r="W52" s="184" t="e">
        <f t="shared" si="0"/>
        <v>#DIV/0!</v>
      </c>
      <c r="X52" s="184" t="e">
        <f t="shared" si="1"/>
        <v>#DIV/0!</v>
      </c>
      <c r="Y52" s="184" t="e">
        <f t="shared" si="9"/>
        <v>#DIV/0!</v>
      </c>
      <c r="Z52" s="184" t="e">
        <f t="shared" si="9"/>
        <v>#DIV/0!</v>
      </c>
      <c r="AA52" s="184" t="e">
        <f t="shared" si="5"/>
        <v>#DIV/0!</v>
      </c>
      <c r="AB52" s="184" t="e">
        <f t="shared" si="6"/>
        <v>#DIV/0!</v>
      </c>
      <c r="AC52" s="184" t="e">
        <f t="shared" ref="AC52:AD67" si="10">AC51*W52/W51</f>
        <v>#DIV/0!</v>
      </c>
      <c r="AD52" s="184" t="e">
        <f t="shared" si="10"/>
        <v>#DIV/0!</v>
      </c>
      <c r="AE52" s="184" t="e">
        <f t="shared" si="2"/>
        <v>#DIV/0!</v>
      </c>
    </row>
    <row r="53" spans="1:31" x14ac:dyDescent="0.3">
      <c r="A53" s="282">
        <v>40969</v>
      </c>
      <c r="B53" s="288">
        <v>2363</v>
      </c>
      <c r="C53" s="288">
        <v>2397</v>
      </c>
      <c r="J53" s="288"/>
      <c r="K53" s="288"/>
      <c r="L53" s="283"/>
      <c r="N53" s="283"/>
      <c r="O53" s="283"/>
      <c r="W53" s="184" t="e">
        <f t="shared" si="0"/>
        <v>#DIV/0!</v>
      </c>
      <c r="X53" s="184" t="e">
        <f t="shared" si="1"/>
        <v>#DIV/0!</v>
      </c>
      <c r="Y53" s="184" t="e">
        <f t="shared" si="9"/>
        <v>#DIV/0!</v>
      </c>
      <c r="Z53" s="184" t="e">
        <f t="shared" si="9"/>
        <v>#DIV/0!</v>
      </c>
      <c r="AA53" s="184" t="e">
        <f t="shared" si="5"/>
        <v>#DIV/0!</v>
      </c>
      <c r="AB53" s="184" t="e">
        <f t="shared" si="6"/>
        <v>#DIV/0!</v>
      </c>
      <c r="AC53" s="184" t="e">
        <f t="shared" si="10"/>
        <v>#DIV/0!</v>
      </c>
      <c r="AD53" s="184" t="e">
        <f t="shared" si="10"/>
        <v>#DIV/0!</v>
      </c>
      <c r="AE53" s="184" t="e">
        <f t="shared" si="2"/>
        <v>#DIV/0!</v>
      </c>
    </row>
    <row r="54" spans="1:31" x14ac:dyDescent="0.3">
      <c r="A54" s="282">
        <v>41061</v>
      </c>
      <c r="B54" s="288">
        <v>2532</v>
      </c>
      <c r="C54" s="288">
        <v>2493</v>
      </c>
      <c r="J54" s="288"/>
      <c r="K54" s="288"/>
      <c r="L54" s="283"/>
      <c r="N54" s="283"/>
      <c r="O54" s="283"/>
      <c r="W54" s="184" t="e">
        <f t="shared" si="0"/>
        <v>#DIV/0!</v>
      </c>
      <c r="X54" s="184" t="e">
        <f t="shared" si="1"/>
        <v>#DIV/0!</v>
      </c>
      <c r="Y54" s="184" t="e">
        <f t="shared" si="9"/>
        <v>#DIV/0!</v>
      </c>
      <c r="Z54" s="184" t="e">
        <f t="shared" si="9"/>
        <v>#DIV/0!</v>
      </c>
      <c r="AA54" s="184" t="e">
        <f t="shared" si="5"/>
        <v>#DIV/0!</v>
      </c>
      <c r="AB54" s="184" t="e">
        <f t="shared" si="6"/>
        <v>#DIV/0!</v>
      </c>
      <c r="AC54" s="184" t="e">
        <f t="shared" si="10"/>
        <v>#DIV/0!</v>
      </c>
      <c r="AD54" s="184" t="e">
        <f t="shared" si="10"/>
        <v>#DIV/0!</v>
      </c>
      <c r="AE54" s="184" t="e">
        <f t="shared" si="2"/>
        <v>#DIV/0!</v>
      </c>
    </row>
    <row r="55" spans="1:31" x14ac:dyDescent="0.3">
      <c r="A55" s="282">
        <v>41153</v>
      </c>
      <c r="B55" s="288">
        <v>2614</v>
      </c>
      <c r="C55" s="288">
        <v>2580</v>
      </c>
      <c r="J55" s="288"/>
      <c r="K55" s="288"/>
      <c r="L55" s="283"/>
      <c r="N55" s="283"/>
      <c r="O55" s="283"/>
      <c r="W55" s="184" t="e">
        <f t="shared" si="0"/>
        <v>#DIV/0!</v>
      </c>
      <c r="X55" s="184" t="e">
        <f t="shared" si="1"/>
        <v>#DIV/0!</v>
      </c>
      <c r="Y55" s="184" t="e">
        <f t="shared" si="9"/>
        <v>#DIV/0!</v>
      </c>
      <c r="Z55" s="184" t="e">
        <f t="shared" si="9"/>
        <v>#DIV/0!</v>
      </c>
      <c r="AA55" s="184" t="e">
        <f t="shared" si="5"/>
        <v>#DIV/0!</v>
      </c>
      <c r="AB55" s="184" t="e">
        <f t="shared" si="6"/>
        <v>#DIV/0!</v>
      </c>
      <c r="AC55" s="184" t="e">
        <f t="shared" si="10"/>
        <v>#DIV/0!</v>
      </c>
      <c r="AD55" s="184" t="e">
        <f t="shared" si="10"/>
        <v>#DIV/0!</v>
      </c>
      <c r="AE55" s="184" t="e">
        <f t="shared" si="2"/>
        <v>#DIV/0!</v>
      </c>
    </row>
    <row r="56" spans="1:31" x14ac:dyDescent="0.3">
      <c r="A56" s="282">
        <v>41244</v>
      </c>
      <c r="B56" s="288">
        <v>2651</v>
      </c>
      <c r="C56" s="288">
        <v>2785</v>
      </c>
      <c r="J56" s="288"/>
      <c r="K56" s="288"/>
      <c r="L56" s="283"/>
      <c r="N56" s="283"/>
      <c r="O56" s="283"/>
      <c r="W56" s="184" t="e">
        <f t="shared" si="0"/>
        <v>#DIV/0!</v>
      </c>
      <c r="X56" s="184" t="e">
        <f t="shared" si="1"/>
        <v>#DIV/0!</v>
      </c>
      <c r="Y56" s="184" t="e">
        <f t="shared" si="9"/>
        <v>#DIV/0!</v>
      </c>
      <c r="Z56" s="184" t="e">
        <f t="shared" si="9"/>
        <v>#DIV/0!</v>
      </c>
      <c r="AA56" s="184" t="e">
        <f t="shared" si="5"/>
        <v>#DIV/0!</v>
      </c>
      <c r="AB56" s="184" t="e">
        <f t="shared" si="6"/>
        <v>#DIV/0!</v>
      </c>
      <c r="AC56" s="184" t="e">
        <f t="shared" si="10"/>
        <v>#DIV/0!</v>
      </c>
      <c r="AD56" s="184" t="e">
        <f t="shared" si="10"/>
        <v>#DIV/0!</v>
      </c>
      <c r="AE56" s="184" t="e">
        <f t="shared" si="2"/>
        <v>#DIV/0!</v>
      </c>
    </row>
    <row r="57" spans="1:31" x14ac:dyDescent="0.3">
      <c r="A57" s="282">
        <v>41334</v>
      </c>
      <c r="B57" s="288">
        <v>2763</v>
      </c>
      <c r="C57" s="288">
        <v>2913</v>
      </c>
      <c r="J57" s="288"/>
      <c r="K57" s="288"/>
      <c r="L57" s="283"/>
      <c r="N57" s="283"/>
      <c r="O57" s="283"/>
      <c r="W57" s="184" t="e">
        <f t="shared" si="0"/>
        <v>#DIV/0!</v>
      </c>
      <c r="X57" s="184" t="e">
        <f t="shared" si="1"/>
        <v>#DIV/0!</v>
      </c>
      <c r="Y57" s="184" t="e">
        <f t="shared" si="9"/>
        <v>#DIV/0!</v>
      </c>
      <c r="Z57" s="184" t="e">
        <f t="shared" si="9"/>
        <v>#DIV/0!</v>
      </c>
      <c r="AA57" s="184" t="e">
        <f t="shared" si="5"/>
        <v>#DIV/0!</v>
      </c>
      <c r="AB57" s="184" t="e">
        <f t="shared" si="6"/>
        <v>#DIV/0!</v>
      </c>
      <c r="AC57" s="184" t="e">
        <f t="shared" si="10"/>
        <v>#DIV/0!</v>
      </c>
      <c r="AD57" s="184" t="e">
        <f t="shared" si="10"/>
        <v>#DIV/0!</v>
      </c>
      <c r="AE57" s="184" t="e">
        <f t="shared" si="2"/>
        <v>#DIV/0!</v>
      </c>
    </row>
    <row r="58" spans="1:31" x14ac:dyDescent="0.3">
      <c r="A58" s="282">
        <v>41426</v>
      </c>
      <c r="B58" s="288">
        <v>2775</v>
      </c>
      <c r="C58" s="288">
        <v>2967</v>
      </c>
      <c r="J58" s="288"/>
      <c r="K58" s="288"/>
      <c r="L58" s="283"/>
      <c r="N58" s="283"/>
      <c r="O58" s="283"/>
      <c r="W58" s="184" t="e">
        <f t="shared" si="0"/>
        <v>#DIV/0!</v>
      </c>
      <c r="X58" s="184" t="e">
        <f t="shared" si="1"/>
        <v>#DIV/0!</v>
      </c>
      <c r="Y58" s="184" t="e">
        <f t="shared" si="9"/>
        <v>#DIV/0!</v>
      </c>
      <c r="Z58" s="184" t="e">
        <f t="shared" si="9"/>
        <v>#DIV/0!</v>
      </c>
      <c r="AA58" s="184" t="e">
        <f t="shared" si="5"/>
        <v>#DIV/0!</v>
      </c>
      <c r="AB58" s="184" t="e">
        <f t="shared" si="6"/>
        <v>#DIV/0!</v>
      </c>
      <c r="AC58" s="184" t="e">
        <f t="shared" si="10"/>
        <v>#DIV/0!</v>
      </c>
      <c r="AD58" s="184" t="e">
        <f t="shared" si="10"/>
        <v>#DIV/0!</v>
      </c>
      <c r="AE58" s="184" t="e">
        <f t="shared" si="2"/>
        <v>#DIV/0!</v>
      </c>
    </row>
    <row r="59" spans="1:31" x14ac:dyDescent="0.3">
      <c r="A59" s="282">
        <v>41518</v>
      </c>
      <c r="B59" s="288">
        <v>2979</v>
      </c>
      <c r="C59" s="288">
        <v>3034</v>
      </c>
      <c r="J59" s="288"/>
      <c r="K59" s="288"/>
      <c r="L59" s="283"/>
      <c r="N59" s="283"/>
      <c r="O59" s="283"/>
      <c r="W59" s="184" t="e">
        <f t="shared" si="0"/>
        <v>#DIV/0!</v>
      </c>
      <c r="X59" s="184" t="e">
        <f t="shared" si="1"/>
        <v>#DIV/0!</v>
      </c>
      <c r="Y59" s="184" t="e">
        <f t="shared" si="9"/>
        <v>#DIV/0!</v>
      </c>
      <c r="Z59" s="184" t="e">
        <f t="shared" si="9"/>
        <v>#DIV/0!</v>
      </c>
      <c r="AA59" s="184" t="e">
        <f t="shared" si="5"/>
        <v>#DIV/0!</v>
      </c>
      <c r="AB59" s="184" t="e">
        <f t="shared" si="6"/>
        <v>#DIV/0!</v>
      </c>
      <c r="AC59" s="184" t="e">
        <f t="shared" si="10"/>
        <v>#DIV/0!</v>
      </c>
      <c r="AD59" s="184" t="e">
        <f t="shared" si="10"/>
        <v>#DIV/0!</v>
      </c>
      <c r="AE59" s="184" t="e">
        <f t="shared" si="2"/>
        <v>#DIV/0!</v>
      </c>
    </row>
    <row r="60" spans="1:31" x14ac:dyDescent="0.3">
      <c r="A60" s="282">
        <v>41609</v>
      </c>
      <c r="B60" s="288">
        <v>2950</v>
      </c>
      <c r="C60" s="288">
        <v>3136</v>
      </c>
      <c r="J60" s="288"/>
      <c r="K60" s="288"/>
      <c r="L60" s="283"/>
      <c r="N60" s="283"/>
      <c r="O60" s="283"/>
      <c r="W60" s="184" t="e">
        <f t="shared" si="0"/>
        <v>#DIV/0!</v>
      </c>
      <c r="X60" s="184" t="e">
        <f t="shared" si="1"/>
        <v>#DIV/0!</v>
      </c>
      <c r="Y60" s="184" t="e">
        <f t="shared" si="9"/>
        <v>#DIV/0!</v>
      </c>
      <c r="Z60" s="184" t="e">
        <f t="shared" si="9"/>
        <v>#DIV/0!</v>
      </c>
      <c r="AA60" s="184" t="e">
        <f t="shared" si="5"/>
        <v>#DIV/0!</v>
      </c>
      <c r="AB60" s="184" t="e">
        <f t="shared" si="6"/>
        <v>#DIV/0!</v>
      </c>
      <c r="AC60" s="184" t="e">
        <f t="shared" si="10"/>
        <v>#DIV/0!</v>
      </c>
      <c r="AD60" s="184" t="e">
        <f t="shared" si="10"/>
        <v>#DIV/0!</v>
      </c>
      <c r="AE60" s="184" t="e">
        <f t="shared" si="2"/>
        <v>#DIV/0!</v>
      </c>
    </row>
    <row r="61" spans="1:31" x14ac:dyDescent="0.3">
      <c r="A61" s="282">
        <v>41699</v>
      </c>
      <c r="B61" s="288">
        <v>3230</v>
      </c>
      <c r="C61" s="288">
        <v>3263</v>
      </c>
      <c r="J61" s="288"/>
      <c r="K61" s="288"/>
      <c r="L61" s="283"/>
      <c r="N61" s="283"/>
      <c r="O61" s="283"/>
      <c r="W61" s="184" t="e">
        <f t="shared" si="0"/>
        <v>#DIV/0!</v>
      </c>
      <c r="X61" s="184" t="e">
        <f t="shared" si="1"/>
        <v>#DIV/0!</v>
      </c>
      <c r="Y61" s="184" t="e">
        <f t="shared" si="9"/>
        <v>#DIV/0!</v>
      </c>
      <c r="Z61" s="184" t="e">
        <f t="shared" si="9"/>
        <v>#DIV/0!</v>
      </c>
      <c r="AA61" s="184" t="e">
        <f t="shared" si="5"/>
        <v>#DIV/0!</v>
      </c>
      <c r="AB61" s="184" t="e">
        <f t="shared" si="6"/>
        <v>#DIV/0!</v>
      </c>
      <c r="AC61" s="184" t="e">
        <f t="shared" si="10"/>
        <v>#DIV/0!</v>
      </c>
      <c r="AD61" s="184" t="e">
        <f t="shared" si="10"/>
        <v>#DIV/0!</v>
      </c>
      <c r="AE61" s="184" t="e">
        <f t="shared" si="2"/>
        <v>#DIV/0!</v>
      </c>
    </row>
    <row r="62" spans="1:31" x14ac:dyDescent="0.3">
      <c r="A62" s="282">
        <v>41791</v>
      </c>
      <c r="B62" s="288">
        <v>3256</v>
      </c>
      <c r="C62" s="288">
        <v>3338</v>
      </c>
      <c r="J62" s="288"/>
      <c r="K62" s="288"/>
      <c r="L62" s="283"/>
      <c r="N62" s="283"/>
      <c r="O62" s="283"/>
      <c r="W62" s="184" t="e">
        <f t="shared" si="0"/>
        <v>#DIV/0!</v>
      </c>
      <c r="X62" s="184" t="e">
        <f t="shared" si="1"/>
        <v>#DIV/0!</v>
      </c>
      <c r="Y62" s="184" t="e">
        <f t="shared" si="9"/>
        <v>#DIV/0!</v>
      </c>
      <c r="Z62" s="184" t="e">
        <f t="shared" si="9"/>
        <v>#DIV/0!</v>
      </c>
      <c r="AA62" s="184" t="e">
        <f t="shared" si="5"/>
        <v>#DIV/0!</v>
      </c>
      <c r="AB62" s="184" t="e">
        <f t="shared" si="6"/>
        <v>#DIV/0!</v>
      </c>
      <c r="AC62" s="184" t="e">
        <f t="shared" si="10"/>
        <v>#DIV/0!</v>
      </c>
      <c r="AD62" s="184" t="e">
        <f t="shared" si="10"/>
        <v>#DIV/0!</v>
      </c>
      <c r="AE62" s="184" t="e">
        <f t="shared" si="2"/>
        <v>#DIV/0!</v>
      </c>
    </row>
    <row r="63" spans="1:31" x14ac:dyDescent="0.3">
      <c r="A63" s="282">
        <v>41883</v>
      </c>
      <c r="B63" s="288">
        <v>3260</v>
      </c>
      <c r="C63" s="288">
        <v>3380</v>
      </c>
      <c r="J63" s="288"/>
      <c r="K63" s="288"/>
      <c r="L63" s="283"/>
      <c r="N63" s="283"/>
      <c r="O63" s="283"/>
      <c r="W63" s="184" t="e">
        <f t="shared" si="0"/>
        <v>#DIV/0!</v>
      </c>
      <c r="X63" s="184" t="e">
        <f t="shared" si="1"/>
        <v>#DIV/0!</v>
      </c>
      <c r="Y63" s="184" t="e">
        <f t="shared" si="9"/>
        <v>#DIV/0!</v>
      </c>
      <c r="Z63" s="184" t="e">
        <f t="shared" si="9"/>
        <v>#DIV/0!</v>
      </c>
      <c r="AA63" s="184" t="e">
        <f t="shared" si="5"/>
        <v>#DIV/0!</v>
      </c>
      <c r="AB63" s="184" t="e">
        <f t="shared" si="6"/>
        <v>#DIV/0!</v>
      </c>
      <c r="AC63" s="184" t="e">
        <f t="shared" si="10"/>
        <v>#DIV/0!</v>
      </c>
      <c r="AD63" s="184" t="e">
        <f t="shared" si="10"/>
        <v>#DIV/0!</v>
      </c>
      <c r="AE63" s="184" t="e">
        <f t="shared" si="2"/>
        <v>#DIV/0!</v>
      </c>
    </row>
    <row r="64" spans="1:31" x14ac:dyDescent="0.3">
      <c r="A64" s="282">
        <v>41974</v>
      </c>
      <c r="B64" s="288">
        <v>3396</v>
      </c>
      <c r="C64" s="288">
        <v>3382</v>
      </c>
      <c r="J64" s="288"/>
      <c r="K64" s="288"/>
      <c r="L64" s="283"/>
      <c r="N64" s="283"/>
      <c r="O64" s="283"/>
      <c r="W64" s="184" t="e">
        <f t="shared" si="0"/>
        <v>#DIV/0!</v>
      </c>
      <c r="X64" s="184" t="e">
        <f t="shared" si="1"/>
        <v>#DIV/0!</v>
      </c>
      <c r="Y64" s="184" t="e">
        <f t="shared" si="9"/>
        <v>#DIV/0!</v>
      </c>
      <c r="Z64" s="184" t="e">
        <f t="shared" si="9"/>
        <v>#DIV/0!</v>
      </c>
      <c r="AA64" s="184" t="e">
        <f t="shared" si="5"/>
        <v>#DIV/0!</v>
      </c>
      <c r="AB64" s="184" t="e">
        <f t="shared" si="6"/>
        <v>#DIV/0!</v>
      </c>
      <c r="AC64" s="184" t="e">
        <f t="shared" si="10"/>
        <v>#DIV/0!</v>
      </c>
      <c r="AD64" s="184" t="e">
        <f t="shared" si="10"/>
        <v>#DIV/0!</v>
      </c>
      <c r="AE64" s="184" t="e">
        <f t="shared" si="2"/>
        <v>#DIV/0!</v>
      </c>
    </row>
    <row r="65" spans="1:31" x14ac:dyDescent="0.3">
      <c r="A65" s="282">
        <v>42064</v>
      </c>
      <c r="B65" s="288">
        <v>3405</v>
      </c>
      <c r="C65" s="288">
        <v>3389</v>
      </c>
      <c r="J65" s="288"/>
      <c r="K65" s="288"/>
      <c r="L65" s="283"/>
      <c r="N65" s="283"/>
      <c r="O65" s="283"/>
      <c r="W65" s="184" t="e">
        <f t="shared" si="0"/>
        <v>#DIV/0!</v>
      </c>
      <c r="X65" s="184" t="e">
        <f t="shared" si="1"/>
        <v>#DIV/0!</v>
      </c>
      <c r="Y65" s="184" t="e">
        <f t="shared" si="9"/>
        <v>#DIV/0!</v>
      </c>
      <c r="Z65" s="184" t="e">
        <f t="shared" si="9"/>
        <v>#DIV/0!</v>
      </c>
      <c r="AA65" s="184" t="e">
        <f t="shared" si="5"/>
        <v>#DIV/0!</v>
      </c>
      <c r="AB65" s="184" t="e">
        <f t="shared" si="6"/>
        <v>#DIV/0!</v>
      </c>
      <c r="AC65" s="184" t="e">
        <f t="shared" si="10"/>
        <v>#DIV/0!</v>
      </c>
      <c r="AD65" s="184" t="e">
        <f t="shared" si="10"/>
        <v>#DIV/0!</v>
      </c>
      <c r="AE65" s="184" t="e">
        <f t="shared" si="2"/>
        <v>#DIV/0!</v>
      </c>
    </row>
    <row r="66" spans="1:31" x14ac:dyDescent="0.3">
      <c r="A66" s="282">
        <v>42156</v>
      </c>
      <c r="B66" s="288">
        <v>3417</v>
      </c>
      <c r="C66" s="288">
        <v>3337</v>
      </c>
      <c r="J66" s="288"/>
      <c r="K66" s="288"/>
      <c r="L66" s="283"/>
      <c r="N66" s="283"/>
      <c r="O66" s="283"/>
      <c r="W66" s="184" t="e">
        <f t="shared" si="0"/>
        <v>#DIV/0!</v>
      </c>
      <c r="X66" s="184" t="e">
        <f t="shared" si="1"/>
        <v>#DIV/0!</v>
      </c>
      <c r="Y66" s="184" t="e">
        <f t="shared" si="9"/>
        <v>#DIV/0!</v>
      </c>
      <c r="Z66" s="184" t="e">
        <f t="shared" si="9"/>
        <v>#DIV/0!</v>
      </c>
      <c r="AA66" s="184" t="e">
        <f t="shared" si="5"/>
        <v>#DIV/0!</v>
      </c>
      <c r="AB66" s="184" t="e">
        <f t="shared" si="6"/>
        <v>#DIV/0!</v>
      </c>
      <c r="AC66" s="184" t="e">
        <f t="shared" si="10"/>
        <v>#DIV/0!</v>
      </c>
      <c r="AD66" s="184" t="e">
        <f t="shared" si="10"/>
        <v>#DIV/0!</v>
      </c>
      <c r="AE66" s="184" t="e">
        <f t="shared" si="2"/>
        <v>#DIV/0!</v>
      </c>
    </row>
    <row r="67" spans="1:31" x14ac:dyDescent="0.3">
      <c r="A67" s="282">
        <v>42248</v>
      </c>
      <c r="B67" s="288">
        <v>3467</v>
      </c>
      <c r="C67" s="288">
        <v>3425</v>
      </c>
      <c r="J67" s="288"/>
      <c r="K67" s="288"/>
      <c r="L67" s="283"/>
      <c r="N67" s="283"/>
      <c r="O67" s="283"/>
      <c r="W67" s="184" t="e">
        <f t="shared" ref="W67:W130" si="11">T67/S67</f>
        <v>#DIV/0!</v>
      </c>
      <c r="X67" s="184" t="e">
        <f t="shared" ref="X67:X130" si="12">V67/U67</f>
        <v>#DIV/0!</v>
      </c>
      <c r="Y67" s="184" t="e">
        <f t="shared" si="9"/>
        <v>#DIV/0!</v>
      </c>
      <c r="Z67" s="184" t="e">
        <f t="shared" si="9"/>
        <v>#DIV/0!</v>
      </c>
      <c r="AA67" s="184" t="e">
        <f t="shared" si="5"/>
        <v>#DIV/0!</v>
      </c>
      <c r="AB67" s="184" t="e">
        <f t="shared" si="6"/>
        <v>#DIV/0!</v>
      </c>
      <c r="AC67" s="184" t="e">
        <f t="shared" si="10"/>
        <v>#DIV/0!</v>
      </c>
      <c r="AD67" s="184" t="e">
        <f t="shared" si="10"/>
        <v>#DIV/0!</v>
      </c>
      <c r="AE67" s="184" t="e">
        <f t="shared" ref="AE67:AE130" si="13">AC67/AD67*1000</f>
        <v>#DIV/0!</v>
      </c>
    </row>
    <row r="68" spans="1:31" x14ac:dyDescent="0.3">
      <c r="A68" s="282">
        <v>42339</v>
      </c>
      <c r="B68" s="288">
        <v>3518</v>
      </c>
      <c r="C68" s="287">
        <v>3475</v>
      </c>
      <c r="E68" s="250"/>
      <c r="F68" s="250"/>
      <c r="J68" s="288"/>
      <c r="K68" s="288"/>
      <c r="L68" s="283"/>
      <c r="N68" s="283"/>
      <c r="O68" s="283"/>
      <c r="W68" s="184" t="e">
        <f t="shared" si="11"/>
        <v>#DIV/0!</v>
      </c>
      <c r="X68" s="184" t="e">
        <f t="shared" si="12"/>
        <v>#DIV/0!</v>
      </c>
      <c r="Y68" s="184" t="e">
        <f t="shared" si="9"/>
        <v>#DIV/0!</v>
      </c>
      <c r="Z68" s="184" t="e">
        <f t="shared" si="9"/>
        <v>#DIV/0!</v>
      </c>
      <c r="AA68" s="184" t="e">
        <f t="shared" si="5"/>
        <v>#DIV/0!</v>
      </c>
      <c r="AB68" s="184" t="e">
        <f t="shared" si="6"/>
        <v>#DIV/0!</v>
      </c>
      <c r="AC68" s="184" t="e">
        <f t="shared" ref="AC68:AD83" si="14">AC67*W68/W67</f>
        <v>#DIV/0!</v>
      </c>
      <c r="AD68" s="184" t="e">
        <f t="shared" si="14"/>
        <v>#DIV/0!</v>
      </c>
      <c r="AE68" s="184" t="e">
        <f t="shared" si="13"/>
        <v>#DIV/0!</v>
      </c>
    </row>
    <row r="69" spans="1:31" x14ac:dyDescent="0.3">
      <c r="A69" s="282">
        <v>42430</v>
      </c>
      <c r="B69" s="288">
        <v>3691</v>
      </c>
      <c r="C69" s="287">
        <v>3629</v>
      </c>
      <c r="E69" s="250"/>
      <c r="F69" s="250"/>
      <c r="J69" s="288"/>
      <c r="K69" s="288"/>
      <c r="L69" s="283"/>
      <c r="N69" s="283"/>
      <c r="O69" s="283"/>
      <c r="W69" s="184" t="e">
        <f t="shared" si="11"/>
        <v>#DIV/0!</v>
      </c>
      <c r="X69" s="184" t="e">
        <f t="shared" si="12"/>
        <v>#DIV/0!</v>
      </c>
      <c r="Y69" s="184" t="e">
        <f t="shared" si="9"/>
        <v>#DIV/0!</v>
      </c>
      <c r="Z69" s="184" t="e">
        <f t="shared" si="9"/>
        <v>#DIV/0!</v>
      </c>
      <c r="AA69" s="184" t="e">
        <f t="shared" si="5"/>
        <v>#DIV/0!</v>
      </c>
      <c r="AB69" s="184" t="e">
        <f t="shared" si="6"/>
        <v>#DIV/0!</v>
      </c>
      <c r="AC69" s="184" t="e">
        <f t="shared" si="14"/>
        <v>#DIV/0!</v>
      </c>
      <c r="AD69" s="184" t="e">
        <f t="shared" si="14"/>
        <v>#DIV/0!</v>
      </c>
      <c r="AE69" s="184" t="e">
        <f t="shared" si="13"/>
        <v>#DIV/0!</v>
      </c>
    </row>
    <row r="70" spans="1:31" x14ac:dyDescent="0.3">
      <c r="A70" s="282">
        <v>42522</v>
      </c>
      <c r="B70" s="288">
        <v>3913</v>
      </c>
      <c r="C70" s="287">
        <v>3815</v>
      </c>
      <c r="E70" s="250"/>
      <c r="F70" s="250"/>
      <c r="J70" s="288"/>
      <c r="K70" s="288"/>
      <c r="L70" s="283"/>
      <c r="N70" s="283"/>
      <c r="O70" s="283"/>
      <c r="W70" s="184" t="e">
        <f t="shared" si="11"/>
        <v>#DIV/0!</v>
      </c>
      <c r="X70" s="184" t="e">
        <f t="shared" si="12"/>
        <v>#DIV/0!</v>
      </c>
      <c r="Y70" s="184" t="e">
        <f t="shared" ref="Y70:Z101" si="15">AVERAGE(W67:W70)</f>
        <v>#DIV/0!</v>
      </c>
      <c r="Z70" s="184" t="e">
        <f t="shared" si="15"/>
        <v>#DIV/0!</v>
      </c>
      <c r="AA70" s="184" t="e">
        <f t="shared" ref="AA70:AA131" si="16">Y70/$Y$94</f>
        <v>#DIV/0!</v>
      </c>
      <c r="AB70" s="184" t="e">
        <f t="shared" ref="AB70:AB131" si="17">Z70/$Z$94</f>
        <v>#DIV/0!</v>
      </c>
      <c r="AC70" s="184" t="e">
        <f t="shared" si="14"/>
        <v>#DIV/0!</v>
      </c>
      <c r="AD70" s="184" t="e">
        <f t="shared" si="14"/>
        <v>#DIV/0!</v>
      </c>
      <c r="AE70" s="184" t="e">
        <f t="shared" si="13"/>
        <v>#DIV/0!</v>
      </c>
    </row>
    <row r="71" spans="1:31" x14ac:dyDescent="0.3">
      <c r="A71" s="282">
        <v>42614</v>
      </c>
      <c r="B71" s="288">
        <v>3987.3470000000002</v>
      </c>
      <c r="C71" s="287">
        <v>3839</v>
      </c>
      <c r="E71" s="250"/>
      <c r="F71" s="250"/>
      <c r="J71" s="288"/>
      <c r="K71" s="288"/>
      <c r="L71" s="283"/>
      <c r="N71" s="283"/>
      <c r="O71" s="283"/>
      <c r="W71" s="184" t="e">
        <f t="shared" si="11"/>
        <v>#DIV/0!</v>
      </c>
      <c r="X71" s="184" t="e">
        <f t="shared" si="12"/>
        <v>#DIV/0!</v>
      </c>
      <c r="Y71" s="184" t="e">
        <f t="shared" si="15"/>
        <v>#DIV/0!</v>
      </c>
      <c r="Z71" s="184" t="e">
        <f t="shared" si="15"/>
        <v>#DIV/0!</v>
      </c>
      <c r="AA71" s="184" t="e">
        <f t="shared" si="16"/>
        <v>#DIV/0!</v>
      </c>
      <c r="AB71" s="184" t="e">
        <f t="shared" si="17"/>
        <v>#DIV/0!</v>
      </c>
      <c r="AC71" s="184" t="e">
        <f t="shared" si="14"/>
        <v>#DIV/0!</v>
      </c>
      <c r="AD71" s="184" t="e">
        <f t="shared" si="14"/>
        <v>#DIV/0!</v>
      </c>
      <c r="AE71" s="184" t="e">
        <f t="shared" si="13"/>
        <v>#DIV/0!</v>
      </c>
    </row>
    <row r="72" spans="1:31" x14ac:dyDescent="0.3">
      <c r="A72" s="282">
        <v>42705</v>
      </c>
      <c r="B72" s="288">
        <v>4098.9927159999997</v>
      </c>
      <c r="C72" s="287">
        <v>3842</v>
      </c>
      <c r="E72" s="250"/>
      <c r="F72" s="250"/>
      <c r="J72" s="288"/>
      <c r="K72" s="288"/>
      <c r="L72" s="283"/>
      <c r="N72" s="283"/>
      <c r="O72" s="283"/>
      <c r="W72" s="184" t="e">
        <f t="shared" si="11"/>
        <v>#DIV/0!</v>
      </c>
      <c r="X72" s="184" t="e">
        <f t="shared" si="12"/>
        <v>#DIV/0!</v>
      </c>
      <c r="Y72" s="184" t="e">
        <f t="shared" si="15"/>
        <v>#DIV/0!</v>
      </c>
      <c r="Z72" s="184" t="e">
        <f t="shared" si="15"/>
        <v>#DIV/0!</v>
      </c>
      <c r="AA72" s="184" t="e">
        <f t="shared" si="16"/>
        <v>#DIV/0!</v>
      </c>
      <c r="AB72" s="184" t="e">
        <f t="shared" si="17"/>
        <v>#DIV/0!</v>
      </c>
      <c r="AC72" s="184" t="e">
        <f t="shared" si="14"/>
        <v>#DIV/0!</v>
      </c>
      <c r="AD72" s="184" t="e">
        <f t="shared" si="14"/>
        <v>#DIV/0!</v>
      </c>
      <c r="AE72" s="184" t="e">
        <f t="shared" si="13"/>
        <v>#DIV/0!</v>
      </c>
    </row>
    <row r="73" spans="1:31" x14ac:dyDescent="0.3">
      <c r="A73" s="282">
        <v>42795</v>
      </c>
      <c r="B73" s="288">
        <v>4247.1530000000002</v>
      </c>
      <c r="C73" s="288">
        <v>3822.79</v>
      </c>
      <c r="J73" s="288"/>
      <c r="K73" s="288"/>
      <c r="L73" s="283"/>
      <c r="N73" s="283"/>
      <c r="O73" s="283"/>
      <c r="W73" s="184" t="e">
        <f t="shared" si="11"/>
        <v>#DIV/0!</v>
      </c>
      <c r="X73" s="184" t="e">
        <f t="shared" si="12"/>
        <v>#DIV/0!</v>
      </c>
      <c r="Y73" s="184" t="e">
        <f t="shared" si="15"/>
        <v>#DIV/0!</v>
      </c>
      <c r="Z73" s="184" t="e">
        <f t="shared" si="15"/>
        <v>#DIV/0!</v>
      </c>
      <c r="AA73" s="184" t="e">
        <f t="shared" si="16"/>
        <v>#DIV/0!</v>
      </c>
      <c r="AB73" s="184" t="e">
        <f t="shared" si="17"/>
        <v>#DIV/0!</v>
      </c>
      <c r="AC73" s="184" t="e">
        <f t="shared" si="14"/>
        <v>#DIV/0!</v>
      </c>
      <c r="AD73" s="184" t="e">
        <f t="shared" si="14"/>
        <v>#DIV/0!</v>
      </c>
      <c r="AE73" s="184" t="e">
        <f t="shared" si="13"/>
        <v>#DIV/0!</v>
      </c>
    </row>
    <row r="74" spans="1:31" x14ac:dyDescent="0.3">
      <c r="A74" s="282">
        <v>42887</v>
      </c>
      <c r="B74" s="288">
        <v>4338.8419999999896</v>
      </c>
      <c r="C74" s="288">
        <v>3803.67605</v>
      </c>
      <c r="J74" s="288"/>
      <c r="K74" s="288"/>
      <c r="L74" s="283"/>
      <c r="N74" s="283"/>
      <c r="O74" s="283"/>
      <c r="W74" s="184" t="e">
        <f t="shared" si="11"/>
        <v>#DIV/0!</v>
      </c>
      <c r="X74" s="184" t="e">
        <f t="shared" si="12"/>
        <v>#DIV/0!</v>
      </c>
      <c r="Y74" s="184" t="e">
        <f t="shared" si="15"/>
        <v>#DIV/0!</v>
      </c>
      <c r="Z74" s="184" t="e">
        <f t="shared" si="15"/>
        <v>#DIV/0!</v>
      </c>
      <c r="AA74" s="184" t="e">
        <f t="shared" si="16"/>
        <v>#DIV/0!</v>
      </c>
      <c r="AB74" s="184" t="e">
        <f t="shared" si="17"/>
        <v>#DIV/0!</v>
      </c>
      <c r="AC74" s="184" t="e">
        <f t="shared" si="14"/>
        <v>#DIV/0!</v>
      </c>
      <c r="AD74" s="184" t="e">
        <f t="shared" si="14"/>
        <v>#DIV/0!</v>
      </c>
      <c r="AE74" s="184" t="e">
        <f t="shared" si="13"/>
        <v>#DIV/0!</v>
      </c>
    </row>
    <row r="75" spans="1:31" x14ac:dyDescent="0.3">
      <c r="A75" s="282">
        <v>42979</v>
      </c>
      <c r="B75" s="288">
        <v>4407.3419999999896</v>
      </c>
      <c r="C75" s="288">
        <v>3790.2820000000002</v>
      </c>
      <c r="J75" s="288"/>
      <c r="K75" s="288"/>
      <c r="L75" s="283"/>
      <c r="N75" s="283"/>
      <c r="O75" s="283"/>
      <c r="W75" s="184" t="e">
        <f t="shared" si="11"/>
        <v>#DIV/0!</v>
      </c>
      <c r="X75" s="184" t="e">
        <f t="shared" si="12"/>
        <v>#DIV/0!</v>
      </c>
      <c r="Y75" s="184" t="e">
        <f t="shared" si="15"/>
        <v>#DIV/0!</v>
      </c>
      <c r="Z75" s="184" t="e">
        <f t="shared" si="15"/>
        <v>#DIV/0!</v>
      </c>
      <c r="AA75" s="184" t="e">
        <f t="shared" si="16"/>
        <v>#DIV/0!</v>
      </c>
      <c r="AB75" s="184" t="e">
        <f t="shared" si="17"/>
        <v>#DIV/0!</v>
      </c>
      <c r="AC75" s="184" t="e">
        <f t="shared" si="14"/>
        <v>#DIV/0!</v>
      </c>
      <c r="AD75" s="184" t="e">
        <f t="shared" si="14"/>
        <v>#DIV/0!</v>
      </c>
      <c r="AE75" s="184" t="e">
        <f t="shared" si="13"/>
        <v>#DIV/0!</v>
      </c>
    </row>
    <row r="76" spans="1:31" x14ac:dyDescent="0.3">
      <c r="A76" s="282">
        <v>43070</v>
      </c>
      <c r="B76" s="288">
        <v>4458.4279999999999</v>
      </c>
      <c r="C76" s="287">
        <v>3795.607</v>
      </c>
      <c r="E76" s="250"/>
      <c r="J76" s="288"/>
      <c r="K76" s="288"/>
      <c r="L76" s="283"/>
      <c r="N76" s="283"/>
      <c r="O76" s="283"/>
      <c r="W76" s="184" t="e">
        <f t="shared" si="11"/>
        <v>#DIV/0!</v>
      </c>
      <c r="X76" s="184" t="e">
        <f t="shared" si="12"/>
        <v>#DIV/0!</v>
      </c>
      <c r="Y76" s="184" t="e">
        <f t="shared" si="15"/>
        <v>#DIV/0!</v>
      </c>
      <c r="Z76" s="184" t="e">
        <f t="shared" si="15"/>
        <v>#DIV/0!</v>
      </c>
      <c r="AA76" s="184" t="e">
        <f t="shared" si="16"/>
        <v>#DIV/0!</v>
      </c>
      <c r="AB76" s="184" t="e">
        <f t="shared" si="17"/>
        <v>#DIV/0!</v>
      </c>
      <c r="AC76" s="184" t="e">
        <f t="shared" si="14"/>
        <v>#DIV/0!</v>
      </c>
      <c r="AD76" s="184" t="e">
        <f t="shared" si="14"/>
        <v>#DIV/0!</v>
      </c>
      <c r="AE76" s="184" t="e">
        <f t="shared" si="13"/>
        <v>#DIV/0!</v>
      </c>
    </row>
    <row r="77" spans="1:31" x14ac:dyDescent="0.3">
      <c r="A77" s="282">
        <v>43160</v>
      </c>
      <c r="B77" s="288">
        <v>4527.7650000000003</v>
      </c>
      <c r="C77" s="287">
        <v>3845.29</v>
      </c>
      <c r="E77" s="250"/>
      <c r="F77" s="250"/>
      <c r="J77" s="288"/>
      <c r="K77" s="288"/>
      <c r="L77" s="283"/>
      <c r="N77" s="283"/>
      <c r="O77" s="283"/>
      <c r="W77" s="184" t="e">
        <f t="shared" si="11"/>
        <v>#DIV/0!</v>
      </c>
      <c r="X77" s="184" t="e">
        <f t="shared" si="12"/>
        <v>#DIV/0!</v>
      </c>
      <c r="Y77" s="184" t="e">
        <f t="shared" si="15"/>
        <v>#DIV/0!</v>
      </c>
      <c r="Z77" s="184" t="e">
        <f t="shared" si="15"/>
        <v>#DIV/0!</v>
      </c>
      <c r="AA77" s="184" t="e">
        <f t="shared" si="16"/>
        <v>#DIV/0!</v>
      </c>
      <c r="AB77" s="184" t="e">
        <f t="shared" si="17"/>
        <v>#DIV/0!</v>
      </c>
      <c r="AC77" s="184" t="e">
        <f t="shared" si="14"/>
        <v>#DIV/0!</v>
      </c>
      <c r="AD77" s="184" t="e">
        <f t="shared" si="14"/>
        <v>#DIV/0!</v>
      </c>
      <c r="AE77" s="184" t="e">
        <f t="shared" si="13"/>
        <v>#DIV/0!</v>
      </c>
    </row>
    <row r="78" spans="1:31" x14ac:dyDescent="0.3">
      <c r="A78" s="282">
        <v>43252</v>
      </c>
      <c r="B78" s="288">
        <v>4577.308</v>
      </c>
      <c r="C78" s="287">
        <v>3920.4560000000001</v>
      </c>
      <c r="E78" s="250"/>
      <c r="J78" s="288"/>
      <c r="K78" s="288"/>
      <c r="L78" s="283"/>
      <c r="N78" s="283"/>
      <c r="O78" s="283"/>
      <c r="W78" s="184" t="e">
        <f t="shared" si="11"/>
        <v>#DIV/0!</v>
      </c>
      <c r="X78" s="184" t="e">
        <f t="shared" si="12"/>
        <v>#DIV/0!</v>
      </c>
      <c r="Y78" s="184" t="e">
        <f t="shared" si="15"/>
        <v>#DIV/0!</v>
      </c>
      <c r="Z78" s="184" t="e">
        <f t="shared" si="15"/>
        <v>#DIV/0!</v>
      </c>
      <c r="AA78" s="184" t="e">
        <f t="shared" si="16"/>
        <v>#DIV/0!</v>
      </c>
      <c r="AB78" s="184" t="e">
        <f t="shared" si="17"/>
        <v>#DIV/0!</v>
      </c>
      <c r="AC78" s="184" t="e">
        <f t="shared" si="14"/>
        <v>#DIV/0!</v>
      </c>
      <c r="AD78" s="184" t="e">
        <f t="shared" si="14"/>
        <v>#DIV/0!</v>
      </c>
      <c r="AE78" s="184" t="e">
        <f t="shared" si="13"/>
        <v>#DIV/0!</v>
      </c>
    </row>
    <row r="79" spans="1:31" x14ac:dyDescent="0.3">
      <c r="A79" s="282">
        <v>43344</v>
      </c>
      <c r="B79" s="288">
        <v>4600.8919999999998</v>
      </c>
      <c r="C79" s="287">
        <v>4007.3240000000001</v>
      </c>
      <c r="E79" s="250"/>
      <c r="J79" s="288"/>
      <c r="K79" s="288"/>
      <c r="L79" s="283"/>
      <c r="N79" s="283"/>
      <c r="O79" s="283"/>
      <c r="W79" s="184" t="e">
        <f t="shared" si="11"/>
        <v>#DIV/0!</v>
      </c>
      <c r="X79" s="184" t="e">
        <f t="shared" si="12"/>
        <v>#DIV/0!</v>
      </c>
      <c r="Y79" s="184" t="e">
        <f t="shared" si="15"/>
        <v>#DIV/0!</v>
      </c>
      <c r="Z79" s="184" t="e">
        <f t="shared" si="15"/>
        <v>#DIV/0!</v>
      </c>
      <c r="AA79" s="184" t="e">
        <f t="shared" si="16"/>
        <v>#DIV/0!</v>
      </c>
      <c r="AB79" s="184" t="e">
        <f t="shared" si="17"/>
        <v>#DIV/0!</v>
      </c>
      <c r="AC79" s="184" t="e">
        <f t="shared" si="14"/>
        <v>#DIV/0!</v>
      </c>
      <c r="AD79" s="184" t="e">
        <f t="shared" si="14"/>
        <v>#DIV/0!</v>
      </c>
      <c r="AE79" s="184" t="e">
        <f t="shared" si="13"/>
        <v>#DIV/0!</v>
      </c>
    </row>
    <row r="80" spans="1:31" x14ac:dyDescent="0.3">
      <c r="A80" s="282">
        <v>43435</v>
      </c>
      <c r="B80" s="288">
        <v>4599.5749999999998</v>
      </c>
      <c r="C80" s="288">
        <v>4117.1760000000004</v>
      </c>
      <c r="J80" s="288"/>
      <c r="K80" s="288"/>
      <c r="L80" s="283"/>
      <c r="N80" s="283"/>
      <c r="O80" s="283"/>
      <c r="W80" s="184" t="e">
        <f t="shared" si="11"/>
        <v>#DIV/0!</v>
      </c>
      <c r="X80" s="184" t="e">
        <f t="shared" si="12"/>
        <v>#DIV/0!</v>
      </c>
      <c r="Y80" s="184" t="e">
        <f t="shared" si="15"/>
        <v>#DIV/0!</v>
      </c>
      <c r="Z80" s="184" t="e">
        <f t="shared" si="15"/>
        <v>#DIV/0!</v>
      </c>
      <c r="AA80" s="184" t="e">
        <f t="shared" si="16"/>
        <v>#DIV/0!</v>
      </c>
      <c r="AB80" s="184" t="e">
        <f t="shared" si="17"/>
        <v>#DIV/0!</v>
      </c>
      <c r="AC80" s="184" t="e">
        <f t="shared" si="14"/>
        <v>#DIV/0!</v>
      </c>
      <c r="AD80" s="184" t="e">
        <f t="shared" si="14"/>
        <v>#DIV/0!</v>
      </c>
      <c r="AE80" s="184" t="e">
        <f t="shared" si="13"/>
        <v>#DIV/0!</v>
      </c>
    </row>
    <row r="81" spans="1:31" x14ac:dyDescent="0.3">
      <c r="A81" s="282">
        <v>43525</v>
      </c>
      <c r="B81" s="288">
        <v>4588.7430000000004</v>
      </c>
      <c r="C81" s="288">
        <v>4231.4409999999998</v>
      </c>
      <c r="J81" s="288"/>
      <c r="K81" s="288"/>
      <c r="L81" s="283"/>
      <c r="N81" s="283"/>
      <c r="O81" s="283"/>
      <c r="W81" s="184" t="e">
        <f t="shared" si="11"/>
        <v>#DIV/0!</v>
      </c>
      <c r="X81" s="184" t="e">
        <f t="shared" si="12"/>
        <v>#DIV/0!</v>
      </c>
      <c r="Y81" s="184" t="e">
        <f t="shared" si="15"/>
        <v>#DIV/0!</v>
      </c>
      <c r="Z81" s="184" t="e">
        <f t="shared" si="15"/>
        <v>#DIV/0!</v>
      </c>
      <c r="AA81" s="184" t="e">
        <f t="shared" si="16"/>
        <v>#DIV/0!</v>
      </c>
      <c r="AB81" s="184" t="e">
        <f t="shared" si="17"/>
        <v>#DIV/0!</v>
      </c>
      <c r="AC81" s="184" t="e">
        <f t="shared" si="14"/>
        <v>#DIV/0!</v>
      </c>
      <c r="AD81" s="184" t="e">
        <f t="shared" si="14"/>
        <v>#DIV/0!</v>
      </c>
      <c r="AE81" s="184" t="e">
        <f t="shared" si="13"/>
        <v>#DIV/0!</v>
      </c>
    </row>
    <row r="82" spans="1:31" x14ac:dyDescent="0.3">
      <c r="A82" s="282">
        <v>43617</v>
      </c>
      <c r="B82" s="288">
        <v>4561.1729999999998</v>
      </c>
      <c r="C82" s="288">
        <v>4336.7309999999998</v>
      </c>
      <c r="J82" s="288"/>
      <c r="K82" s="288"/>
      <c r="L82" s="283"/>
      <c r="N82" s="283"/>
      <c r="O82" s="283"/>
      <c r="W82" s="184" t="e">
        <f t="shared" si="11"/>
        <v>#DIV/0!</v>
      </c>
      <c r="X82" s="184" t="e">
        <f t="shared" si="12"/>
        <v>#DIV/0!</v>
      </c>
      <c r="Y82" s="184" t="e">
        <f t="shared" si="15"/>
        <v>#DIV/0!</v>
      </c>
      <c r="Z82" s="184" t="e">
        <f t="shared" si="15"/>
        <v>#DIV/0!</v>
      </c>
      <c r="AA82" s="184" t="e">
        <f t="shared" si="16"/>
        <v>#DIV/0!</v>
      </c>
      <c r="AB82" s="184" t="e">
        <f t="shared" si="17"/>
        <v>#DIV/0!</v>
      </c>
      <c r="AC82" s="184" t="e">
        <f t="shared" si="14"/>
        <v>#DIV/0!</v>
      </c>
      <c r="AD82" s="184" t="e">
        <f t="shared" si="14"/>
        <v>#DIV/0!</v>
      </c>
      <c r="AE82" s="184" t="e">
        <f t="shared" si="13"/>
        <v>#DIV/0!</v>
      </c>
    </row>
    <row r="83" spans="1:31" x14ac:dyDescent="0.3">
      <c r="A83" s="282">
        <v>43709</v>
      </c>
      <c r="B83" s="288">
        <v>4517.0339999999896</v>
      </c>
      <c r="C83" s="288">
        <v>4426.7520000000004</v>
      </c>
      <c r="J83" s="288"/>
      <c r="K83" s="288"/>
      <c r="L83" s="283"/>
      <c r="N83" s="283"/>
      <c r="O83" s="283"/>
      <c r="W83" s="184" t="e">
        <f t="shared" si="11"/>
        <v>#DIV/0!</v>
      </c>
      <c r="X83" s="184" t="e">
        <f t="shared" si="12"/>
        <v>#DIV/0!</v>
      </c>
      <c r="Y83" s="184" t="e">
        <f t="shared" si="15"/>
        <v>#DIV/0!</v>
      </c>
      <c r="Z83" s="184" t="e">
        <f t="shared" si="15"/>
        <v>#DIV/0!</v>
      </c>
      <c r="AA83" s="184" t="e">
        <f t="shared" si="16"/>
        <v>#DIV/0!</v>
      </c>
      <c r="AB83" s="184" t="e">
        <f t="shared" si="17"/>
        <v>#DIV/0!</v>
      </c>
      <c r="AC83" s="184" t="e">
        <f t="shared" si="14"/>
        <v>#DIV/0!</v>
      </c>
      <c r="AD83" s="184" t="e">
        <f t="shared" si="14"/>
        <v>#DIV/0!</v>
      </c>
      <c r="AE83" s="184" t="e">
        <f t="shared" si="13"/>
        <v>#DIV/0!</v>
      </c>
    </row>
    <row r="84" spans="1:31" x14ac:dyDescent="0.3">
      <c r="A84" s="282">
        <v>43800</v>
      </c>
      <c r="B84" s="288">
        <v>4504.76</v>
      </c>
      <c r="C84" s="288">
        <v>4511.692</v>
      </c>
      <c r="J84" s="288"/>
      <c r="K84" s="288"/>
      <c r="L84" s="283"/>
      <c r="N84" s="283"/>
      <c r="O84" s="283"/>
      <c r="W84" s="184" t="e">
        <f t="shared" si="11"/>
        <v>#DIV/0!</v>
      </c>
      <c r="X84" s="184" t="e">
        <f t="shared" si="12"/>
        <v>#DIV/0!</v>
      </c>
      <c r="Y84" s="184" t="e">
        <f t="shared" si="15"/>
        <v>#DIV/0!</v>
      </c>
      <c r="Z84" s="184" t="e">
        <f t="shared" si="15"/>
        <v>#DIV/0!</v>
      </c>
      <c r="AA84" s="184" t="e">
        <f t="shared" si="16"/>
        <v>#DIV/0!</v>
      </c>
      <c r="AB84" s="184" t="e">
        <f t="shared" si="17"/>
        <v>#DIV/0!</v>
      </c>
      <c r="AC84" s="184" t="e">
        <f t="shared" ref="AC84:AD99" si="18">AC83*W84/W83</f>
        <v>#DIV/0!</v>
      </c>
      <c r="AD84" s="184" t="e">
        <f t="shared" si="18"/>
        <v>#DIV/0!</v>
      </c>
      <c r="AE84" s="184" t="e">
        <f t="shared" si="13"/>
        <v>#DIV/0!</v>
      </c>
    </row>
    <row r="85" spans="1:31" x14ac:dyDescent="0.3">
      <c r="A85" s="282">
        <v>43891</v>
      </c>
      <c r="B85" s="288">
        <v>4503.9210000000003</v>
      </c>
      <c r="C85" s="288">
        <v>4584.6620000000003</v>
      </c>
      <c r="J85" s="288"/>
      <c r="K85" s="288"/>
      <c r="L85" s="283"/>
      <c r="N85" s="283"/>
      <c r="O85" s="283"/>
      <c r="W85" s="184" t="e">
        <f t="shared" si="11"/>
        <v>#DIV/0!</v>
      </c>
      <c r="X85" s="184" t="e">
        <f t="shared" si="12"/>
        <v>#DIV/0!</v>
      </c>
      <c r="Y85" s="184" t="e">
        <f t="shared" si="15"/>
        <v>#DIV/0!</v>
      </c>
      <c r="Z85" s="184" t="e">
        <f t="shared" si="15"/>
        <v>#DIV/0!</v>
      </c>
      <c r="AA85" s="184" t="e">
        <f t="shared" si="16"/>
        <v>#DIV/0!</v>
      </c>
      <c r="AB85" s="184" t="e">
        <f t="shared" si="17"/>
        <v>#DIV/0!</v>
      </c>
      <c r="AC85" s="184" t="e">
        <f t="shared" si="18"/>
        <v>#DIV/0!</v>
      </c>
      <c r="AD85" s="184" t="e">
        <f t="shared" si="18"/>
        <v>#DIV/0!</v>
      </c>
      <c r="AE85" s="184" t="e">
        <f t="shared" si="13"/>
        <v>#DIV/0!</v>
      </c>
    </row>
    <row r="86" spans="1:31" x14ac:dyDescent="0.3">
      <c r="A86" s="282">
        <v>43983</v>
      </c>
      <c r="B86" s="288">
        <v>4510.4669999999896</v>
      </c>
      <c r="C86" s="288">
        <v>4640.7889999999998</v>
      </c>
      <c r="J86" s="288"/>
      <c r="K86" s="288"/>
      <c r="L86" s="283"/>
      <c r="N86" s="283"/>
      <c r="O86" s="283"/>
      <c r="W86" s="184" t="e">
        <f t="shared" si="11"/>
        <v>#DIV/0!</v>
      </c>
      <c r="X86" s="184" t="e">
        <f t="shared" si="12"/>
        <v>#DIV/0!</v>
      </c>
      <c r="Y86" s="184" t="e">
        <f t="shared" si="15"/>
        <v>#DIV/0!</v>
      </c>
      <c r="Z86" s="184" t="e">
        <f t="shared" si="15"/>
        <v>#DIV/0!</v>
      </c>
      <c r="AA86" s="184" t="e">
        <f t="shared" si="16"/>
        <v>#DIV/0!</v>
      </c>
      <c r="AB86" s="184" t="e">
        <f t="shared" si="17"/>
        <v>#DIV/0!</v>
      </c>
      <c r="AC86" s="184" t="e">
        <f t="shared" si="18"/>
        <v>#DIV/0!</v>
      </c>
      <c r="AD86" s="184" t="e">
        <f t="shared" si="18"/>
        <v>#DIV/0!</v>
      </c>
      <c r="AE86" s="184" t="e">
        <f t="shared" si="13"/>
        <v>#DIV/0!</v>
      </c>
    </row>
    <row r="87" spans="1:31" x14ac:dyDescent="0.3">
      <c r="A87" s="282">
        <v>44075</v>
      </c>
      <c r="B87" s="288">
        <v>4509.4799999999896</v>
      </c>
      <c r="C87" s="288">
        <v>4677.0209999999997</v>
      </c>
      <c r="J87" s="288"/>
      <c r="K87" s="288"/>
      <c r="L87" s="283"/>
      <c r="N87" s="283"/>
      <c r="W87" s="184" t="e">
        <f t="shared" si="11"/>
        <v>#DIV/0!</v>
      </c>
      <c r="X87" s="184" t="e">
        <f t="shared" si="12"/>
        <v>#DIV/0!</v>
      </c>
      <c r="Y87" s="184" t="e">
        <f t="shared" si="15"/>
        <v>#DIV/0!</v>
      </c>
      <c r="Z87" s="184" t="e">
        <f t="shared" si="15"/>
        <v>#DIV/0!</v>
      </c>
      <c r="AA87" s="184" t="e">
        <f t="shared" si="16"/>
        <v>#DIV/0!</v>
      </c>
      <c r="AB87" s="184" t="e">
        <f t="shared" si="17"/>
        <v>#DIV/0!</v>
      </c>
      <c r="AC87" s="184" t="e">
        <f t="shared" si="18"/>
        <v>#DIV/0!</v>
      </c>
      <c r="AD87" s="184" t="e">
        <f t="shared" si="18"/>
        <v>#DIV/0!</v>
      </c>
      <c r="AE87" s="184" t="e">
        <f t="shared" si="13"/>
        <v>#DIV/0!</v>
      </c>
    </row>
    <row r="88" spans="1:31" x14ac:dyDescent="0.3">
      <c r="A88" s="282">
        <v>44166</v>
      </c>
      <c r="B88" s="288">
        <v>4504.8950000000004</v>
      </c>
      <c r="C88" s="288">
        <v>4698.268</v>
      </c>
      <c r="J88" s="288"/>
      <c r="K88" s="288"/>
      <c r="L88" s="283"/>
      <c r="N88" s="283"/>
      <c r="W88" s="184" t="e">
        <f t="shared" si="11"/>
        <v>#DIV/0!</v>
      </c>
      <c r="X88" s="184" t="e">
        <f t="shared" si="12"/>
        <v>#DIV/0!</v>
      </c>
      <c r="Y88" s="184" t="e">
        <f t="shared" si="15"/>
        <v>#DIV/0!</v>
      </c>
      <c r="Z88" s="184" t="e">
        <f t="shared" si="15"/>
        <v>#DIV/0!</v>
      </c>
      <c r="AA88" s="184" t="e">
        <f t="shared" si="16"/>
        <v>#DIV/0!</v>
      </c>
      <c r="AB88" s="184" t="e">
        <f t="shared" si="17"/>
        <v>#DIV/0!</v>
      </c>
      <c r="AC88" s="184" t="e">
        <f t="shared" si="18"/>
        <v>#DIV/0!</v>
      </c>
      <c r="AD88" s="184" t="e">
        <f t="shared" si="18"/>
        <v>#DIV/0!</v>
      </c>
      <c r="AE88" s="184" t="e">
        <f t="shared" si="13"/>
        <v>#DIV/0!</v>
      </c>
    </row>
    <row r="89" spans="1:31" x14ac:dyDescent="0.3">
      <c r="A89" s="282">
        <v>44256</v>
      </c>
      <c r="B89" s="288">
        <v>4495.7629999999999</v>
      </c>
      <c r="C89" s="288">
        <v>4702.8999999999896</v>
      </c>
      <c r="J89" s="288"/>
      <c r="K89" s="288"/>
      <c r="L89" s="283"/>
      <c r="N89" s="283"/>
      <c r="W89" s="184" t="e">
        <f t="shared" si="11"/>
        <v>#DIV/0!</v>
      </c>
      <c r="X89" s="184" t="e">
        <f t="shared" si="12"/>
        <v>#DIV/0!</v>
      </c>
      <c r="Y89" s="184" t="e">
        <f t="shared" si="15"/>
        <v>#DIV/0!</v>
      </c>
      <c r="Z89" s="184" t="e">
        <f t="shared" si="15"/>
        <v>#DIV/0!</v>
      </c>
      <c r="AA89" s="184" t="e">
        <f t="shared" si="16"/>
        <v>#DIV/0!</v>
      </c>
      <c r="AB89" s="184" t="e">
        <f t="shared" si="17"/>
        <v>#DIV/0!</v>
      </c>
      <c r="AC89" s="184" t="e">
        <f t="shared" si="18"/>
        <v>#DIV/0!</v>
      </c>
      <c r="AD89" s="184" t="e">
        <f t="shared" si="18"/>
        <v>#DIV/0!</v>
      </c>
      <c r="AE89" s="184" t="e">
        <f t="shared" si="13"/>
        <v>#DIV/0!</v>
      </c>
    </row>
    <row r="90" spans="1:31" x14ac:dyDescent="0.3">
      <c r="A90" s="282">
        <v>44348</v>
      </c>
      <c r="B90" s="288">
        <v>4484.223</v>
      </c>
      <c r="C90" s="288">
        <v>4690.9390000000003</v>
      </c>
      <c r="J90" s="288"/>
      <c r="K90" s="288"/>
      <c r="L90" s="283"/>
      <c r="N90" s="283"/>
      <c r="W90" s="184" t="e">
        <f t="shared" si="11"/>
        <v>#DIV/0!</v>
      </c>
      <c r="X90" s="184" t="e">
        <f t="shared" si="12"/>
        <v>#DIV/0!</v>
      </c>
      <c r="Y90" s="184" t="e">
        <f t="shared" si="15"/>
        <v>#DIV/0!</v>
      </c>
      <c r="Z90" s="184" t="e">
        <f t="shared" si="15"/>
        <v>#DIV/0!</v>
      </c>
      <c r="AA90" s="184" t="e">
        <f t="shared" si="16"/>
        <v>#DIV/0!</v>
      </c>
      <c r="AB90" s="184" t="e">
        <f t="shared" si="17"/>
        <v>#DIV/0!</v>
      </c>
      <c r="AC90" s="184" t="e">
        <f t="shared" si="18"/>
        <v>#DIV/0!</v>
      </c>
      <c r="AD90" s="184" t="e">
        <f t="shared" si="18"/>
        <v>#DIV/0!</v>
      </c>
      <c r="AE90" s="184" t="e">
        <f t="shared" si="13"/>
        <v>#DIV/0!</v>
      </c>
    </row>
    <row r="91" spans="1:31" x14ac:dyDescent="0.3">
      <c r="B91" s="289"/>
      <c r="C91" s="289"/>
      <c r="J91" s="288"/>
      <c r="K91" s="288"/>
      <c r="L91" s="283"/>
      <c r="N91" s="283"/>
      <c r="W91" s="184" t="e">
        <f t="shared" si="11"/>
        <v>#DIV/0!</v>
      </c>
      <c r="X91" s="184" t="e">
        <f t="shared" si="12"/>
        <v>#DIV/0!</v>
      </c>
      <c r="Y91" s="184" t="e">
        <f t="shared" si="15"/>
        <v>#DIV/0!</v>
      </c>
      <c r="Z91" s="184" t="e">
        <f t="shared" si="15"/>
        <v>#DIV/0!</v>
      </c>
      <c r="AA91" s="184" t="e">
        <f t="shared" si="16"/>
        <v>#DIV/0!</v>
      </c>
      <c r="AB91" s="184" t="e">
        <f t="shared" si="17"/>
        <v>#DIV/0!</v>
      </c>
      <c r="AC91" s="184" t="e">
        <f t="shared" si="18"/>
        <v>#DIV/0!</v>
      </c>
      <c r="AD91" s="184" t="e">
        <f t="shared" si="18"/>
        <v>#DIV/0!</v>
      </c>
      <c r="AE91" s="184" t="e">
        <f t="shared" si="13"/>
        <v>#DIV/0!</v>
      </c>
    </row>
    <row r="92" spans="1:31" x14ac:dyDescent="0.3">
      <c r="J92" s="288"/>
      <c r="K92" s="288"/>
      <c r="L92" s="283"/>
      <c r="N92" s="283"/>
      <c r="W92" s="184" t="e">
        <f t="shared" si="11"/>
        <v>#DIV/0!</v>
      </c>
      <c r="X92" s="184" t="e">
        <f t="shared" si="12"/>
        <v>#DIV/0!</v>
      </c>
      <c r="Y92" s="184" t="e">
        <f t="shared" si="15"/>
        <v>#DIV/0!</v>
      </c>
      <c r="Z92" s="184" t="e">
        <f t="shared" si="15"/>
        <v>#DIV/0!</v>
      </c>
      <c r="AA92" s="184" t="e">
        <f t="shared" si="16"/>
        <v>#DIV/0!</v>
      </c>
      <c r="AB92" s="184" t="e">
        <f t="shared" si="17"/>
        <v>#DIV/0!</v>
      </c>
      <c r="AC92" s="184" t="e">
        <f t="shared" si="18"/>
        <v>#DIV/0!</v>
      </c>
      <c r="AD92" s="184" t="e">
        <f t="shared" si="18"/>
        <v>#DIV/0!</v>
      </c>
      <c r="AE92" s="184" t="e">
        <f t="shared" si="13"/>
        <v>#DIV/0!</v>
      </c>
    </row>
    <row r="93" spans="1:31" x14ac:dyDescent="0.3">
      <c r="J93" s="288"/>
      <c r="K93" s="288"/>
      <c r="L93" s="283"/>
      <c r="N93" s="283"/>
      <c r="W93" s="184" t="e">
        <f t="shared" si="11"/>
        <v>#DIV/0!</v>
      </c>
      <c r="X93" s="184" t="e">
        <f t="shared" si="12"/>
        <v>#DIV/0!</v>
      </c>
      <c r="Y93" s="184" t="e">
        <f t="shared" si="15"/>
        <v>#DIV/0!</v>
      </c>
      <c r="Z93" s="184" t="e">
        <f t="shared" si="15"/>
        <v>#DIV/0!</v>
      </c>
      <c r="AA93" s="184" t="e">
        <f t="shared" si="16"/>
        <v>#DIV/0!</v>
      </c>
      <c r="AB93" s="184" t="e">
        <f t="shared" si="17"/>
        <v>#DIV/0!</v>
      </c>
      <c r="AC93" s="184" t="e">
        <f t="shared" si="18"/>
        <v>#DIV/0!</v>
      </c>
      <c r="AD93" s="184" t="e">
        <f t="shared" si="18"/>
        <v>#DIV/0!</v>
      </c>
      <c r="AE93" s="184" t="e">
        <f t="shared" si="13"/>
        <v>#DIV/0!</v>
      </c>
    </row>
    <row r="94" spans="1:31" x14ac:dyDescent="0.3">
      <c r="J94" s="288"/>
      <c r="K94" s="288"/>
      <c r="L94" s="283"/>
      <c r="N94" s="283"/>
      <c r="W94" s="184" t="e">
        <f t="shared" si="11"/>
        <v>#DIV/0!</v>
      </c>
      <c r="X94" s="184" t="e">
        <f t="shared" si="12"/>
        <v>#DIV/0!</v>
      </c>
      <c r="Y94" s="184" t="e">
        <f t="shared" si="15"/>
        <v>#DIV/0!</v>
      </c>
      <c r="Z94" s="184" t="e">
        <f t="shared" si="15"/>
        <v>#DIV/0!</v>
      </c>
      <c r="AA94" s="184" t="e">
        <f t="shared" si="16"/>
        <v>#DIV/0!</v>
      </c>
      <c r="AB94" s="184" t="e">
        <f t="shared" si="17"/>
        <v>#DIV/0!</v>
      </c>
      <c r="AC94" s="184" t="e">
        <f t="shared" si="18"/>
        <v>#DIV/0!</v>
      </c>
      <c r="AD94" s="184" t="e">
        <f t="shared" si="18"/>
        <v>#DIV/0!</v>
      </c>
      <c r="AE94" s="184" t="e">
        <f t="shared" si="13"/>
        <v>#DIV/0!</v>
      </c>
    </row>
    <row r="95" spans="1:31" x14ac:dyDescent="0.3">
      <c r="W95" s="184" t="e">
        <f t="shared" si="11"/>
        <v>#DIV/0!</v>
      </c>
      <c r="X95" s="184" t="e">
        <f t="shared" si="12"/>
        <v>#DIV/0!</v>
      </c>
      <c r="Y95" s="184" t="e">
        <f t="shared" si="15"/>
        <v>#DIV/0!</v>
      </c>
      <c r="Z95" s="184" t="e">
        <f t="shared" si="15"/>
        <v>#DIV/0!</v>
      </c>
      <c r="AA95" s="184" t="e">
        <f t="shared" si="16"/>
        <v>#DIV/0!</v>
      </c>
      <c r="AB95" s="184" t="e">
        <f t="shared" si="17"/>
        <v>#DIV/0!</v>
      </c>
      <c r="AC95" s="184" t="e">
        <f t="shared" si="18"/>
        <v>#DIV/0!</v>
      </c>
      <c r="AD95" s="184" t="e">
        <f t="shared" si="18"/>
        <v>#DIV/0!</v>
      </c>
      <c r="AE95" s="184" t="e">
        <f t="shared" si="13"/>
        <v>#DIV/0!</v>
      </c>
    </row>
    <row r="96" spans="1:31" x14ac:dyDescent="0.3">
      <c r="W96" s="184" t="e">
        <f t="shared" si="11"/>
        <v>#DIV/0!</v>
      </c>
      <c r="X96" s="184" t="e">
        <f t="shared" si="12"/>
        <v>#DIV/0!</v>
      </c>
      <c r="Y96" s="184" t="e">
        <f t="shared" si="15"/>
        <v>#DIV/0!</v>
      </c>
      <c r="Z96" s="184" t="e">
        <f t="shared" si="15"/>
        <v>#DIV/0!</v>
      </c>
      <c r="AA96" s="184" t="e">
        <f t="shared" si="16"/>
        <v>#DIV/0!</v>
      </c>
      <c r="AB96" s="184" t="e">
        <f t="shared" si="17"/>
        <v>#DIV/0!</v>
      </c>
      <c r="AC96" s="184" t="e">
        <f t="shared" si="18"/>
        <v>#DIV/0!</v>
      </c>
      <c r="AD96" s="184" t="e">
        <f t="shared" si="18"/>
        <v>#DIV/0!</v>
      </c>
      <c r="AE96" s="184" t="e">
        <f t="shared" si="13"/>
        <v>#DIV/0!</v>
      </c>
    </row>
    <row r="97" spans="23:31" x14ac:dyDescent="0.3">
      <c r="W97" s="184" t="e">
        <f t="shared" si="11"/>
        <v>#DIV/0!</v>
      </c>
      <c r="X97" s="184" t="e">
        <f t="shared" si="12"/>
        <v>#DIV/0!</v>
      </c>
      <c r="Y97" s="184" t="e">
        <f t="shared" si="15"/>
        <v>#DIV/0!</v>
      </c>
      <c r="Z97" s="184" t="e">
        <f t="shared" si="15"/>
        <v>#DIV/0!</v>
      </c>
      <c r="AA97" s="184" t="e">
        <f t="shared" si="16"/>
        <v>#DIV/0!</v>
      </c>
      <c r="AB97" s="184" t="e">
        <f t="shared" si="17"/>
        <v>#DIV/0!</v>
      </c>
      <c r="AC97" s="184" t="e">
        <f t="shared" si="18"/>
        <v>#DIV/0!</v>
      </c>
      <c r="AD97" s="184" t="e">
        <f t="shared" si="18"/>
        <v>#DIV/0!</v>
      </c>
      <c r="AE97" s="184" t="e">
        <f t="shared" si="13"/>
        <v>#DIV/0!</v>
      </c>
    </row>
    <row r="98" spans="23:31" x14ac:dyDescent="0.3">
      <c r="W98" s="184" t="e">
        <f t="shared" si="11"/>
        <v>#DIV/0!</v>
      </c>
      <c r="X98" s="184" t="e">
        <f t="shared" si="12"/>
        <v>#DIV/0!</v>
      </c>
      <c r="Y98" s="184" t="e">
        <f t="shared" si="15"/>
        <v>#DIV/0!</v>
      </c>
      <c r="Z98" s="184" t="e">
        <f t="shared" si="15"/>
        <v>#DIV/0!</v>
      </c>
      <c r="AA98" s="184" t="e">
        <f t="shared" si="16"/>
        <v>#DIV/0!</v>
      </c>
      <c r="AB98" s="184" t="e">
        <f t="shared" si="17"/>
        <v>#DIV/0!</v>
      </c>
      <c r="AC98" s="184" t="e">
        <f t="shared" si="18"/>
        <v>#DIV/0!</v>
      </c>
      <c r="AD98" s="184" t="e">
        <f t="shared" si="18"/>
        <v>#DIV/0!</v>
      </c>
      <c r="AE98" s="184" t="e">
        <f t="shared" si="13"/>
        <v>#DIV/0!</v>
      </c>
    </row>
    <row r="99" spans="23:31" x14ac:dyDescent="0.3">
      <c r="W99" s="184" t="e">
        <f t="shared" si="11"/>
        <v>#DIV/0!</v>
      </c>
      <c r="X99" s="184" t="e">
        <f t="shared" si="12"/>
        <v>#DIV/0!</v>
      </c>
      <c r="Y99" s="184" t="e">
        <f t="shared" si="15"/>
        <v>#DIV/0!</v>
      </c>
      <c r="Z99" s="184" t="e">
        <f t="shared" si="15"/>
        <v>#DIV/0!</v>
      </c>
      <c r="AA99" s="184" t="e">
        <f t="shared" si="16"/>
        <v>#DIV/0!</v>
      </c>
      <c r="AB99" s="184" t="e">
        <f t="shared" si="17"/>
        <v>#DIV/0!</v>
      </c>
      <c r="AC99" s="184" t="e">
        <f t="shared" si="18"/>
        <v>#DIV/0!</v>
      </c>
      <c r="AD99" s="184" t="e">
        <f t="shared" si="18"/>
        <v>#DIV/0!</v>
      </c>
      <c r="AE99" s="184" t="e">
        <f t="shared" si="13"/>
        <v>#DIV/0!</v>
      </c>
    </row>
    <row r="100" spans="23:31" x14ac:dyDescent="0.3">
      <c r="W100" s="184" t="e">
        <f t="shared" si="11"/>
        <v>#DIV/0!</v>
      </c>
      <c r="X100" s="184" t="e">
        <f t="shared" si="12"/>
        <v>#DIV/0!</v>
      </c>
      <c r="Y100" s="184" t="e">
        <f t="shared" si="15"/>
        <v>#DIV/0!</v>
      </c>
      <c r="Z100" s="184" t="e">
        <f t="shared" si="15"/>
        <v>#DIV/0!</v>
      </c>
      <c r="AA100" s="184" t="e">
        <f t="shared" si="16"/>
        <v>#DIV/0!</v>
      </c>
      <c r="AB100" s="184" t="e">
        <f t="shared" si="17"/>
        <v>#DIV/0!</v>
      </c>
      <c r="AC100" s="184" t="e">
        <f t="shared" ref="AC100:AD115" si="19">AC99*W100/W99</f>
        <v>#DIV/0!</v>
      </c>
      <c r="AD100" s="184" t="e">
        <f t="shared" si="19"/>
        <v>#DIV/0!</v>
      </c>
      <c r="AE100" s="184" t="e">
        <f t="shared" si="13"/>
        <v>#DIV/0!</v>
      </c>
    </row>
    <row r="101" spans="23:31" x14ac:dyDescent="0.3">
      <c r="W101" s="184" t="e">
        <f t="shared" si="11"/>
        <v>#DIV/0!</v>
      </c>
      <c r="X101" s="184" t="e">
        <f t="shared" si="12"/>
        <v>#DIV/0!</v>
      </c>
      <c r="Y101" s="184" t="e">
        <f t="shared" si="15"/>
        <v>#DIV/0!</v>
      </c>
      <c r="Z101" s="184" t="e">
        <f t="shared" si="15"/>
        <v>#DIV/0!</v>
      </c>
      <c r="AA101" s="184" t="e">
        <f t="shared" si="16"/>
        <v>#DIV/0!</v>
      </c>
      <c r="AB101" s="184" t="e">
        <f t="shared" si="17"/>
        <v>#DIV/0!</v>
      </c>
      <c r="AC101" s="184" t="e">
        <f t="shared" si="19"/>
        <v>#DIV/0!</v>
      </c>
      <c r="AD101" s="184" t="e">
        <f t="shared" si="19"/>
        <v>#DIV/0!</v>
      </c>
      <c r="AE101" s="184" t="e">
        <f t="shared" si="13"/>
        <v>#DIV/0!</v>
      </c>
    </row>
    <row r="102" spans="23:31" x14ac:dyDescent="0.3">
      <c r="W102" s="184" t="e">
        <f t="shared" si="11"/>
        <v>#DIV/0!</v>
      </c>
      <c r="X102" s="184" t="e">
        <f t="shared" si="12"/>
        <v>#DIV/0!</v>
      </c>
      <c r="Y102" s="184" t="e">
        <f t="shared" ref="Y102:Z131" si="20">AVERAGE(W99:W102)</f>
        <v>#DIV/0!</v>
      </c>
      <c r="Z102" s="184" t="e">
        <f t="shared" si="20"/>
        <v>#DIV/0!</v>
      </c>
      <c r="AA102" s="184" t="e">
        <f t="shared" si="16"/>
        <v>#DIV/0!</v>
      </c>
      <c r="AB102" s="184" t="e">
        <f t="shared" si="17"/>
        <v>#DIV/0!</v>
      </c>
      <c r="AC102" s="184" t="e">
        <f t="shared" si="19"/>
        <v>#DIV/0!</v>
      </c>
      <c r="AD102" s="184" t="e">
        <f t="shared" si="19"/>
        <v>#DIV/0!</v>
      </c>
      <c r="AE102" s="184" t="e">
        <f t="shared" si="13"/>
        <v>#DIV/0!</v>
      </c>
    </row>
    <row r="103" spans="23:31" x14ac:dyDescent="0.3">
      <c r="W103" s="184" t="e">
        <f t="shared" si="11"/>
        <v>#DIV/0!</v>
      </c>
      <c r="X103" s="184" t="e">
        <f t="shared" si="12"/>
        <v>#DIV/0!</v>
      </c>
      <c r="Y103" s="184" t="e">
        <f t="shared" si="20"/>
        <v>#DIV/0!</v>
      </c>
      <c r="Z103" s="184" t="e">
        <f t="shared" si="20"/>
        <v>#DIV/0!</v>
      </c>
      <c r="AA103" s="184" t="e">
        <f t="shared" si="16"/>
        <v>#DIV/0!</v>
      </c>
      <c r="AB103" s="184" t="e">
        <f t="shared" si="17"/>
        <v>#DIV/0!</v>
      </c>
      <c r="AC103" s="184" t="e">
        <f t="shared" si="19"/>
        <v>#DIV/0!</v>
      </c>
      <c r="AD103" s="184" t="e">
        <f t="shared" si="19"/>
        <v>#DIV/0!</v>
      </c>
      <c r="AE103" s="184" t="e">
        <f t="shared" si="13"/>
        <v>#DIV/0!</v>
      </c>
    </row>
    <row r="104" spans="23:31" x14ac:dyDescent="0.3">
      <c r="W104" s="184" t="e">
        <f t="shared" si="11"/>
        <v>#DIV/0!</v>
      </c>
      <c r="X104" s="184" t="e">
        <f t="shared" si="12"/>
        <v>#DIV/0!</v>
      </c>
      <c r="Y104" s="184" t="e">
        <f t="shared" si="20"/>
        <v>#DIV/0!</v>
      </c>
      <c r="Z104" s="184" t="e">
        <f t="shared" si="20"/>
        <v>#DIV/0!</v>
      </c>
      <c r="AA104" s="184" t="e">
        <f t="shared" si="16"/>
        <v>#DIV/0!</v>
      </c>
      <c r="AB104" s="184" t="e">
        <f t="shared" si="17"/>
        <v>#DIV/0!</v>
      </c>
      <c r="AC104" s="184" t="e">
        <f t="shared" si="19"/>
        <v>#DIV/0!</v>
      </c>
      <c r="AD104" s="184" t="e">
        <f t="shared" si="19"/>
        <v>#DIV/0!</v>
      </c>
      <c r="AE104" s="184" t="e">
        <f t="shared" si="13"/>
        <v>#DIV/0!</v>
      </c>
    </row>
    <row r="105" spans="23:31" x14ac:dyDescent="0.3">
      <c r="W105" s="184" t="e">
        <f t="shared" si="11"/>
        <v>#DIV/0!</v>
      </c>
      <c r="X105" s="184" t="e">
        <f t="shared" si="12"/>
        <v>#DIV/0!</v>
      </c>
      <c r="Y105" s="184" t="e">
        <f t="shared" si="20"/>
        <v>#DIV/0!</v>
      </c>
      <c r="Z105" s="184" t="e">
        <f t="shared" si="20"/>
        <v>#DIV/0!</v>
      </c>
      <c r="AA105" s="184" t="e">
        <f t="shared" si="16"/>
        <v>#DIV/0!</v>
      </c>
      <c r="AB105" s="184" t="e">
        <f t="shared" si="17"/>
        <v>#DIV/0!</v>
      </c>
      <c r="AC105" s="184" t="e">
        <f t="shared" si="19"/>
        <v>#DIV/0!</v>
      </c>
      <c r="AD105" s="184" t="e">
        <f t="shared" si="19"/>
        <v>#DIV/0!</v>
      </c>
      <c r="AE105" s="184" t="e">
        <f t="shared" si="13"/>
        <v>#DIV/0!</v>
      </c>
    </row>
    <row r="106" spans="23:31" x14ac:dyDescent="0.3">
      <c r="W106" s="184" t="e">
        <f t="shared" si="11"/>
        <v>#DIV/0!</v>
      </c>
      <c r="X106" s="184" t="e">
        <f t="shared" si="12"/>
        <v>#DIV/0!</v>
      </c>
      <c r="Y106" s="184" t="e">
        <f t="shared" si="20"/>
        <v>#DIV/0!</v>
      </c>
      <c r="Z106" s="184" t="e">
        <f t="shared" si="20"/>
        <v>#DIV/0!</v>
      </c>
      <c r="AA106" s="184" t="e">
        <f t="shared" si="16"/>
        <v>#DIV/0!</v>
      </c>
      <c r="AB106" s="184" t="e">
        <f t="shared" si="17"/>
        <v>#DIV/0!</v>
      </c>
      <c r="AC106" s="184" t="e">
        <f t="shared" si="19"/>
        <v>#DIV/0!</v>
      </c>
      <c r="AD106" s="184" t="e">
        <f t="shared" si="19"/>
        <v>#DIV/0!</v>
      </c>
      <c r="AE106" s="184" t="e">
        <f t="shared" si="13"/>
        <v>#DIV/0!</v>
      </c>
    </row>
    <row r="107" spans="23:31" x14ac:dyDescent="0.3">
      <c r="W107" s="184" t="e">
        <f t="shared" si="11"/>
        <v>#DIV/0!</v>
      </c>
      <c r="X107" s="184" t="e">
        <f t="shared" si="12"/>
        <v>#DIV/0!</v>
      </c>
      <c r="Y107" s="184" t="e">
        <f t="shared" si="20"/>
        <v>#DIV/0!</v>
      </c>
      <c r="Z107" s="184" t="e">
        <f t="shared" si="20"/>
        <v>#DIV/0!</v>
      </c>
      <c r="AA107" s="184" t="e">
        <f t="shared" si="16"/>
        <v>#DIV/0!</v>
      </c>
      <c r="AB107" s="184" t="e">
        <f t="shared" si="17"/>
        <v>#DIV/0!</v>
      </c>
      <c r="AC107" s="184" t="e">
        <f t="shared" si="19"/>
        <v>#DIV/0!</v>
      </c>
      <c r="AD107" s="184" t="e">
        <f t="shared" si="19"/>
        <v>#DIV/0!</v>
      </c>
      <c r="AE107" s="184" t="e">
        <f t="shared" si="13"/>
        <v>#DIV/0!</v>
      </c>
    </row>
    <row r="108" spans="23:31" x14ac:dyDescent="0.3">
      <c r="W108" s="184" t="e">
        <f t="shared" si="11"/>
        <v>#DIV/0!</v>
      </c>
      <c r="X108" s="184" t="e">
        <f t="shared" si="12"/>
        <v>#DIV/0!</v>
      </c>
      <c r="Y108" s="184" t="e">
        <f t="shared" si="20"/>
        <v>#DIV/0!</v>
      </c>
      <c r="Z108" s="184" t="e">
        <f t="shared" si="20"/>
        <v>#DIV/0!</v>
      </c>
      <c r="AA108" s="184" t="e">
        <f t="shared" si="16"/>
        <v>#DIV/0!</v>
      </c>
      <c r="AB108" s="184" t="e">
        <f t="shared" si="17"/>
        <v>#DIV/0!</v>
      </c>
      <c r="AC108" s="184" t="e">
        <f t="shared" si="19"/>
        <v>#DIV/0!</v>
      </c>
      <c r="AD108" s="184" t="e">
        <f t="shared" si="19"/>
        <v>#DIV/0!</v>
      </c>
      <c r="AE108" s="184" t="e">
        <f t="shared" si="13"/>
        <v>#DIV/0!</v>
      </c>
    </row>
    <row r="109" spans="23:31" x14ac:dyDescent="0.3">
      <c r="W109" s="184" t="e">
        <f t="shared" si="11"/>
        <v>#DIV/0!</v>
      </c>
      <c r="X109" s="184" t="e">
        <f t="shared" si="12"/>
        <v>#DIV/0!</v>
      </c>
      <c r="Y109" s="184" t="e">
        <f t="shared" si="20"/>
        <v>#DIV/0!</v>
      </c>
      <c r="Z109" s="184" t="e">
        <f t="shared" si="20"/>
        <v>#DIV/0!</v>
      </c>
      <c r="AA109" s="184" t="e">
        <f t="shared" si="16"/>
        <v>#DIV/0!</v>
      </c>
      <c r="AB109" s="184" t="e">
        <f t="shared" si="17"/>
        <v>#DIV/0!</v>
      </c>
      <c r="AC109" s="184" t="e">
        <f t="shared" si="19"/>
        <v>#DIV/0!</v>
      </c>
      <c r="AD109" s="184" t="e">
        <f t="shared" si="19"/>
        <v>#DIV/0!</v>
      </c>
      <c r="AE109" s="184" t="e">
        <f t="shared" si="13"/>
        <v>#DIV/0!</v>
      </c>
    </row>
    <row r="110" spans="23:31" x14ac:dyDescent="0.3">
      <c r="W110" s="184" t="e">
        <f t="shared" si="11"/>
        <v>#DIV/0!</v>
      </c>
      <c r="X110" s="184" t="e">
        <f t="shared" si="12"/>
        <v>#DIV/0!</v>
      </c>
      <c r="Y110" s="184" t="e">
        <f t="shared" si="20"/>
        <v>#DIV/0!</v>
      </c>
      <c r="Z110" s="184" t="e">
        <f t="shared" si="20"/>
        <v>#DIV/0!</v>
      </c>
      <c r="AA110" s="184" t="e">
        <f t="shared" si="16"/>
        <v>#DIV/0!</v>
      </c>
      <c r="AB110" s="184" t="e">
        <f t="shared" si="17"/>
        <v>#DIV/0!</v>
      </c>
      <c r="AC110" s="184" t="e">
        <f t="shared" si="19"/>
        <v>#DIV/0!</v>
      </c>
      <c r="AD110" s="184" t="e">
        <f t="shared" si="19"/>
        <v>#DIV/0!</v>
      </c>
      <c r="AE110" s="184" t="e">
        <f t="shared" si="13"/>
        <v>#DIV/0!</v>
      </c>
    </row>
    <row r="111" spans="23:31" x14ac:dyDescent="0.3">
      <c r="W111" s="184" t="e">
        <f t="shared" si="11"/>
        <v>#DIV/0!</v>
      </c>
      <c r="X111" s="184" t="e">
        <f t="shared" si="12"/>
        <v>#DIV/0!</v>
      </c>
      <c r="Y111" s="184" t="e">
        <f t="shared" si="20"/>
        <v>#DIV/0!</v>
      </c>
      <c r="Z111" s="184" t="e">
        <f t="shared" si="20"/>
        <v>#DIV/0!</v>
      </c>
      <c r="AA111" s="184" t="e">
        <f t="shared" si="16"/>
        <v>#DIV/0!</v>
      </c>
      <c r="AB111" s="184" t="e">
        <f t="shared" si="17"/>
        <v>#DIV/0!</v>
      </c>
      <c r="AC111" s="184" t="e">
        <f t="shared" si="19"/>
        <v>#DIV/0!</v>
      </c>
      <c r="AD111" s="184" t="e">
        <f t="shared" si="19"/>
        <v>#DIV/0!</v>
      </c>
      <c r="AE111" s="184" t="e">
        <f t="shared" si="13"/>
        <v>#DIV/0!</v>
      </c>
    </row>
    <row r="112" spans="23:31" x14ac:dyDescent="0.3">
      <c r="W112" s="184" t="e">
        <f t="shared" si="11"/>
        <v>#DIV/0!</v>
      </c>
      <c r="X112" s="184" t="e">
        <f t="shared" si="12"/>
        <v>#DIV/0!</v>
      </c>
      <c r="Y112" s="184" t="e">
        <f t="shared" si="20"/>
        <v>#DIV/0!</v>
      </c>
      <c r="Z112" s="184" t="e">
        <f t="shared" si="20"/>
        <v>#DIV/0!</v>
      </c>
      <c r="AA112" s="184" t="e">
        <f t="shared" si="16"/>
        <v>#DIV/0!</v>
      </c>
      <c r="AB112" s="184" t="e">
        <f t="shared" si="17"/>
        <v>#DIV/0!</v>
      </c>
      <c r="AC112" s="184" t="e">
        <f t="shared" si="19"/>
        <v>#DIV/0!</v>
      </c>
      <c r="AD112" s="184" t="e">
        <f t="shared" si="19"/>
        <v>#DIV/0!</v>
      </c>
      <c r="AE112" s="184" t="e">
        <f t="shared" si="13"/>
        <v>#DIV/0!</v>
      </c>
    </row>
    <row r="113" spans="23:31" x14ac:dyDescent="0.3">
      <c r="W113" s="184" t="e">
        <f t="shared" si="11"/>
        <v>#DIV/0!</v>
      </c>
      <c r="X113" s="184" t="e">
        <f t="shared" si="12"/>
        <v>#DIV/0!</v>
      </c>
      <c r="Y113" s="184" t="e">
        <f t="shared" si="20"/>
        <v>#DIV/0!</v>
      </c>
      <c r="Z113" s="184" t="e">
        <f t="shared" si="20"/>
        <v>#DIV/0!</v>
      </c>
      <c r="AA113" s="184" t="e">
        <f t="shared" si="16"/>
        <v>#DIV/0!</v>
      </c>
      <c r="AB113" s="184" t="e">
        <f t="shared" si="17"/>
        <v>#DIV/0!</v>
      </c>
      <c r="AC113" s="184" t="e">
        <f t="shared" si="19"/>
        <v>#DIV/0!</v>
      </c>
      <c r="AD113" s="184" t="e">
        <f t="shared" si="19"/>
        <v>#DIV/0!</v>
      </c>
      <c r="AE113" s="184" t="e">
        <f t="shared" si="13"/>
        <v>#DIV/0!</v>
      </c>
    </row>
    <row r="114" spans="23:31" x14ac:dyDescent="0.3">
      <c r="W114" s="184" t="e">
        <f t="shared" si="11"/>
        <v>#DIV/0!</v>
      </c>
      <c r="X114" s="184" t="e">
        <f t="shared" si="12"/>
        <v>#DIV/0!</v>
      </c>
      <c r="Y114" s="184" t="e">
        <f t="shared" si="20"/>
        <v>#DIV/0!</v>
      </c>
      <c r="Z114" s="184" t="e">
        <f t="shared" si="20"/>
        <v>#DIV/0!</v>
      </c>
      <c r="AA114" s="184" t="e">
        <f t="shared" si="16"/>
        <v>#DIV/0!</v>
      </c>
      <c r="AB114" s="184" t="e">
        <f t="shared" si="17"/>
        <v>#DIV/0!</v>
      </c>
      <c r="AC114" s="184" t="e">
        <f t="shared" si="19"/>
        <v>#DIV/0!</v>
      </c>
      <c r="AD114" s="184" t="e">
        <f t="shared" si="19"/>
        <v>#DIV/0!</v>
      </c>
      <c r="AE114" s="184" t="e">
        <f t="shared" si="13"/>
        <v>#DIV/0!</v>
      </c>
    </row>
    <row r="115" spans="23:31" x14ac:dyDescent="0.3">
      <c r="W115" s="184" t="e">
        <f t="shared" si="11"/>
        <v>#DIV/0!</v>
      </c>
      <c r="X115" s="184" t="e">
        <f t="shared" si="12"/>
        <v>#DIV/0!</v>
      </c>
      <c r="Y115" s="184" t="e">
        <f t="shared" si="20"/>
        <v>#DIV/0!</v>
      </c>
      <c r="Z115" s="184" t="e">
        <f t="shared" si="20"/>
        <v>#DIV/0!</v>
      </c>
      <c r="AA115" s="184" t="e">
        <f t="shared" si="16"/>
        <v>#DIV/0!</v>
      </c>
      <c r="AB115" s="184" t="e">
        <f t="shared" si="17"/>
        <v>#DIV/0!</v>
      </c>
      <c r="AC115" s="184" t="e">
        <f t="shared" si="19"/>
        <v>#DIV/0!</v>
      </c>
      <c r="AD115" s="184" t="e">
        <f t="shared" si="19"/>
        <v>#DIV/0!</v>
      </c>
      <c r="AE115" s="184" t="e">
        <f t="shared" si="13"/>
        <v>#DIV/0!</v>
      </c>
    </row>
    <row r="116" spans="23:31" x14ac:dyDescent="0.3">
      <c r="W116" s="184" t="e">
        <f t="shared" si="11"/>
        <v>#DIV/0!</v>
      </c>
      <c r="X116" s="184" t="e">
        <f t="shared" si="12"/>
        <v>#DIV/0!</v>
      </c>
      <c r="Y116" s="184" t="e">
        <f t="shared" si="20"/>
        <v>#DIV/0!</v>
      </c>
      <c r="Z116" s="184" t="e">
        <f t="shared" si="20"/>
        <v>#DIV/0!</v>
      </c>
      <c r="AA116" s="184" t="e">
        <f t="shared" si="16"/>
        <v>#DIV/0!</v>
      </c>
      <c r="AB116" s="184" t="e">
        <f t="shared" si="17"/>
        <v>#DIV/0!</v>
      </c>
      <c r="AC116" s="184" t="e">
        <f t="shared" ref="AC116:AD131" si="21">AC115*W116/W115</f>
        <v>#DIV/0!</v>
      </c>
      <c r="AD116" s="184" t="e">
        <f t="shared" si="21"/>
        <v>#DIV/0!</v>
      </c>
      <c r="AE116" s="184" t="e">
        <f t="shared" si="13"/>
        <v>#DIV/0!</v>
      </c>
    </row>
    <row r="117" spans="23:31" x14ac:dyDescent="0.3">
      <c r="W117" s="184" t="e">
        <f t="shared" si="11"/>
        <v>#DIV/0!</v>
      </c>
      <c r="X117" s="184" t="e">
        <f t="shared" si="12"/>
        <v>#DIV/0!</v>
      </c>
      <c r="Y117" s="184" t="e">
        <f t="shared" si="20"/>
        <v>#DIV/0!</v>
      </c>
      <c r="Z117" s="184" t="e">
        <f t="shared" si="20"/>
        <v>#DIV/0!</v>
      </c>
      <c r="AA117" s="184" t="e">
        <f t="shared" si="16"/>
        <v>#DIV/0!</v>
      </c>
      <c r="AB117" s="184" t="e">
        <f t="shared" si="17"/>
        <v>#DIV/0!</v>
      </c>
      <c r="AC117" s="184" t="e">
        <f t="shared" si="21"/>
        <v>#DIV/0!</v>
      </c>
      <c r="AD117" s="184" t="e">
        <f t="shared" si="21"/>
        <v>#DIV/0!</v>
      </c>
      <c r="AE117" s="184" t="e">
        <f t="shared" si="13"/>
        <v>#DIV/0!</v>
      </c>
    </row>
    <row r="118" spans="23:31" x14ac:dyDescent="0.3">
      <c r="W118" s="184" t="e">
        <f t="shared" si="11"/>
        <v>#DIV/0!</v>
      </c>
      <c r="X118" s="184" t="e">
        <f t="shared" si="12"/>
        <v>#DIV/0!</v>
      </c>
      <c r="Y118" s="184" t="e">
        <f t="shared" si="20"/>
        <v>#DIV/0!</v>
      </c>
      <c r="Z118" s="184" t="e">
        <f t="shared" si="20"/>
        <v>#DIV/0!</v>
      </c>
      <c r="AA118" s="184" t="e">
        <f t="shared" si="16"/>
        <v>#DIV/0!</v>
      </c>
      <c r="AB118" s="184" t="e">
        <f t="shared" si="17"/>
        <v>#DIV/0!</v>
      </c>
      <c r="AC118" s="184" t="e">
        <f t="shared" si="21"/>
        <v>#DIV/0!</v>
      </c>
      <c r="AD118" s="184" t="e">
        <f t="shared" si="21"/>
        <v>#DIV/0!</v>
      </c>
      <c r="AE118" s="184" t="e">
        <f t="shared" si="13"/>
        <v>#DIV/0!</v>
      </c>
    </row>
    <row r="119" spans="23:31" x14ac:dyDescent="0.3">
      <c r="W119" s="184" t="e">
        <f t="shared" si="11"/>
        <v>#DIV/0!</v>
      </c>
      <c r="X119" s="184" t="e">
        <f t="shared" si="12"/>
        <v>#DIV/0!</v>
      </c>
      <c r="Y119" s="184" t="e">
        <f t="shared" si="20"/>
        <v>#DIV/0!</v>
      </c>
      <c r="Z119" s="184" t="e">
        <f t="shared" si="20"/>
        <v>#DIV/0!</v>
      </c>
      <c r="AA119" s="184" t="e">
        <f t="shared" si="16"/>
        <v>#DIV/0!</v>
      </c>
      <c r="AB119" s="184" t="e">
        <f t="shared" si="17"/>
        <v>#DIV/0!</v>
      </c>
      <c r="AC119" s="184" t="e">
        <f t="shared" si="21"/>
        <v>#DIV/0!</v>
      </c>
      <c r="AD119" s="184" t="e">
        <f t="shared" si="21"/>
        <v>#DIV/0!</v>
      </c>
      <c r="AE119" s="184" t="e">
        <f t="shared" si="13"/>
        <v>#DIV/0!</v>
      </c>
    </row>
    <row r="120" spans="23:31" x14ac:dyDescent="0.3">
      <c r="W120" s="184" t="e">
        <f t="shared" si="11"/>
        <v>#DIV/0!</v>
      </c>
      <c r="X120" s="184" t="e">
        <f t="shared" si="12"/>
        <v>#DIV/0!</v>
      </c>
      <c r="Y120" s="184" t="e">
        <f t="shared" si="20"/>
        <v>#DIV/0!</v>
      </c>
      <c r="Z120" s="184" t="e">
        <f t="shared" si="20"/>
        <v>#DIV/0!</v>
      </c>
      <c r="AA120" s="184" t="e">
        <f t="shared" si="16"/>
        <v>#DIV/0!</v>
      </c>
      <c r="AB120" s="184" t="e">
        <f t="shared" si="17"/>
        <v>#DIV/0!</v>
      </c>
      <c r="AC120" s="184" t="e">
        <f t="shared" si="21"/>
        <v>#DIV/0!</v>
      </c>
      <c r="AD120" s="184" t="e">
        <f t="shared" si="21"/>
        <v>#DIV/0!</v>
      </c>
      <c r="AE120" s="184" t="e">
        <f t="shared" si="13"/>
        <v>#DIV/0!</v>
      </c>
    </row>
    <row r="121" spans="23:31" x14ac:dyDescent="0.3">
      <c r="W121" s="184" t="e">
        <f t="shared" si="11"/>
        <v>#DIV/0!</v>
      </c>
      <c r="X121" s="184" t="e">
        <f t="shared" si="12"/>
        <v>#DIV/0!</v>
      </c>
      <c r="Y121" s="184" t="e">
        <f t="shared" si="20"/>
        <v>#DIV/0!</v>
      </c>
      <c r="Z121" s="184" t="e">
        <f t="shared" si="20"/>
        <v>#DIV/0!</v>
      </c>
      <c r="AA121" s="184" t="e">
        <f t="shared" si="16"/>
        <v>#DIV/0!</v>
      </c>
      <c r="AB121" s="184" t="e">
        <f t="shared" si="17"/>
        <v>#DIV/0!</v>
      </c>
      <c r="AC121" s="184" t="e">
        <f t="shared" si="21"/>
        <v>#DIV/0!</v>
      </c>
      <c r="AD121" s="184" t="e">
        <f t="shared" si="21"/>
        <v>#DIV/0!</v>
      </c>
      <c r="AE121" s="184" t="e">
        <f t="shared" si="13"/>
        <v>#DIV/0!</v>
      </c>
    </row>
    <row r="122" spans="23:31" x14ac:dyDescent="0.3">
      <c r="W122" s="184" t="e">
        <f t="shared" si="11"/>
        <v>#DIV/0!</v>
      </c>
      <c r="X122" s="184" t="e">
        <f t="shared" si="12"/>
        <v>#DIV/0!</v>
      </c>
      <c r="Y122" s="184" t="e">
        <f t="shared" si="20"/>
        <v>#DIV/0!</v>
      </c>
      <c r="Z122" s="184" t="e">
        <f t="shared" si="20"/>
        <v>#DIV/0!</v>
      </c>
      <c r="AA122" s="184" t="e">
        <f t="shared" si="16"/>
        <v>#DIV/0!</v>
      </c>
      <c r="AB122" s="184" t="e">
        <f t="shared" si="17"/>
        <v>#DIV/0!</v>
      </c>
      <c r="AC122" s="184" t="e">
        <f t="shared" si="21"/>
        <v>#DIV/0!</v>
      </c>
      <c r="AD122" s="184" t="e">
        <f t="shared" si="21"/>
        <v>#DIV/0!</v>
      </c>
      <c r="AE122" s="184" t="e">
        <f t="shared" si="13"/>
        <v>#DIV/0!</v>
      </c>
    </row>
    <row r="123" spans="23:31" x14ac:dyDescent="0.3">
      <c r="W123" s="184" t="e">
        <f t="shared" si="11"/>
        <v>#DIV/0!</v>
      </c>
      <c r="X123" s="184" t="e">
        <f t="shared" si="12"/>
        <v>#DIV/0!</v>
      </c>
      <c r="Y123" s="184" t="e">
        <f t="shared" si="20"/>
        <v>#DIV/0!</v>
      </c>
      <c r="Z123" s="184" t="e">
        <f t="shared" si="20"/>
        <v>#DIV/0!</v>
      </c>
      <c r="AA123" s="184" t="e">
        <f t="shared" si="16"/>
        <v>#DIV/0!</v>
      </c>
      <c r="AB123" s="184" t="e">
        <f t="shared" si="17"/>
        <v>#DIV/0!</v>
      </c>
      <c r="AC123" s="184" t="e">
        <f t="shared" si="21"/>
        <v>#DIV/0!</v>
      </c>
      <c r="AD123" s="184" t="e">
        <f t="shared" si="21"/>
        <v>#DIV/0!</v>
      </c>
      <c r="AE123" s="184" t="e">
        <f t="shared" si="13"/>
        <v>#DIV/0!</v>
      </c>
    </row>
    <row r="124" spans="23:31" x14ac:dyDescent="0.3">
      <c r="W124" s="184" t="e">
        <f t="shared" si="11"/>
        <v>#DIV/0!</v>
      </c>
      <c r="X124" s="184" t="e">
        <f t="shared" si="12"/>
        <v>#DIV/0!</v>
      </c>
      <c r="Y124" s="184" t="e">
        <f t="shared" si="20"/>
        <v>#DIV/0!</v>
      </c>
      <c r="Z124" s="184" t="e">
        <f t="shared" si="20"/>
        <v>#DIV/0!</v>
      </c>
      <c r="AA124" s="184" t="e">
        <f t="shared" si="16"/>
        <v>#DIV/0!</v>
      </c>
      <c r="AB124" s="184" t="e">
        <f t="shared" si="17"/>
        <v>#DIV/0!</v>
      </c>
      <c r="AC124" s="184" t="e">
        <f t="shared" si="21"/>
        <v>#DIV/0!</v>
      </c>
      <c r="AD124" s="184" t="e">
        <f t="shared" si="21"/>
        <v>#DIV/0!</v>
      </c>
      <c r="AE124" s="184" t="e">
        <f t="shared" si="13"/>
        <v>#DIV/0!</v>
      </c>
    </row>
    <row r="125" spans="23:31" x14ac:dyDescent="0.3">
      <c r="W125" s="184" t="e">
        <f t="shared" si="11"/>
        <v>#DIV/0!</v>
      </c>
      <c r="X125" s="184" t="e">
        <f t="shared" si="12"/>
        <v>#DIV/0!</v>
      </c>
      <c r="Y125" s="184" t="e">
        <f t="shared" si="20"/>
        <v>#DIV/0!</v>
      </c>
      <c r="Z125" s="184" t="e">
        <f t="shared" si="20"/>
        <v>#DIV/0!</v>
      </c>
      <c r="AA125" s="184" t="e">
        <f t="shared" si="16"/>
        <v>#DIV/0!</v>
      </c>
      <c r="AB125" s="184" t="e">
        <f t="shared" si="17"/>
        <v>#DIV/0!</v>
      </c>
      <c r="AC125" s="184" t="e">
        <f t="shared" si="21"/>
        <v>#DIV/0!</v>
      </c>
      <c r="AD125" s="184" t="e">
        <f t="shared" si="21"/>
        <v>#DIV/0!</v>
      </c>
      <c r="AE125" s="184" t="e">
        <f t="shared" si="13"/>
        <v>#DIV/0!</v>
      </c>
    </row>
    <row r="126" spans="23:31" x14ac:dyDescent="0.3">
      <c r="W126" s="184" t="e">
        <f t="shared" si="11"/>
        <v>#DIV/0!</v>
      </c>
      <c r="X126" s="184" t="e">
        <f t="shared" si="12"/>
        <v>#DIV/0!</v>
      </c>
      <c r="Y126" s="184" t="e">
        <f t="shared" si="20"/>
        <v>#DIV/0!</v>
      </c>
      <c r="Z126" s="184" t="e">
        <f t="shared" si="20"/>
        <v>#DIV/0!</v>
      </c>
      <c r="AA126" s="184" t="e">
        <f t="shared" si="16"/>
        <v>#DIV/0!</v>
      </c>
      <c r="AB126" s="184" t="e">
        <f t="shared" si="17"/>
        <v>#DIV/0!</v>
      </c>
      <c r="AC126" s="184" t="e">
        <f t="shared" si="21"/>
        <v>#DIV/0!</v>
      </c>
      <c r="AD126" s="184" t="e">
        <f t="shared" si="21"/>
        <v>#DIV/0!</v>
      </c>
      <c r="AE126" s="184" t="e">
        <f t="shared" si="13"/>
        <v>#DIV/0!</v>
      </c>
    </row>
    <row r="127" spans="23:31" x14ac:dyDescent="0.3">
      <c r="W127" s="184" t="e">
        <f t="shared" si="11"/>
        <v>#DIV/0!</v>
      </c>
      <c r="X127" s="184" t="e">
        <f t="shared" si="12"/>
        <v>#DIV/0!</v>
      </c>
      <c r="Y127" s="184" t="e">
        <f t="shared" si="20"/>
        <v>#DIV/0!</v>
      </c>
      <c r="Z127" s="184" t="e">
        <f t="shared" si="20"/>
        <v>#DIV/0!</v>
      </c>
      <c r="AA127" s="184" t="e">
        <f t="shared" si="16"/>
        <v>#DIV/0!</v>
      </c>
      <c r="AB127" s="184" t="e">
        <f t="shared" si="17"/>
        <v>#DIV/0!</v>
      </c>
      <c r="AC127" s="184" t="e">
        <f t="shared" si="21"/>
        <v>#DIV/0!</v>
      </c>
      <c r="AD127" s="184" t="e">
        <f t="shared" si="21"/>
        <v>#DIV/0!</v>
      </c>
      <c r="AE127" s="184" t="e">
        <f t="shared" si="13"/>
        <v>#DIV/0!</v>
      </c>
    </row>
    <row r="128" spans="23:31" x14ac:dyDescent="0.3">
      <c r="W128" s="184" t="e">
        <f t="shared" si="11"/>
        <v>#DIV/0!</v>
      </c>
      <c r="X128" s="184" t="e">
        <f t="shared" si="12"/>
        <v>#DIV/0!</v>
      </c>
      <c r="Y128" s="184" t="e">
        <f t="shared" si="20"/>
        <v>#DIV/0!</v>
      </c>
      <c r="Z128" s="184" t="e">
        <f t="shared" si="20"/>
        <v>#DIV/0!</v>
      </c>
      <c r="AA128" s="184" t="e">
        <f t="shared" si="16"/>
        <v>#DIV/0!</v>
      </c>
      <c r="AB128" s="184" t="e">
        <f t="shared" si="17"/>
        <v>#DIV/0!</v>
      </c>
      <c r="AC128" s="184" t="e">
        <f t="shared" si="21"/>
        <v>#DIV/0!</v>
      </c>
      <c r="AD128" s="184" t="e">
        <f t="shared" si="21"/>
        <v>#DIV/0!</v>
      </c>
      <c r="AE128" s="184" t="e">
        <f t="shared" si="13"/>
        <v>#DIV/0!</v>
      </c>
    </row>
    <row r="129" spans="23:31" x14ac:dyDescent="0.3">
      <c r="W129" s="184" t="e">
        <f t="shared" si="11"/>
        <v>#DIV/0!</v>
      </c>
      <c r="X129" s="184" t="e">
        <f t="shared" si="12"/>
        <v>#DIV/0!</v>
      </c>
      <c r="Y129" s="184" t="e">
        <f t="shared" si="20"/>
        <v>#DIV/0!</v>
      </c>
      <c r="Z129" s="184" t="e">
        <f t="shared" si="20"/>
        <v>#DIV/0!</v>
      </c>
      <c r="AA129" s="184" t="e">
        <f t="shared" si="16"/>
        <v>#DIV/0!</v>
      </c>
      <c r="AB129" s="184" t="e">
        <f t="shared" si="17"/>
        <v>#DIV/0!</v>
      </c>
      <c r="AC129" s="184" t="e">
        <f t="shared" si="21"/>
        <v>#DIV/0!</v>
      </c>
      <c r="AD129" s="184" t="e">
        <f t="shared" si="21"/>
        <v>#DIV/0!</v>
      </c>
      <c r="AE129" s="184" t="e">
        <f t="shared" si="13"/>
        <v>#DIV/0!</v>
      </c>
    </row>
    <row r="130" spans="23:31" x14ac:dyDescent="0.3">
      <c r="W130" s="184" t="e">
        <f t="shared" si="11"/>
        <v>#DIV/0!</v>
      </c>
      <c r="X130" s="184" t="e">
        <f t="shared" si="12"/>
        <v>#DIV/0!</v>
      </c>
      <c r="Y130" s="184" t="e">
        <f t="shared" si="20"/>
        <v>#DIV/0!</v>
      </c>
      <c r="Z130" s="184" t="e">
        <f t="shared" si="20"/>
        <v>#DIV/0!</v>
      </c>
      <c r="AA130" s="184" t="e">
        <f t="shared" si="16"/>
        <v>#DIV/0!</v>
      </c>
      <c r="AB130" s="184" t="e">
        <f t="shared" si="17"/>
        <v>#DIV/0!</v>
      </c>
      <c r="AC130" s="184" t="e">
        <f t="shared" si="21"/>
        <v>#DIV/0!</v>
      </c>
      <c r="AD130" s="184" t="e">
        <f t="shared" si="21"/>
        <v>#DIV/0!</v>
      </c>
      <c r="AE130" s="184" t="e">
        <f t="shared" si="13"/>
        <v>#DIV/0!</v>
      </c>
    </row>
    <row r="131" spans="23:31" x14ac:dyDescent="0.3">
      <c r="W131" s="184" t="e">
        <f t="shared" ref="W131" si="22">T131/S131</f>
        <v>#DIV/0!</v>
      </c>
      <c r="X131" s="184" t="e">
        <f t="shared" ref="X131" si="23">V131/U131</f>
        <v>#DIV/0!</v>
      </c>
      <c r="Y131" s="184" t="e">
        <f t="shared" si="20"/>
        <v>#DIV/0!</v>
      </c>
      <c r="Z131" s="184" t="e">
        <f t="shared" si="20"/>
        <v>#DIV/0!</v>
      </c>
      <c r="AA131" s="184" t="e">
        <f t="shared" si="16"/>
        <v>#DIV/0!</v>
      </c>
      <c r="AB131" s="184" t="e">
        <f t="shared" si="17"/>
        <v>#DIV/0!</v>
      </c>
      <c r="AC131" s="184" t="e">
        <f t="shared" si="21"/>
        <v>#DIV/0!</v>
      </c>
      <c r="AD131" s="184" t="e">
        <f t="shared" si="21"/>
        <v>#DIV/0!</v>
      </c>
      <c r="AE131" s="184" t="e">
        <f t="shared" ref="AE131" si="24">AC131/AD131*1000</f>
        <v>#DIV/0!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im:links xmlns:im="http://www.autonomy.com/WorkSite">
  <im:linkstream>C:\Users\mclellanm\AppData\Local\Temp\NetRight\Links\iManage\3713382_1.xlsb?!nrtdms:0:!session:PORTIA:!database:iManage:!document:3713382,1:?Y*</im:linkstream>
</im:links>
</file>

<file path=customXml/itemProps1.xml><?xml version="1.0" encoding="utf-8"?>
<ds:datastoreItem xmlns:ds="http://schemas.openxmlformats.org/officeDocument/2006/customXml" ds:itemID="{BA5F7A90-6005-4382-B047-6A1F749B5D14}">
  <ds:schemaRefs>
    <ds:schemaRef ds:uri="http://www.autonomy.com/WorkSit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73</vt:i4>
      </vt:variant>
      <vt:variant>
        <vt:lpstr>Charts</vt:lpstr>
      </vt:variant>
      <vt:variant>
        <vt:i4>52</vt:i4>
      </vt:variant>
    </vt:vector>
  </HeadingPairs>
  <TitlesOfParts>
    <vt:vector size="125" baseType="lpstr">
      <vt:lpstr>Info</vt:lpstr>
      <vt:lpstr>Table 1.1</vt:lpstr>
      <vt:lpstr>Table 1.2</vt:lpstr>
      <vt:lpstr>Data 1.1</vt:lpstr>
      <vt:lpstr>Data 1.2</vt:lpstr>
      <vt:lpstr>Data 1.3</vt:lpstr>
      <vt:lpstr>Data 1.4</vt:lpstr>
      <vt:lpstr>Data 1.5</vt:lpstr>
      <vt:lpstr>Data 1.6</vt:lpstr>
      <vt:lpstr>Data 1.7</vt:lpstr>
      <vt:lpstr>Data 1.8</vt:lpstr>
      <vt:lpstr>Data 1.9</vt:lpstr>
      <vt:lpstr>Data 1.10</vt:lpstr>
      <vt:lpstr>Data 1.11</vt:lpstr>
      <vt:lpstr>Data 1.12</vt:lpstr>
      <vt:lpstr>Data 1.13</vt:lpstr>
      <vt:lpstr>Data 1.14</vt:lpstr>
      <vt:lpstr>Data 1.15</vt:lpstr>
      <vt:lpstr>Data 1.16</vt:lpstr>
      <vt:lpstr>Data 1.17</vt:lpstr>
      <vt:lpstr>Data 1.18</vt:lpstr>
      <vt:lpstr>Data 1.19</vt:lpstr>
      <vt:lpstr>Data 1.20</vt:lpstr>
      <vt:lpstr>Table 2.1</vt:lpstr>
      <vt:lpstr>Table 2.2</vt:lpstr>
      <vt:lpstr>Data Fig 2.1</vt:lpstr>
      <vt:lpstr>Data Fig 2.2</vt:lpstr>
      <vt:lpstr>Table 2.3</vt:lpstr>
      <vt:lpstr>Table 2.4</vt:lpstr>
      <vt:lpstr>Data Fig 2.3</vt:lpstr>
      <vt:lpstr>Data Fig 2.4</vt:lpstr>
      <vt:lpstr>Data Fig 2.5</vt:lpstr>
      <vt:lpstr>Data Fig 2.6</vt:lpstr>
      <vt:lpstr>Data Fig 2.7</vt:lpstr>
      <vt:lpstr>Table 2.5</vt:lpstr>
      <vt:lpstr>Table 2.6</vt:lpstr>
      <vt:lpstr>Table 2.7</vt:lpstr>
      <vt:lpstr>Data Fig 2.8</vt:lpstr>
      <vt:lpstr>Data Fig 2.9</vt:lpstr>
      <vt:lpstr>Table 2.8</vt:lpstr>
      <vt:lpstr>Data Fig 2.10</vt:lpstr>
      <vt:lpstr>Table 2.9</vt:lpstr>
      <vt:lpstr>Data Fig 2.11</vt:lpstr>
      <vt:lpstr>Data Fig 2.12</vt:lpstr>
      <vt:lpstr>Data Fig 2.13</vt:lpstr>
      <vt:lpstr>Data Fig 2.14</vt:lpstr>
      <vt:lpstr>Data Fig 2.15</vt:lpstr>
      <vt:lpstr>Data Fig 2.16</vt:lpstr>
      <vt:lpstr>Data Fig 2.17</vt:lpstr>
      <vt:lpstr>Data Fig 2.18</vt:lpstr>
      <vt:lpstr>Table 2.10</vt:lpstr>
      <vt:lpstr>Table 2.11</vt:lpstr>
      <vt:lpstr>Data Fig 2.19</vt:lpstr>
      <vt:lpstr>Data Fig 2.20</vt:lpstr>
      <vt:lpstr>Data Fig 2.21</vt:lpstr>
      <vt:lpstr>Data Fig 2.22</vt:lpstr>
      <vt:lpstr>Data Fig 2.23</vt:lpstr>
      <vt:lpstr>Table 2.12</vt:lpstr>
      <vt:lpstr>Data Fig 2.24</vt:lpstr>
      <vt:lpstr>Table 2.13</vt:lpstr>
      <vt:lpstr>Table 2.14</vt:lpstr>
      <vt:lpstr>Table 2.15</vt:lpstr>
      <vt:lpstr>Table 2.16</vt:lpstr>
      <vt:lpstr>Table 3.1 </vt:lpstr>
      <vt:lpstr>Table 3.2</vt:lpstr>
      <vt:lpstr>Data 3.1</vt:lpstr>
      <vt:lpstr>Data 3.2</vt:lpstr>
      <vt:lpstr>Data 3.3</vt:lpstr>
      <vt:lpstr>Data 3.4</vt:lpstr>
      <vt:lpstr>Data 3.5</vt:lpstr>
      <vt:lpstr>Data 3.6</vt:lpstr>
      <vt:lpstr>Data 3.7</vt:lpstr>
      <vt:lpstr>Data 3.8</vt:lpstr>
      <vt:lpstr>Fig 1.1</vt:lpstr>
      <vt:lpstr>Fig 1.2</vt:lpstr>
      <vt:lpstr>Fig 1.3</vt:lpstr>
      <vt:lpstr>Fig.1.4</vt:lpstr>
      <vt:lpstr>Fig 1.5</vt:lpstr>
      <vt:lpstr>Fig 1.6</vt:lpstr>
      <vt:lpstr>Fig 1.7</vt:lpstr>
      <vt:lpstr>Fig 1.8</vt:lpstr>
      <vt:lpstr>Fig 1.9</vt:lpstr>
      <vt:lpstr>Fig 1.10</vt:lpstr>
      <vt:lpstr>Fig 1.11</vt:lpstr>
      <vt:lpstr>Fig 1.12</vt:lpstr>
      <vt:lpstr>Fig 1.13</vt:lpstr>
      <vt:lpstr>Fig 1.14</vt:lpstr>
      <vt:lpstr>Fig 1.15</vt:lpstr>
      <vt:lpstr>Fig 1.16</vt:lpstr>
      <vt:lpstr>Fig 1.17</vt:lpstr>
      <vt:lpstr>Fig 1.18</vt:lpstr>
      <vt:lpstr>Fig 1.19</vt:lpstr>
      <vt:lpstr>Figure 1.20</vt:lpstr>
      <vt:lpstr>Fig 2.1</vt:lpstr>
      <vt:lpstr>Fig 2.2</vt:lpstr>
      <vt:lpstr>Fig 2.3</vt:lpstr>
      <vt:lpstr>Fig 2.4</vt:lpstr>
      <vt:lpstr>Fig 2.5</vt:lpstr>
      <vt:lpstr>Fig 2.6</vt:lpstr>
      <vt:lpstr>Fig 2.7</vt:lpstr>
      <vt:lpstr>Fig 2.8</vt:lpstr>
      <vt:lpstr>Fig 2.9</vt:lpstr>
      <vt:lpstr>Fig 2.10</vt:lpstr>
      <vt:lpstr>Fig 2.11</vt:lpstr>
      <vt:lpstr>Fig 2.12</vt:lpstr>
      <vt:lpstr>Fig 2.13</vt:lpstr>
      <vt:lpstr>Fig 2.14</vt:lpstr>
      <vt:lpstr>Fig 2.15</vt:lpstr>
      <vt:lpstr>Fig 2.16</vt:lpstr>
      <vt:lpstr>Fig 2.17</vt:lpstr>
      <vt:lpstr>Fig 2.18</vt:lpstr>
      <vt:lpstr>Fig 2.19</vt:lpstr>
      <vt:lpstr>Fig 2.20</vt:lpstr>
      <vt:lpstr>Fig 2.21</vt:lpstr>
      <vt:lpstr>Fig 2.22</vt:lpstr>
      <vt:lpstr>Fig 2.23</vt:lpstr>
      <vt:lpstr>Fig 2.24</vt:lpstr>
      <vt:lpstr>Fig 3.1</vt:lpstr>
      <vt:lpstr>Fig 3.2</vt:lpstr>
      <vt:lpstr>Fig 3.3</vt:lpstr>
      <vt:lpstr>Fig 3.4</vt:lpstr>
      <vt:lpstr>Fig 3.5</vt:lpstr>
      <vt:lpstr>Fig 3.6 </vt:lpstr>
      <vt:lpstr>Fig 3.7</vt:lpstr>
      <vt:lpstr>Fig 3.8</vt:lpstr>
    </vt:vector>
  </TitlesOfParts>
  <Company>NZ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McLellan [TSY]</dc:creator>
  <cp:lastModifiedBy>Jaynia Steel [CASS]</cp:lastModifiedBy>
  <dcterms:created xsi:type="dcterms:W3CDTF">2017-05-22T03:02:34Z</dcterms:created>
  <dcterms:modified xsi:type="dcterms:W3CDTF">2017-05-23T03:17:55Z</dcterms:modified>
</cp:coreProperties>
</file>