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670" windowWidth="25260" windowHeight="5730" tabRatio="935" activeTab="0"/>
  </bookViews>
  <sheets>
    <sheet name="Commentary - Fiscal Indicators" sheetId="1" r:id="rId1"/>
    <sheet name="Commentary - Fiscal Strategy" sheetId="2" r:id="rId2"/>
    <sheet name="Commentary - App of cash" sheetId="3" r:id="rId3"/>
    <sheet name="Commentary - Prior Year" sheetId="4" r:id="rId4"/>
    <sheet name="Fin Stmts - Perform" sheetId="5" r:id="rId5"/>
    <sheet name="Fin Stmts - Fun Class" sheetId="6" r:id="rId6"/>
    <sheet name="Fin Stmts - Cash flows" sheetId="7" r:id="rId7"/>
    <sheet name="Fin Stmts - CF Rec and SORI" sheetId="8" r:id="rId8"/>
    <sheet name="Fin Stmts - Position" sheetId="9" r:id="rId9"/>
    <sheet name="Fin Stmts - Borrowings" sheetId="10" r:id="rId10"/>
    <sheet name="Fin Stmts - Commit &amp; Cont" sheetId="11" r:id="rId11"/>
    <sheet name="Fin Stmts - Notes 1-10" sheetId="12" r:id="rId12"/>
    <sheet name="Fin Stmts - Note 11-12" sheetId="13" r:id="rId13"/>
    <sheet name="Fin Stmts - Notes 13-17" sheetId="14" r:id="rId14"/>
    <sheet name="Fin Stmts - Note 18" sheetId="15" r:id="rId15"/>
  </sheets>
  <externalReferences>
    <externalReference r:id="rId18"/>
    <externalReference r:id="rId19"/>
    <externalReference r:id="rId20"/>
    <externalReference r:id="rId21"/>
    <externalReference r:id="rId22"/>
    <externalReference r:id="rId23"/>
  </externalReferences>
  <definedNames>
    <definedName name="borrowings" localSheetId="0">#REF!</definedName>
    <definedName name="borrowings">#REF!</definedName>
    <definedName name="CHF">'[1]note 19'!#REF!</definedName>
    <definedName name="Copyrange1" localSheetId="0">#REF!</definedName>
    <definedName name="Copyrange1">#REF!</definedName>
    <definedName name="Copyrange10" localSheetId="0">#REF!</definedName>
    <definedName name="Copyrange10">#REF!</definedName>
    <definedName name="Copyrange11" localSheetId="0">#REF!</definedName>
    <definedName name="Copyrange11">#REF!</definedName>
    <definedName name="Copyrange12" localSheetId="0">#REF!</definedName>
    <definedName name="Copyrange12">#REF!</definedName>
    <definedName name="Copyrange13" localSheetId="0">#REF!</definedName>
    <definedName name="Copyrange13">#REF!</definedName>
    <definedName name="Copyrange14" localSheetId="0">#REF!</definedName>
    <definedName name="Copyrange14">#REF!</definedName>
    <definedName name="Copyrange15" localSheetId="0">#REF!</definedName>
    <definedName name="Copyrange15">#REF!</definedName>
    <definedName name="Copyrange16" localSheetId="0">#REF!</definedName>
    <definedName name="Copyrange16">#REF!</definedName>
    <definedName name="Copyrange17" localSheetId="0">#REF!</definedName>
    <definedName name="Copyrange17">#REF!</definedName>
    <definedName name="Copyrange18" localSheetId="0">#REF!</definedName>
    <definedName name="Copyrange18">#REF!</definedName>
    <definedName name="Copyrange19" localSheetId="0">#REF!</definedName>
    <definedName name="Copyrange19">#REF!</definedName>
    <definedName name="Copyrange2" localSheetId="0">#REF!</definedName>
    <definedName name="Copyrange2">#REF!</definedName>
    <definedName name="Copyrange20" localSheetId="0">#REF!</definedName>
    <definedName name="Copyrange20">#REF!</definedName>
    <definedName name="Copyrange21" localSheetId="0">#REF!</definedName>
    <definedName name="Copyrange21">#REF!</definedName>
    <definedName name="Copyrange22" localSheetId="0">#REF!</definedName>
    <definedName name="Copyrange22">#REF!</definedName>
    <definedName name="Copyrange23" localSheetId="0">#REF!</definedName>
    <definedName name="Copyrange23">#REF!</definedName>
    <definedName name="Copyrange24" localSheetId="0">#REF!</definedName>
    <definedName name="Copyrange24">#REF!</definedName>
    <definedName name="Copyrange25" localSheetId="0">#REF!</definedName>
    <definedName name="Copyrange25">#REF!</definedName>
    <definedName name="Copyrange26" localSheetId="0">#REF!</definedName>
    <definedName name="Copyrange26">#REF!</definedName>
    <definedName name="Copyrange27" localSheetId="0">#REF!</definedName>
    <definedName name="Copyrange27">#REF!</definedName>
    <definedName name="Copyrange28" localSheetId="0">#REF!</definedName>
    <definedName name="Copyrange28">#REF!</definedName>
    <definedName name="Copyrange29" localSheetId="0">#REF!</definedName>
    <definedName name="Copyrange29">#REF!</definedName>
    <definedName name="Copyrange3" localSheetId="0">#REF!</definedName>
    <definedName name="Copyrange3">#REF!</definedName>
    <definedName name="Copyrange30" localSheetId="0">#REF!</definedName>
    <definedName name="Copyrange30">#REF!</definedName>
    <definedName name="Copyrange31" localSheetId="0">#REF!</definedName>
    <definedName name="Copyrange31">#REF!</definedName>
    <definedName name="Copyrange32" localSheetId="0">#REF!</definedName>
    <definedName name="Copyrange32">#REF!</definedName>
    <definedName name="Copyrange33" localSheetId="0">#REF!</definedName>
    <definedName name="Copyrange33">#REF!</definedName>
    <definedName name="Copyrange34" localSheetId="0">#REF!</definedName>
    <definedName name="Copyrange34">#REF!</definedName>
    <definedName name="Copyrange35" localSheetId="0">#REF!</definedName>
    <definedName name="Copyrange35">#REF!</definedName>
    <definedName name="Copyrange36" localSheetId="0">#REF!</definedName>
    <definedName name="Copyrange36">#REF!</definedName>
    <definedName name="Copyrange37" localSheetId="0">#REF!</definedName>
    <definedName name="Copyrange37">#REF!</definedName>
    <definedName name="Copyrange38" localSheetId="0">#REF!</definedName>
    <definedName name="Copyrange38">#REF!</definedName>
    <definedName name="Copyrange39" localSheetId="0">#REF!</definedName>
    <definedName name="Copyrange39">#REF!</definedName>
    <definedName name="Copyrange4" localSheetId="0">#REF!</definedName>
    <definedName name="Copyrange4">#REF!</definedName>
    <definedName name="Copyrange40" localSheetId="0">#REF!</definedName>
    <definedName name="Copyrange40">#REF!</definedName>
    <definedName name="Copyrange41" localSheetId="0">#REF!</definedName>
    <definedName name="Copyrange41">#REF!</definedName>
    <definedName name="Copyrange42" localSheetId="0">#REF!</definedName>
    <definedName name="Copyrange42">#REF!</definedName>
    <definedName name="Copyrange43" localSheetId="0">#REF!</definedName>
    <definedName name="Copyrange43">#REF!</definedName>
    <definedName name="Copyrange44" localSheetId="0">#REF!</definedName>
    <definedName name="Copyrange44">#REF!</definedName>
    <definedName name="Copyrange45" localSheetId="0">#REF!</definedName>
    <definedName name="Copyrange45">#REF!</definedName>
    <definedName name="Copyrange46" localSheetId="0">#REF!</definedName>
    <definedName name="Copyrange46">#REF!</definedName>
    <definedName name="Copyrange47" localSheetId="0">#REF!</definedName>
    <definedName name="Copyrange47">#REF!</definedName>
    <definedName name="Copyrange48" localSheetId="0">#REF!</definedName>
    <definedName name="Copyrange48">#REF!</definedName>
    <definedName name="Copyrange49" localSheetId="0">#REF!</definedName>
    <definedName name="Copyrange49">#REF!</definedName>
    <definedName name="Copyrange5" localSheetId="0">#REF!</definedName>
    <definedName name="Copyrange5">#REF!</definedName>
    <definedName name="Copyrange50" localSheetId="0">#REF!</definedName>
    <definedName name="Copyrange50">#REF!</definedName>
    <definedName name="Copyrange51" localSheetId="0">#REF!</definedName>
    <definedName name="Copyrange51">#REF!</definedName>
    <definedName name="Copyrange52" localSheetId="0">#REF!</definedName>
    <definedName name="Copyrange52">#REF!</definedName>
    <definedName name="Copyrange53" localSheetId="0">#REF!</definedName>
    <definedName name="Copyrange53">#REF!</definedName>
    <definedName name="Copyrange54" localSheetId="0">#REF!</definedName>
    <definedName name="Copyrange54">#REF!</definedName>
    <definedName name="Copyrange55" localSheetId="0">#REF!</definedName>
    <definedName name="Copyrange55">#REF!</definedName>
    <definedName name="Copyrange56" localSheetId="0">#REF!</definedName>
    <definedName name="Copyrange56">#REF!</definedName>
    <definedName name="Copyrange57" localSheetId="0">#REF!</definedName>
    <definedName name="Copyrange57">#REF!</definedName>
    <definedName name="Copyrange58" localSheetId="0">#REF!</definedName>
    <definedName name="Copyrange58">#REF!</definedName>
    <definedName name="Copyrange59" localSheetId="0">#REF!</definedName>
    <definedName name="Copyrange59">#REF!</definedName>
    <definedName name="Copyrange6" localSheetId="0">#REF!</definedName>
    <definedName name="Copyrange6">#REF!</definedName>
    <definedName name="Copyrange60" localSheetId="0">#REF!</definedName>
    <definedName name="Copyrange60">#REF!</definedName>
    <definedName name="Copyrange61" localSheetId="0">#REF!</definedName>
    <definedName name="Copyrange61">#REF!</definedName>
    <definedName name="Copyrange62" localSheetId="0">#REF!</definedName>
    <definedName name="Copyrange62">#REF!</definedName>
    <definedName name="Copyrange63" localSheetId="0">#REF!</definedName>
    <definedName name="Copyrange63">#REF!</definedName>
    <definedName name="Copyrange64" localSheetId="0">#REF!</definedName>
    <definedName name="Copyrange64">#REF!</definedName>
    <definedName name="Copyrange65" localSheetId="0">#REF!</definedName>
    <definedName name="Copyrange65">#REF!</definedName>
    <definedName name="Copyrange66" localSheetId="0">#REF!</definedName>
    <definedName name="Copyrange66">#REF!</definedName>
    <definedName name="Copyrange67" localSheetId="0">#REF!</definedName>
    <definedName name="Copyrange67">#REF!</definedName>
    <definedName name="Copyrange68" localSheetId="0">#REF!</definedName>
    <definedName name="Copyrange68">#REF!</definedName>
    <definedName name="Copyrange7" localSheetId="0">#REF!</definedName>
    <definedName name="Copyrange7">#REF!</definedName>
    <definedName name="Copyrange8" localSheetId="0">#REF!</definedName>
    <definedName name="Copyrange8">#REF!</definedName>
    <definedName name="Copyrange9" localSheetId="0">#REF!</definedName>
    <definedName name="Copyrange9">#REF!</definedName>
    <definedName name="cos_last1">OFFSET('[2]Graphing'!$D$3,'[2]Graphing'!$E$21,0,'[2]Graphing'!$E$23,1)</definedName>
    <definedName name="cos_last2">OFFSET('[2]Graphing'!$E$3,'[2]Graphing'!$E$21,0,'[2]Graphing'!$E$23,1)</definedName>
    <definedName name="cos_now">OFFSET('[2]Graphing'!$C$3,'[2]Graphing'!$E$21,0,'[2]Graphing'!$E$23,1)</definedName>
    <definedName name="DEM">'[1]note 19'!#REF!</definedName>
    <definedName name="GBP">'[1]note 19'!#REF!</definedName>
    <definedName name="GOV">'[1]note 19'!#REF!</definedName>
    <definedName name="JPY">'[1]note 19'!#REF!</definedName>
    <definedName name="Pasterange1" localSheetId="0">#REF!</definedName>
    <definedName name="Pasterange1">#REF!</definedName>
    <definedName name="Pasterange10" localSheetId="0">#REF!</definedName>
    <definedName name="Pasterange10">#REF!</definedName>
    <definedName name="Pasterange11" localSheetId="0">#REF!</definedName>
    <definedName name="Pasterange11">#REF!</definedName>
    <definedName name="Pasterange12" localSheetId="0">#REF!</definedName>
    <definedName name="Pasterange12">#REF!</definedName>
    <definedName name="Pasterange13" localSheetId="0">#REF!</definedName>
    <definedName name="Pasterange13">#REF!</definedName>
    <definedName name="Pasterange14" localSheetId="0">#REF!</definedName>
    <definedName name="Pasterange14">#REF!</definedName>
    <definedName name="Pasterange15" localSheetId="0">#REF!</definedName>
    <definedName name="Pasterange15">#REF!</definedName>
    <definedName name="Pasterange16" localSheetId="0">#REF!</definedName>
    <definedName name="Pasterange16">#REF!</definedName>
    <definedName name="Pasterange17" localSheetId="0">#REF!</definedName>
    <definedName name="Pasterange17">#REF!</definedName>
    <definedName name="Pasterange18" localSheetId="0">#REF!</definedName>
    <definedName name="Pasterange18">#REF!</definedName>
    <definedName name="Pasterange19" localSheetId="0">#REF!</definedName>
    <definedName name="Pasterange19">#REF!</definedName>
    <definedName name="Pasterange2" localSheetId="0">#REF!</definedName>
    <definedName name="Pasterange2">#REF!</definedName>
    <definedName name="Pasterange20" localSheetId="0">#REF!</definedName>
    <definedName name="Pasterange20">#REF!</definedName>
    <definedName name="Pasterange21" localSheetId="0">#REF!</definedName>
    <definedName name="Pasterange21">#REF!</definedName>
    <definedName name="Pasterange22" localSheetId="0">#REF!</definedName>
    <definedName name="Pasterange22">#REF!</definedName>
    <definedName name="Pasterange23" localSheetId="0">#REF!</definedName>
    <definedName name="Pasterange23">#REF!</definedName>
    <definedName name="Pasterange24" localSheetId="0">#REF!</definedName>
    <definedName name="Pasterange24">#REF!</definedName>
    <definedName name="Pasterange25" localSheetId="0">#REF!</definedName>
    <definedName name="Pasterange25">#REF!</definedName>
    <definedName name="Pasterange26" localSheetId="0">#REF!</definedName>
    <definedName name="Pasterange26">#REF!</definedName>
    <definedName name="Pasterange27" localSheetId="0">#REF!</definedName>
    <definedName name="Pasterange27">#REF!</definedName>
    <definedName name="Pasterange28" localSheetId="0">#REF!</definedName>
    <definedName name="Pasterange28">#REF!</definedName>
    <definedName name="Pasterange29" localSheetId="0">#REF!</definedName>
    <definedName name="Pasterange29">#REF!</definedName>
    <definedName name="Pasterange3" localSheetId="0">#REF!</definedName>
    <definedName name="Pasterange3">#REF!</definedName>
    <definedName name="Pasterange30" localSheetId="0">#REF!</definedName>
    <definedName name="Pasterange30">#REF!</definedName>
    <definedName name="Pasterange31" localSheetId="0">#REF!</definedName>
    <definedName name="Pasterange31">#REF!</definedName>
    <definedName name="Pasterange32" localSheetId="0">#REF!</definedName>
    <definedName name="Pasterange32">#REF!</definedName>
    <definedName name="Pasterange33" localSheetId="0">#REF!</definedName>
    <definedName name="Pasterange33">#REF!</definedName>
    <definedName name="Pasterange34" localSheetId="0">#REF!</definedName>
    <definedName name="Pasterange34">#REF!</definedName>
    <definedName name="Pasterange35" localSheetId="0">#REF!</definedName>
    <definedName name="Pasterange35">#REF!</definedName>
    <definedName name="Pasterange36" localSheetId="0">#REF!</definedName>
    <definedName name="Pasterange36">#REF!</definedName>
    <definedName name="Pasterange37" localSheetId="0">#REF!</definedName>
    <definedName name="Pasterange37">#REF!</definedName>
    <definedName name="Pasterange38" localSheetId="0">#REF!</definedName>
    <definedName name="Pasterange38">#REF!</definedName>
    <definedName name="Pasterange39" localSheetId="0">#REF!</definedName>
    <definedName name="Pasterange39">#REF!</definedName>
    <definedName name="Pasterange4" localSheetId="0">#REF!</definedName>
    <definedName name="Pasterange4">#REF!</definedName>
    <definedName name="Pasterange40" localSheetId="0">#REF!</definedName>
    <definedName name="Pasterange40">#REF!</definedName>
    <definedName name="Pasterange41" localSheetId="0">#REF!</definedName>
    <definedName name="Pasterange41">#REF!</definedName>
    <definedName name="Pasterange42" localSheetId="0">#REF!</definedName>
    <definedName name="Pasterange42">#REF!</definedName>
    <definedName name="Pasterange43" localSheetId="0">#REF!</definedName>
    <definedName name="Pasterange43">#REF!</definedName>
    <definedName name="Pasterange44" localSheetId="0">#REF!</definedName>
    <definedName name="Pasterange44">#REF!</definedName>
    <definedName name="Pasterange45" localSheetId="0">#REF!</definedName>
    <definedName name="Pasterange45">#REF!</definedName>
    <definedName name="Pasterange46" localSheetId="0">#REF!</definedName>
    <definedName name="Pasterange46">#REF!</definedName>
    <definedName name="Pasterange47" localSheetId="0">#REF!</definedName>
    <definedName name="Pasterange47">#REF!</definedName>
    <definedName name="Pasterange48" localSheetId="0">#REF!</definedName>
    <definedName name="Pasterange48">#REF!</definedName>
    <definedName name="Pasterange49" localSheetId="0">#REF!</definedName>
    <definedName name="Pasterange49">#REF!</definedName>
    <definedName name="Pasterange5" localSheetId="0">#REF!</definedName>
    <definedName name="Pasterange5">#REF!</definedName>
    <definedName name="Pasterange50" localSheetId="0">#REF!</definedName>
    <definedName name="Pasterange50">#REF!</definedName>
    <definedName name="Pasterange51" localSheetId="0">#REF!</definedName>
    <definedName name="Pasterange51">#REF!</definedName>
    <definedName name="Pasterange52" localSheetId="0">#REF!</definedName>
    <definedName name="Pasterange52">#REF!</definedName>
    <definedName name="Pasterange53" localSheetId="0">#REF!</definedName>
    <definedName name="Pasterange53">#REF!</definedName>
    <definedName name="Pasterange54" localSheetId="0">#REF!</definedName>
    <definedName name="Pasterange54">#REF!</definedName>
    <definedName name="Pasterange55" localSheetId="0">#REF!</definedName>
    <definedName name="Pasterange55">#REF!</definedName>
    <definedName name="Pasterange56" localSheetId="0">#REF!</definedName>
    <definedName name="Pasterange56">#REF!</definedName>
    <definedName name="Pasterange57" localSheetId="0">#REF!</definedName>
    <definedName name="Pasterange57">#REF!</definedName>
    <definedName name="Pasterange58" localSheetId="0">#REF!</definedName>
    <definedName name="Pasterange58">#REF!</definedName>
    <definedName name="Pasterange59" localSheetId="0">#REF!</definedName>
    <definedName name="Pasterange59">#REF!</definedName>
    <definedName name="Pasterange6" localSheetId="0">#REF!</definedName>
    <definedName name="Pasterange6">#REF!</definedName>
    <definedName name="Pasterange60" localSheetId="0">#REF!</definedName>
    <definedName name="Pasterange60">#REF!</definedName>
    <definedName name="Pasterange61" localSheetId="0">#REF!</definedName>
    <definedName name="Pasterange61">#REF!</definedName>
    <definedName name="Pasterange62" localSheetId="0">#REF!</definedName>
    <definedName name="Pasterange62">#REF!</definedName>
    <definedName name="Pasterange63" localSheetId="0">#REF!</definedName>
    <definedName name="Pasterange63">#REF!</definedName>
    <definedName name="Pasterange64" localSheetId="0">#REF!</definedName>
    <definedName name="Pasterange64">#REF!</definedName>
    <definedName name="Pasterange65" localSheetId="0">#REF!</definedName>
    <definedName name="Pasterange65">#REF!</definedName>
    <definedName name="Pasterange66" localSheetId="0">#REF!</definedName>
    <definedName name="Pasterange66">#REF!</definedName>
    <definedName name="Pasterange67" localSheetId="0">#REF!</definedName>
    <definedName name="Pasterange67">#REF!</definedName>
    <definedName name="Pasterange68" localSheetId="0">#REF!</definedName>
    <definedName name="Pasterange68">#REF!</definedName>
    <definedName name="Pasterange7" localSheetId="0">#REF!</definedName>
    <definedName name="Pasterange7">#REF!</definedName>
    <definedName name="Pasterange8" localSheetId="0">#REF!</definedName>
    <definedName name="Pasterange8">#REF!</definedName>
    <definedName name="Pasterange9" localSheetId="0">#REF!</definedName>
    <definedName name="Pasterange9">#REF!</definedName>
    <definedName name="_xlnm.Print_Area" localSheetId="2">'Commentary - App of cash'!$A$2:$A$45</definedName>
    <definedName name="_xlnm.Print_Area" localSheetId="0">'Commentary - Fiscal Indicators'!$B$1:$J$36</definedName>
    <definedName name="_xlnm.Print_Area" localSheetId="1">'Commentary - Fiscal Strategy'!$B$2:$I$27</definedName>
    <definedName name="_xlnm.Print_Area" localSheetId="3">'Commentary - Prior Year'!$B$2:$K$48</definedName>
    <definedName name="_xlnm.Print_Area" localSheetId="9">'Fin Stmts - Borrowings'!$A$1:$H$68</definedName>
    <definedName name="_xlnm.Print_Area" localSheetId="6">'Fin Stmts - Cash flows'!$A$1:$H$60</definedName>
    <definedName name="_xlnm.Print_Area" localSheetId="7">'Fin Stmts - CF Rec and SORI'!$A$1:$H$120</definedName>
    <definedName name="_xlnm.Print_Area" localSheetId="10">'Fin Stmts - Commit &amp; Cont'!$A$1:$H$65</definedName>
    <definedName name="_xlnm.Print_Area" localSheetId="5">'Fin Stmts - Fun Class'!$A$1:$H$60</definedName>
    <definedName name="_xlnm.Print_Area" localSheetId="12">'Fin Stmts - Note 11-12'!$A$1:$H$55</definedName>
    <definedName name="_xlnm.Print_Area" localSheetId="14">'Fin Stmts - Note 18'!$A$1:$H$54</definedName>
    <definedName name="_xlnm.Print_Area" localSheetId="11">'Fin Stmts - Notes 1-10'!$A$1:$H$255</definedName>
    <definedName name="_xlnm.Print_Area" localSheetId="13">'Fin Stmts - Notes 13-17'!$A$1:$H$92</definedName>
    <definedName name="_xlnm.Print_Area" localSheetId="4">'Fin Stmts - Perform'!$A$1:$I$66</definedName>
    <definedName name="_xlnm.Print_Area" localSheetId="8">'Fin Stmts - Position'!$A$1:$I$63</definedName>
    <definedName name="RBN">'[1]note 19'!#REF!</definedName>
    <definedName name="rec_last1">OFFSET('[2]Graphing'!$J$3,'[2]Graphing'!$E$21,0,'[2]Graphing'!$E$23,1)</definedName>
    <definedName name="rec_last2">OFFSET('[2]Graphing'!$K$3,'[2]Graphing'!$E$21,0,'[2]Graphing'!$E$23,1)</definedName>
    <definedName name="rec_now">OFFSET('[2]Graphing'!$I$3,'[2]Graphing'!$E$21,0,'[2]Graphing'!$E$23,1)</definedName>
    <definedName name="rev_last1">OFFSET('[2]Graphing'!$G$3,'[2]Graphing'!$E$21,0,'[2]Graphing'!$E$23,1)</definedName>
    <definedName name="rev_last2">OFFSET('[2]Graphing'!$H$3,'[2]Graphing'!$E$21,0,'[2]Graphing'!$E$23,1)</definedName>
    <definedName name="rev_now">OFFSET('[2]Graphing'!$F$3,'[2]Graphing'!$E$21,0,'[2]Graphing'!$E$23,1)</definedName>
    <definedName name="Scale">1000</definedName>
    <definedName name="Summary" localSheetId="0">#REF!</definedName>
    <definedName name="Summary">#REF!</definedName>
    <definedName name="TBills">'[1]note 19'!#REF!</definedName>
    <definedName name="USD">'[1]note 19'!#REF!</definedName>
    <definedName name="x" localSheetId="0">#REF!</definedName>
    <definedName name="x">#REF!</definedName>
    <definedName name="x_axis">OFFSET('[2]Graphing'!$B$3,'[2]Graphing'!$E$21,0,'[2]Graphing'!$E$23,1)</definedName>
    <definedName name="XEU">'[1]note 19'!#REF!</definedName>
  </definedNames>
  <calcPr fullCalcOnLoad="1"/>
</workbook>
</file>

<file path=xl/sharedStrings.xml><?xml version="1.0" encoding="utf-8"?>
<sst xmlns="http://schemas.openxmlformats.org/spreadsheetml/2006/main" count="1113" uniqueCount="550">
  <si>
    <t>STATEMENT OF FINANCIAL PERFORMANCE</t>
  </si>
  <si>
    <t>Prior Year</t>
  </si>
  <si>
    <t>to 30 June</t>
  </si>
  <si>
    <t>Current Year Actual vs Forecast</t>
  </si>
  <si>
    <t>Annual</t>
  </si>
  <si>
    <t>2007</t>
  </si>
  <si>
    <t>Forecast</t>
  </si>
  <si>
    <t>Actual</t>
  </si>
  <si>
    <t>Note</t>
  </si>
  <si>
    <t>Variance</t>
  </si>
  <si>
    <t>$m</t>
  </si>
  <si>
    <t>%</t>
  </si>
  <si>
    <t>Revenue</t>
  </si>
  <si>
    <t>Taxation revenue</t>
  </si>
  <si>
    <t xml:space="preserve"> </t>
  </si>
  <si>
    <t>Other sovereign revenue</t>
  </si>
  <si>
    <t>Total Revenue Levied through the Crown's Sovereign Power</t>
  </si>
  <si>
    <t>Sales of goods and services</t>
  </si>
  <si>
    <t>Interest revenue and dividends</t>
  </si>
  <si>
    <t>Other revenue</t>
  </si>
  <si>
    <t>Expenses</t>
  </si>
  <si>
    <t>Social assistance and official development assistance</t>
  </si>
  <si>
    <t>Personnel expenses</t>
  </si>
  <si>
    <t>Depreciation and amortisation</t>
  </si>
  <si>
    <t>Net gains/(losses) on financial instruments</t>
  </si>
  <si>
    <t>Gain/(loss) from discontinued operations</t>
  </si>
  <si>
    <t>Operating Balance</t>
  </si>
  <si>
    <t>STATEMENT OF FINANCIAL PERFORMANCE (Continued)</t>
  </si>
  <si>
    <t>Total Crown expenses</t>
  </si>
  <si>
    <t>Social security and welfare</t>
  </si>
  <si>
    <t>GSF pension expenses</t>
  </si>
  <si>
    <t>Health</t>
  </si>
  <si>
    <t>Education</t>
  </si>
  <si>
    <t>Core government services</t>
  </si>
  <si>
    <t>Law and order</t>
  </si>
  <si>
    <t>Defence</t>
  </si>
  <si>
    <t>Transport and communications</t>
  </si>
  <si>
    <t>Economic and industrial services</t>
  </si>
  <si>
    <t>Primary services</t>
  </si>
  <si>
    <t>Heritage, culture and recreation</t>
  </si>
  <si>
    <t>Housing and community development</t>
  </si>
  <si>
    <t>Other</t>
  </si>
  <si>
    <t>Finance costs</t>
  </si>
  <si>
    <t>-</t>
  </si>
  <si>
    <t>Core Crown expenses</t>
  </si>
  <si>
    <t>STATEMENT OF CASH FLOWS</t>
  </si>
  <si>
    <t xml:space="preserve">Cash Flows From Operations </t>
  </si>
  <si>
    <t>Cash was provided from</t>
  </si>
  <si>
    <t>Total other sovereign receipts</t>
  </si>
  <si>
    <t>Dividends</t>
  </si>
  <si>
    <t>Other operating receipts</t>
  </si>
  <si>
    <t>Total cash provided from operations</t>
  </si>
  <si>
    <t>Cash was disbursed to</t>
  </si>
  <si>
    <t>Personnel and operating payments</t>
  </si>
  <si>
    <t>Interest payments</t>
  </si>
  <si>
    <t>Total cash disbursed to operations</t>
  </si>
  <si>
    <t>Cash Flows From Investing Activities</t>
  </si>
  <si>
    <t>Net issue/(repayment) of advances</t>
  </si>
  <si>
    <t>Capital contingency provision</t>
  </si>
  <si>
    <t>Cash Flows From Financing Activities</t>
  </si>
  <si>
    <t>Issues of circulating currency</t>
  </si>
  <si>
    <t>Opening Cash Balance</t>
  </si>
  <si>
    <t>Closing Cash Balance</t>
  </si>
  <si>
    <t>STATEMENT OF CASH FLOWS (Continued)</t>
  </si>
  <si>
    <t>Net Cash Flows from Operations</t>
  </si>
  <si>
    <t>Items included in the operating balance</t>
  </si>
  <si>
    <t xml:space="preserve">   but not in net cash flows from operations.</t>
  </si>
  <si>
    <t>Movements in Working Capital</t>
  </si>
  <si>
    <t>Increase/(decrease) in receivables</t>
  </si>
  <si>
    <t>Increase/(decrease) in prepayments</t>
  </si>
  <si>
    <t>Decrease/(increase) in payables</t>
  </si>
  <si>
    <t>Other Non-cash Items in Operating Balance</t>
  </si>
  <si>
    <t>Write-down on initial recognition of loans</t>
  </si>
  <si>
    <t>Impairment on financial assets (excl receivables)</t>
  </si>
  <si>
    <t>Decrease/(increase) in defined benefit retirement plan liabilities</t>
  </si>
  <si>
    <t>Decrease/(increase) in insurance liabilities</t>
  </si>
  <si>
    <t>STATEMENT OF RECOGNISED INCOME AND EXPENSE</t>
  </si>
  <si>
    <t>Revaluation of physical assets</t>
  </si>
  <si>
    <t>Foreign currency translation differences for foreign operations</t>
  </si>
  <si>
    <t>Total income/(expense) recognised directly in Net Worth</t>
  </si>
  <si>
    <t>Total recognised income and expense</t>
  </si>
  <si>
    <t>Attributable to:</t>
  </si>
  <si>
    <t xml:space="preserve"> - minority interest in Air NZ</t>
  </si>
  <si>
    <t xml:space="preserve"> - the Crown</t>
  </si>
  <si>
    <t>STATEMENT OF FINANCIAL POSITION</t>
  </si>
  <si>
    <t>As at</t>
  </si>
  <si>
    <t>30 June</t>
  </si>
  <si>
    <t xml:space="preserve">        Variance</t>
  </si>
  <si>
    <t>Assets</t>
  </si>
  <si>
    <t>Cash and cash equivalents</t>
  </si>
  <si>
    <t>Receivables</t>
  </si>
  <si>
    <t>Share investments</t>
  </si>
  <si>
    <t>Advances</t>
  </si>
  <si>
    <t>Inventory</t>
  </si>
  <si>
    <t>Property, plant &amp; equipment</t>
  </si>
  <si>
    <t>Intangible assets and goodwill</t>
  </si>
  <si>
    <t>Liabilities</t>
  </si>
  <si>
    <t>Issued currency</t>
  </si>
  <si>
    <t>Payables</t>
  </si>
  <si>
    <t>Deferred revenue</t>
  </si>
  <si>
    <t>Insurance liabilities</t>
  </si>
  <si>
    <t xml:space="preserve">Retirement plan liabilities </t>
  </si>
  <si>
    <t>Provisions</t>
  </si>
  <si>
    <t>Net Worth</t>
  </si>
  <si>
    <t>Taxpayer funds</t>
  </si>
  <si>
    <t>Revaluation reserve</t>
  </si>
  <si>
    <t>Other reserves</t>
  </si>
  <si>
    <t>Net worth attributable to minority interest in Air NZ</t>
  </si>
  <si>
    <t>STATEMENT OF BORROWINGS</t>
  </si>
  <si>
    <t>Borrowings</t>
  </si>
  <si>
    <t>Treasury bills</t>
  </si>
  <si>
    <t>Government retail stock</t>
  </si>
  <si>
    <t>Settlement deposits with Reserve Bank</t>
  </si>
  <si>
    <t>Finance lease liabilities</t>
  </si>
  <si>
    <t>Other borrowings</t>
  </si>
  <si>
    <t>Core Crown borrowings</t>
  </si>
  <si>
    <t>Add back NZS Fund holdings of sovereign-issued debt and NZS Fund borrowings</t>
  </si>
  <si>
    <t>NOTES TO THE FINANCIAL STATEMENTS</t>
  </si>
  <si>
    <t>NOTE 1:  Revenue Collected Through the Crown's Sovereign Power</t>
  </si>
  <si>
    <t>Individuals</t>
  </si>
  <si>
    <t>PAYE</t>
  </si>
  <si>
    <t>Other persons</t>
  </si>
  <si>
    <t>Refunds</t>
  </si>
  <si>
    <t>Fringe benefit tax</t>
  </si>
  <si>
    <t>Corporate Tax</t>
  </si>
  <si>
    <t>Gross companies tax</t>
  </si>
  <si>
    <t>Non-resident withholding tax</t>
  </si>
  <si>
    <t>Foreign-source dividend w/holding payments</t>
  </si>
  <si>
    <t>Other Income Tax</t>
  </si>
  <si>
    <t>Resident w/holding tax on interest income</t>
  </si>
  <si>
    <t>Resident w/holding tax on dividend income</t>
  </si>
  <si>
    <t>Estate and gift duties</t>
  </si>
  <si>
    <t>Goods and Services Tax</t>
  </si>
  <si>
    <t>Gross goods and services tax</t>
  </si>
  <si>
    <t>Other Taxation</t>
  </si>
  <si>
    <t>Petroleum fuels excise</t>
  </si>
  <si>
    <t>Tobacco excise</t>
  </si>
  <si>
    <t>Customs duty</t>
  </si>
  <si>
    <t>Road user charges</t>
  </si>
  <si>
    <t>Alcohol excise</t>
  </si>
  <si>
    <t>Gaming duties</t>
  </si>
  <si>
    <t>Motor vehicle fees</t>
  </si>
  <si>
    <t>Energy resources levies</t>
  </si>
  <si>
    <t>Approved issuer levy and cheque duty</t>
  </si>
  <si>
    <t>ACC levies</t>
  </si>
  <si>
    <t>Fire Service levies</t>
  </si>
  <si>
    <t>EQC levies</t>
  </si>
  <si>
    <t>Other miscellaneous items</t>
  </si>
  <si>
    <t>NOTE 1 (continued):  Receipts Collected Through the Crown's Sovereign Power</t>
  </si>
  <si>
    <t>Income Tax Receipts (cash)</t>
  </si>
  <si>
    <t>Other Sovereign Receipts (cash)</t>
  </si>
  <si>
    <t>By type</t>
  </si>
  <si>
    <t>Interest revenue</t>
  </si>
  <si>
    <t xml:space="preserve">By source </t>
  </si>
  <si>
    <t>NZ Superannuation Fund</t>
  </si>
  <si>
    <t>Other core Crown</t>
  </si>
  <si>
    <t xml:space="preserve">Crown entities </t>
  </si>
  <si>
    <t>State-owned Enterprises</t>
  </si>
  <si>
    <t>Inter-segment eliminations</t>
  </si>
  <si>
    <t>NOTE 3:  Social Assistance and Official Development Assistance</t>
  </si>
  <si>
    <t>New Zealand superannuation</t>
  </si>
  <si>
    <t>Domestic purposes benefit</t>
  </si>
  <si>
    <t>Unemployment benefit</t>
  </si>
  <si>
    <t>Invalids benefit</t>
  </si>
  <si>
    <t xml:space="preserve">Accommodation supplement </t>
  </si>
  <si>
    <t>Sickness benefit</t>
  </si>
  <si>
    <t>Student allowances</t>
  </si>
  <si>
    <t>Disability allowances</t>
  </si>
  <si>
    <t>Other social assistance benefits</t>
  </si>
  <si>
    <t>NOTE 4:  Personnel Expenses</t>
  </si>
  <si>
    <t>Core Crown</t>
  </si>
  <si>
    <t>NOTE 5:  Operating Expenses</t>
  </si>
  <si>
    <t>Total operating expenses</t>
  </si>
  <si>
    <t>NOTE 6:  Interest Expenses</t>
  </si>
  <si>
    <t>Interest on financial liabilities</t>
  </si>
  <si>
    <t>Interest unwind on provisions</t>
  </si>
  <si>
    <t>Total interest expenses</t>
  </si>
  <si>
    <t>By source</t>
  </si>
  <si>
    <t xml:space="preserve">Cash and cash equivalents </t>
  </si>
  <si>
    <t>Tax receivables</t>
  </si>
  <si>
    <t>Trade and other receivables</t>
  </si>
  <si>
    <t>Student loans</t>
  </si>
  <si>
    <t xml:space="preserve">Kiwibank mortgages </t>
  </si>
  <si>
    <t>Long-term deposits</t>
  </si>
  <si>
    <t>Reserve position at the IMF</t>
  </si>
  <si>
    <t>Other loans</t>
  </si>
  <si>
    <t>Derivatives in gain</t>
  </si>
  <si>
    <t xml:space="preserve">Other marketable securities </t>
  </si>
  <si>
    <t>Financial assets by portfolio</t>
  </si>
  <si>
    <t>Reserve Bank and DMO managed funds</t>
  </si>
  <si>
    <t>ACC portfolio</t>
  </si>
  <si>
    <t>EQC portfolio</t>
  </si>
  <si>
    <t>Other Crown entities</t>
  </si>
  <si>
    <t>By Class of asset</t>
  </si>
  <si>
    <t>Net Carrying Value</t>
  </si>
  <si>
    <t>Land (valuation)</t>
  </si>
  <si>
    <t>Buildings (valuation)</t>
  </si>
  <si>
    <t>Electricity distribution network (cost)</t>
  </si>
  <si>
    <t>Electricity generation assets (valuation)</t>
  </si>
  <si>
    <t>State highways (valuation)</t>
  </si>
  <si>
    <t>Rail network (valuation)</t>
  </si>
  <si>
    <t>Specialist military equipment (valuation)</t>
  </si>
  <si>
    <t>Other plant and equipment (cost)</t>
  </si>
  <si>
    <t>Specified cultural and heritage assets (valuation)</t>
  </si>
  <si>
    <t>comprising:</t>
  </si>
  <si>
    <t>Financial assets</t>
  </si>
  <si>
    <t>Net other assets</t>
  </si>
  <si>
    <t>Accounts payable</t>
  </si>
  <si>
    <t>Taxes repayable</t>
  </si>
  <si>
    <t>ACC liability</t>
  </si>
  <si>
    <t>EQC liability</t>
  </si>
  <si>
    <t xml:space="preserve">Provision for Kyoto </t>
  </si>
  <si>
    <t>Provision for National Provident Fund guarantee</t>
  </si>
  <si>
    <t>Provision for employee entitlements</t>
  </si>
  <si>
    <t xml:space="preserve">Other provisions </t>
  </si>
  <si>
    <t>Operating balance excluding minority interest</t>
  </si>
  <si>
    <t>Transfers from/(to) other reserves</t>
  </si>
  <si>
    <t>Net Revaluations</t>
  </si>
  <si>
    <t xml:space="preserve">CORE CROWN BONDS RECONCILIATION </t>
  </si>
  <si>
    <t xml:space="preserve">  </t>
  </si>
  <si>
    <t>Core Crown Cash Flows from Operations</t>
  </si>
  <si>
    <t>Total tax receipts</t>
  </si>
  <si>
    <t>Interest, profits and dividends</t>
  </si>
  <si>
    <t>Sale of goods &amp; services and other receipts</t>
  </si>
  <si>
    <t>Subsidies and transfer payments</t>
  </si>
  <si>
    <t>Personnel and operating costs</t>
  </si>
  <si>
    <t>Net purchase of physical assets</t>
  </si>
  <si>
    <t>Net increase in advances</t>
  </si>
  <si>
    <t>Net purchase of investments</t>
  </si>
  <si>
    <t>Contribution to NZ Superannuation Fund</t>
  </si>
  <si>
    <t>Residual cash</t>
  </si>
  <si>
    <t>Financed by:</t>
  </si>
  <si>
    <t>Used in:</t>
  </si>
  <si>
    <t>Gross Cash Proceeds from Domestic Bonds</t>
  </si>
  <si>
    <t>Domestic bonds (market)</t>
  </si>
  <si>
    <t>Domestic bonds (non-market)</t>
  </si>
  <si>
    <t>Repayment of domestic bonds (market)</t>
  </si>
  <si>
    <t>Repayment of domestic bonds (non-market)</t>
  </si>
  <si>
    <t>$ million</t>
  </si>
  <si>
    <t>OBEGAL</t>
  </si>
  <si>
    <t>Fiscal Strategy</t>
  </si>
  <si>
    <t>Fiscal Indicators/Financial Statements</t>
  </si>
  <si>
    <t>Taxation</t>
  </si>
  <si>
    <t>… combined with other revenue …</t>
  </si>
  <si>
    <t>… fund core crown expenses …</t>
  </si>
  <si>
    <t>… and with the results of entities outside the budget process …</t>
  </si>
  <si>
    <t>Net surpluses/(deficits) of SOEs and Crown entities</t>
  </si>
  <si>
    <t>… results in a net operating balance (surplus or deficit)…</t>
  </si>
  <si>
    <t>Operating balance</t>
  </si>
  <si>
    <t>…part of which is due to gains or losses set aside for fiscal purposes…</t>
  </si>
  <si>
    <t>… and so we have developed an operating indicator excluding these items.</t>
  </si>
  <si>
    <t>Some of this is income retained that is not available for fiscal purposes</t>
  </si>
  <si>
    <t xml:space="preserve">          " "           " "                 " "          </t>
  </si>
  <si>
    <t>Net retained surpluses of SOEs and Crown entities</t>
  </si>
  <si>
    <t>and some is income and expenses not impacting cash</t>
  </si>
  <si>
    <t>Non-cash items and working capital movements</t>
  </si>
  <si>
    <t>- building up assets in NZ Superannuation</t>
  </si>
  <si>
    <t>Contribution to NZS Fund</t>
  </si>
  <si>
    <t>- meeting the capital expenditure budget, and</t>
  </si>
  <si>
    <t>Purchase of physical assets</t>
  </si>
  <si>
    <t>- making advances (e.g. to students and DHBs)</t>
  </si>
  <si>
    <t>Advances and Capital injections</t>
  </si>
  <si>
    <t>with a residual impact on debt that allows it to remain at prudent levels</t>
  </si>
  <si>
    <t>Residual Cash</t>
  </si>
  <si>
    <t xml:space="preserve">Actual </t>
  </si>
  <si>
    <t>Change</t>
  </si>
  <si>
    <t xml:space="preserve">$m </t>
  </si>
  <si>
    <t>Statement of Financial Performance</t>
  </si>
  <si>
    <t>Core Crown revenue</t>
  </si>
  <si>
    <t>Total Core Crown Expenses</t>
  </si>
  <si>
    <t>Net surplus of SOE/CE's</t>
  </si>
  <si>
    <t>Debt indicators</t>
  </si>
  <si>
    <t>Operating Balance (including minority interest)</t>
  </si>
  <si>
    <t>Crown, Departments and the Reserve Bank, but not Crown entities and SOEs.</t>
  </si>
  <si>
    <t>Other assets</t>
  </si>
  <si>
    <t>NOTES TO THE FINANCIAL STATEMENTS (continued)</t>
  </si>
  <si>
    <t>Opening net worth</t>
  </si>
  <si>
    <t>Other insurance liabilities</t>
  </si>
  <si>
    <t>Net movements</t>
  </si>
  <si>
    <t>Notes on Borrowings</t>
  </si>
  <si>
    <t>Decrease/(increase) in deferred revenue</t>
  </si>
  <si>
    <t>Increase/(decrease) in inventories</t>
  </si>
  <si>
    <t>Total assets</t>
  </si>
  <si>
    <t>Other movements</t>
  </si>
  <si>
    <t>Valuation gain/(losses) on investments available for sale taken to reserves</t>
  </si>
  <si>
    <t>Gross contribution from the Crown</t>
  </si>
  <si>
    <t>Other net sale/(purchase) of marketable securities and deposits</t>
  </si>
  <si>
    <t>Net gains/(losses) on non-financial instruments</t>
  </si>
  <si>
    <t>Core Crown Cash flow from Operations</t>
  </si>
  <si>
    <t>Other operating expenses</t>
  </si>
  <si>
    <t>Interest expenses</t>
  </si>
  <si>
    <t>Insurance expenses</t>
  </si>
  <si>
    <t>Attributable to minority interest in Air NZ</t>
  </si>
  <si>
    <t>Other movements in reserves</t>
  </si>
  <si>
    <t>=</t>
  </si>
  <si>
    <t>… and as a percentage of GDP</t>
  </si>
  <si>
    <t>Year to date</t>
  </si>
  <si>
    <t>Cash was provided from/(disbursed to)</t>
  </si>
  <si>
    <t>Net issues of Government stock include movements within government stock holdings of entities such as NZS Fund,</t>
  </si>
  <si>
    <t>Gains/(losses)</t>
  </si>
  <si>
    <t>Gains/(losses) on other financial instruments</t>
  </si>
  <si>
    <t>Gains/(losses) on other non-financial instruments</t>
  </si>
  <si>
    <t>Other Sovereign Revenue (accrual)</t>
  </si>
  <si>
    <t>Core Crown residual cash</t>
  </si>
  <si>
    <t>Full Year</t>
  </si>
  <si>
    <t>GSID (excl. settlement cash)</t>
  </si>
  <si>
    <t>Net Core Crown debt</t>
  </si>
  <si>
    <t>Net Core Crown debt (incl. NZS Fund)</t>
  </si>
  <si>
    <t>Total Crown</t>
  </si>
  <si>
    <t>GDP</t>
  </si>
  <si>
    <t>NOTE 7:  Insurance Expenses</t>
  </si>
  <si>
    <t>Total insurance expenses</t>
  </si>
  <si>
    <t>Other insurance expenses</t>
  </si>
  <si>
    <t>Net surplus/(deficit) from associates and joint ventures</t>
  </si>
  <si>
    <t>Forecast for new capital spending</t>
  </si>
  <si>
    <t>Intra-segment eliminations</t>
  </si>
  <si>
    <t>Forecast for future new operating spending</t>
  </si>
  <si>
    <t>Amounts in $ millions</t>
  </si>
  <si>
    <t>Non-cash</t>
  </si>
  <si>
    <t>Core</t>
  </si>
  <si>
    <t>SOE/CE</t>
  </si>
  <si>
    <t>items</t>
  </si>
  <si>
    <t>Crown</t>
  </si>
  <si>
    <t>NZSF</t>
  </si>
  <si>
    <t>working</t>
  </si>
  <si>
    <t>retained</t>
  </si>
  <si>
    <t>capital</t>
  </si>
  <si>
    <t>surpluses</t>
  </si>
  <si>
    <t>movements</t>
  </si>
  <si>
    <t>cash</t>
  </si>
  <si>
    <t>distributed</t>
  </si>
  <si>
    <t>Other operating items</t>
  </si>
  <si>
    <t>Core Crown other revenue, gains and losses</t>
  </si>
  <si>
    <t>Opening taxpayers funds</t>
  </si>
  <si>
    <t>Opening revaluation reserve</t>
  </si>
  <si>
    <t>Opening other reserves</t>
  </si>
  <si>
    <t>NOTE 2:  Interest Revenue and Dividends</t>
  </si>
  <si>
    <t>Taxation Revenue (accrual)</t>
  </si>
  <si>
    <t>Net change in fair value of cash flow hedges transferred to the hedged item</t>
  </si>
  <si>
    <t>Reconciliation Between the Net Cash Flows from Operations and the Operating Balance</t>
  </si>
  <si>
    <t>Taxation receipts</t>
  </si>
  <si>
    <t>Other sovereign receipts</t>
  </si>
  <si>
    <t>Net purchase of shares and other securities</t>
  </si>
  <si>
    <t>Net purchase of intangible assets</t>
  </si>
  <si>
    <t xml:space="preserve">Net acquisition of investments in associates </t>
  </si>
  <si>
    <t>Official development assistance</t>
  </si>
  <si>
    <t>STATEMENT OF ACTUAL COMMITMENTS</t>
  </si>
  <si>
    <t>Capital Commitments</t>
  </si>
  <si>
    <t>Specialist military equipment</t>
  </si>
  <si>
    <t>Land and buildings</t>
  </si>
  <si>
    <t>Other property, plant and equipment</t>
  </si>
  <si>
    <t>Other capital commitments</t>
  </si>
  <si>
    <t>Tertiary Education Institutions</t>
  </si>
  <si>
    <t>Operating Commitments</t>
  </si>
  <si>
    <t>Non-cancellable accommodation leases</t>
  </si>
  <si>
    <t>Other non-cancellable leases</t>
  </si>
  <si>
    <t>Non-cancellable contracts for the supply of goods and services</t>
  </si>
  <si>
    <t>Other operating commitments</t>
  </si>
  <si>
    <t>STATEMENT OF ACTUAL CONTINGENT LIABILITIES</t>
  </si>
  <si>
    <t>Quantifiable Contingent Liabilities</t>
  </si>
  <si>
    <t>Quantifiable Contingent Assets</t>
  </si>
  <si>
    <t>Guarantees and indemnities</t>
  </si>
  <si>
    <t>Uncalled capital</t>
  </si>
  <si>
    <t>Legal proceedings and disputes</t>
  </si>
  <si>
    <t>Other contingent liabilities</t>
  </si>
  <si>
    <t>Total Commitments by Segment</t>
  </si>
  <si>
    <t>Total Quantifiable Contingent Liabilities by Segment</t>
  </si>
  <si>
    <t>Add back NZS Fund holdings of core Crown financial assets and NZS Fund financial assets</t>
  </si>
  <si>
    <t>Total Core Crown Revenue</t>
  </si>
  <si>
    <t>Below is an analysis of core Crown expenses by functional classification. Core Crown expenses include expenses incurred by the</t>
  </si>
  <si>
    <t xml:space="preserve">Foreign-exchange gains/(losses) on opening cash </t>
  </si>
  <si>
    <t>The operating cash flow that results, needs to provide sufficient funds for</t>
  </si>
  <si>
    <t>Total gains/(losses)</t>
  </si>
  <si>
    <t>The accompanying Notes and Accounting Policies are an integral part of these Statements.</t>
  </si>
  <si>
    <t>Total revenue earned through the Crown's operations</t>
  </si>
  <si>
    <t>Total revenue (excluding gains)</t>
  </si>
  <si>
    <t>Total expenses (excluding losses)</t>
  </si>
  <si>
    <t>Operating balance before gains/(losses)</t>
  </si>
  <si>
    <t>Operating balance from continuing activities</t>
  </si>
  <si>
    <t>Operating balance (including minority interest)</t>
  </si>
  <si>
    <t>Total Crown expenses excluding losses</t>
  </si>
  <si>
    <t>Total core Crown expenses excluding losses</t>
  </si>
  <si>
    <t>Net cash flows from operations</t>
  </si>
  <si>
    <t>Net cash flows from investing activities</t>
  </si>
  <si>
    <t>Net cash flows from</t>
  </si>
  <si>
    <t xml:space="preserve">    operating and investing activities</t>
  </si>
  <si>
    <t>Net cash flows from financing activities</t>
  </si>
  <si>
    <t>Net movement in cash</t>
  </si>
  <si>
    <t>Total other non-cash Items</t>
  </si>
  <si>
    <t>Total movements in working capital</t>
  </si>
  <si>
    <t>Total liabilities</t>
  </si>
  <si>
    <t>Total assets less total liabilities</t>
  </si>
  <si>
    <t>Total net worth attributable to the Crown</t>
  </si>
  <si>
    <t>Total net worth</t>
  </si>
  <si>
    <t>Total capital commitments</t>
  </si>
  <si>
    <t>Total operating commitments</t>
  </si>
  <si>
    <t>Total commitments</t>
  </si>
  <si>
    <t xml:space="preserve">Total commitments  </t>
  </si>
  <si>
    <t>Total quantifiable contingent liabilities</t>
  </si>
  <si>
    <t>Total quantifiable contingent assets</t>
  </si>
  <si>
    <t>Total individuals</t>
  </si>
  <si>
    <t>Total corporate tax</t>
  </si>
  <si>
    <t>Total other income tax</t>
  </si>
  <si>
    <t>Total income tax</t>
  </si>
  <si>
    <t>Total goods and services tax</t>
  </si>
  <si>
    <t>Total other indirect taxation</t>
  </si>
  <si>
    <t>Total indirect taxation</t>
  </si>
  <si>
    <t>Total taxation revenue</t>
  </si>
  <si>
    <t>Total other sovereign revenue</t>
  </si>
  <si>
    <t>Total sovereign revenue</t>
  </si>
  <si>
    <t>Total tax receipts collected</t>
  </si>
  <si>
    <t>Total sovereign receipts</t>
  </si>
  <si>
    <t>Total interest revenue and dividends</t>
  </si>
  <si>
    <t>Total social assistance</t>
  </si>
  <si>
    <t>Total social assistance and official development assistance</t>
  </si>
  <si>
    <t>Total personnel expenses</t>
  </si>
  <si>
    <t>Total operating balance</t>
  </si>
  <si>
    <t>Total financial assets</t>
  </si>
  <si>
    <t>Total core Crown</t>
  </si>
  <si>
    <t>Total Crown entities</t>
  </si>
  <si>
    <t>Total financial assets by portfolio</t>
  </si>
  <si>
    <t>Total net carrying value</t>
  </si>
  <si>
    <t>Closing net worth</t>
  </si>
  <si>
    <t>Total payables</t>
  </si>
  <si>
    <t>Total insurance liabilities</t>
  </si>
  <si>
    <t>Total provisions</t>
  </si>
  <si>
    <t>Closing taxpayers funds</t>
  </si>
  <si>
    <t>Closing revaluation reserve</t>
  </si>
  <si>
    <t>Closing other reserves</t>
  </si>
  <si>
    <t>Net cash flows from core Crown operations</t>
  </si>
  <si>
    <t>Total operating and investing activities</t>
  </si>
  <si>
    <t>Net cash inflow/(outflow) to be offset by domestic bonds</t>
  </si>
  <si>
    <t>Total gross cash proceeds from domestic bonds</t>
  </si>
  <si>
    <t>Net (repayments of)/cash proceeds from domestic bonds</t>
  </si>
  <si>
    <t>outlines proceeds and repayments of domestic bonds.</t>
  </si>
  <si>
    <t>NOTE 8:  Gains and Losses on Financial Instruments</t>
  </si>
  <si>
    <t>Forecast new operating spending</t>
  </si>
  <si>
    <t>Top-down expense adjustment</t>
  </si>
  <si>
    <t>Interest and dividends</t>
  </si>
  <si>
    <t>Top-down capital adjustment</t>
  </si>
  <si>
    <t>Gross sovereign-issued debt excluding settlement cash</t>
  </si>
  <si>
    <t>6.  Core Crown financial assets exclude receivables.</t>
  </si>
  <si>
    <t>Gross sovereign-issued debt excluding settlement cash:</t>
  </si>
  <si>
    <t>Gross and net debt analysis:</t>
  </si>
  <si>
    <t>Core Crown revenue (excl NZS Fund)</t>
  </si>
  <si>
    <t>KiwiSaver</t>
  </si>
  <si>
    <t>Less current tax expense</t>
  </si>
  <si>
    <t>Add back NZS Fund intra-segment revenue</t>
  </si>
  <si>
    <t>Less Reserve Bank settlement cash (incl. Kiwibank)</t>
  </si>
  <si>
    <t>Non sovereign-guaranteed debt</t>
  </si>
  <si>
    <t>NZS Fund operating balance</t>
  </si>
  <si>
    <t>Net return on NZS Fund (excl. gains and losses)</t>
  </si>
  <si>
    <t>Gross sovereign-issued debt (excluding settlement cash)</t>
  </si>
  <si>
    <t>Other (gains)/losses</t>
  </si>
  <si>
    <t>Add gains/(losses)</t>
  </si>
  <si>
    <t>2008</t>
  </si>
  <si>
    <t>NOTE 9:  Gains and Losses on Non-Financial Instruments</t>
  </si>
  <si>
    <t>Actuarial gains/(losses) on GSF liability</t>
  </si>
  <si>
    <t>Actuarial gains/(losses) on ACC outstanding claims</t>
  </si>
  <si>
    <t>NOTE 10: Operating Balance</t>
  </si>
  <si>
    <t>NOTE 11:  Financial Assets</t>
  </si>
  <si>
    <t>NOTE 12:  Property, Plant and Equipment</t>
  </si>
  <si>
    <t>NOTE 13:  NZ Superannuation Fund</t>
  </si>
  <si>
    <t>NOTE 14:  Payables</t>
  </si>
  <si>
    <t>NOTE 15:  Insurance liabilities</t>
  </si>
  <si>
    <t>NOTE 16:  Provisions</t>
  </si>
  <si>
    <t>NOTE 17: Changes in Net Worth</t>
  </si>
  <si>
    <t>NOTE 18:  Reconciliation of core Crown operating cash flows to residual core Crown cash</t>
  </si>
  <si>
    <t xml:space="preserve">ACC and EQC.  The Reconciliation of Core Crown Operating Cash Flows to Residual Core Crown Cash (note 18) </t>
  </si>
  <si>
    <t>pays is)</t>
  </si>
  <si>
    <t>Net (repayment)/issue of other New Zealand dollar borrowing</t>
  </si>
  <si>
    <t>Net (repayment)/issue of foreign currency borrowing</t>
  </si>
  <si>
    <t>Increase/(decrease) in cash</t>
  </si>
  <si>
    <t>Net issue/(repayment) of foreign currency borrowing</t>
  </si>
  <si>
    <t>Net issue/(repayment) of other New Zealand dollar borrowing</t>
  </si>
  <si>
    <t>Total State Owned Enterprises</t>
  </si>
  <si>
    <t>OBEGAL excluding NZS Fund</t>
  </si>
  <si>
    <t>Forecast for future new capital spending</t>
  </si>
  <si>
    <t>Total Crown OBEGAL</t>
  </si>
  <si>
    <t>Effective portion of changes in value of cash flow hedges</t>
  </si>
  <si>
    <t>EQC</t>
  </si>
  <si>
    <t>Less NZS Fund revenue</t>
  </si>
  <si>
    <t>Less NZS Fund expenses</t>
  </si>
  <si>
    <t>Add back NZS Fund tax</t>
  </si>
  <si>
    <t>as a percentage of GDP</t>
  </si>
  <si>
    <t>Net gains/(losses) and other items</t>
  </si>
  <si>
    <t>For the purposes of this indicator, the NZS Fund is treated as a third party (i.e. its revenue is not included but the tax it</t>
  </si>
  <si>
    <t>Family tax credit</t>
  </si>
  <si>
    <t>September</t>
  </si>
  <si>
    <t>PREFU</t>
  </si>
  <si>
    <t>June 2009</t>
  </si>
  <si>
    <t>3 Months</t>
  </si>
  <si>
    <t>to 30 Sep</t>
  </si>
  <si>
    <r>
      <t>Table 1</t>
    </r>
    <r>
      <rPr>
        <sz val="10"/>
        <rFont val="Calibri"/>
        <family val="2"/>
      </rPr>
      <t xml:space="preserve"> – Key Fiscal Indicators</t>
    </r>
  </si>
  <si>
    <r>
      <t>Actual</t>
    </r>
    <r>
      <rPr>
        <b/>
        <vertAlign val="superscript"/>
        <sz val="9"/>
        <rFont val="Calibri"/>
        <family val="2"/>
      </rPr>
      <t>2</t>
    </r>
  </si>
  <si>
    <r>
      <t>Forecast</t>
    </r>
    <r>
      <rPr>
        <b/>
        <vertAlign val="superscript"/>
        <sz val="9"/>
        <rFont val="Calibri"/>
        <family val="2"/>
      </rPr>
      <t>2</t>
    </r>
  </si>
  <si>
    <r>
      <t>Forecast</t>
    </r>
    <r>
      <rPr>
        <b/>
        <vertAlign val="superscript"/>
        <sz val="9"/>
        <rFont val="Calibri"/>
        <family val="2"/>
      </rPr>
      <t>3</t>
    </r>
  </si>
  <si>
    <r>
      <t>Core Crown revenue (excl. NZS Fund)</t>
    </r>
    <r>
      <rPr>
        <vertAlign val="superscript"/>
        <sz val="9"/>
        <rFont val="Calibri"/>
        <family val="2"/>
      </rPr>
      <t>1</t>
    </r>
  </si>
  <si>
    <r>
      <t>Taxation as a percentage of GDP</t>
    </r>
    <r>
      <rPr>
        <vertAlign val="superscript"/>
        <sz val="9"/>
        <rFont val="Calibri"/>
        <family val="2"/>
      </rPr>
      <t>1</t>
    </r>
  </si>
  <si>
    <t>Taxes…</t>
  </si>
  <si>
    <r>
      <t xml:space="preserve">Purchase of physical assets </t>
    </r>
    <r>
      <rPr>
        <sz val="8"/>
        <rFont val="Calibri"/>
        <family val="2"/>
      </rPr>
      <t>(eg schools)</t>
    </r>
  </si>
  <si>
    <r>
      <t>Advances and        capital injections</t>
    </r>
    <r>
      <rPr>
        <sz val="8"/>
        <rFont val="Calibri"/>
        <family val="2"/>
      </rPr>
      <t xml:space="preserve">            (eg student loans, DHBs)</t>
    </r>
  </si>
  <si>
    <r>
      <t>Change</t>
    </r>
    <r>
      <rPr>
        <b/>
        <vertAlign val="superscript"/>
        <sz val="9"/>
        <rFont val="Calibri"/>
        <family val="2"/>
      </rPr>
      <t>1</t>
    </r>
  </si>
  <si>
    <r>
      <t>Net issue/(repayment) of Government stock</t>
    </r>
    <r>
      <rPr>
        <vertAlign val="superscript"/>
        <sz val="9"/>
        <rFont val="Calibri"/>
        <family val="2"/>
      </rPr>
      <t>1</t>
    </r>
  </si>
  <si>
    <r>
      <t>Equity accounted investments</t>
    </r>
    <r>
      <rPr>
        <vertAlign val="superscript"/>
        <sz val="9"/>
        <rFont val="Calibri"/>
        <family val="2"/>
      </rPr>
      <t xml:space="preserve">1 </t>
    </r>
  </si>
  <si>
    <r>
      <t xml:space="preserve">1 </t>
    </r>
    <r>
      <rPr>
        <sz val="8"/>
        <rFont val="Calibri"/>
        <family val="2"/>
      </rPr>
      <t>Tertiary education institutions constitute most equity accounted investments.</t>
    </r>
  </si>
  <si>
    <r>
      <t>Government stock</t>
    </r>
    <r>
      <rPr>
        <vertAlign val="superscript"/>
        <sz val="9"/>
        <rFont val="Calibri"/>
        <family val="2"/>
      </rPr>
      <t>1</t>
    </r>
  </si>
  <si>
    <r>
      <t>Derivatives in loss</t>
    </r>
    <r>
      <rPr>
        <vertAlign val="superscript"/>
        <sz val="9"/>
        <rFont val="Calibri"/>
        <family val="2"/>
      </rPr>
      <t>2</t>
    </r>
  </si>
  <si>
    <r>
      <t>Total borrowings</t>
    </r>
    <r>
      <rPr>
        <b/>
        <vertAlign val="superscript"/>
        <sz val="9"/>
        <rFont val="Calibri"/>
        <family val="2"/>
      </rPr>
      <t>3</t>
    </r>
  </si>
  <si>
    <r>
      <t>Sovereign-guaranteed debt</t>
    </r>
    <r>
      <rPr>
        <vertAlign val="superscript"/>
        <sz val="9"/>
        <rFont val="Calibri"/>
        <family val="2"/>
      </rPr>
      <t>4</t>
    </r>
  </si>
  <si>
    <r>
      <t>Gross sovereign-issued debt</t>
    </r>
    <r>
      <rPr>
        <b/>
        <vertAlign val="superscript"/>
        <sz val="9"/>
        <rFont val="Calibri"/>
        <family val="2"/>
      </rPr>
      <t>5</t>
    </r>
  </si>
  <si>
    <r>
      <t>Less core Crown financial assets</t>
    </r>
    <r>
      <rPr>
        <vertAlign val="superscript"/>
        <sz val="9"/>
        <rFont val="Calibri"/>
        <family val="2"/>
      </rPr>
      <t>6</t>
    </r>
  </si>
  <si>
    <r>
      <t>Net core Crown debt (incl NZS Fund)</t>
    </r>
    <r>
      <rPr>
        <b/>
        <vertAlign val="superscript"/>
        <sz val="9"/>
        <rFont val="Calibri"/>
        <family val="2"/>
      </rPr>
      <t>7</t>
    </r>
  </si>
  <si>
    <r>
      <t>Net core Crown debt (excl NZS Fund)</t>
    </r>
    <r>
      <rPr>
        <b/>
        <vertAlign val="superscript"/>
        <sz val="9"/>
        <rFont val="Calibri"/>
        <family val="2"/>
      </rPr>
      <t>8</t>
    </r>
  </si>
  <si>
    <r>
      <t>Gross sovereign-issued debt</t>
    </r>
    <r>
      <rPr>
        <vertAlign val="superscript"/>
        <sz val="9"/>
        <rFont val="Calibri"/>
        <family val="2"/>
      </rPr>
      <t>5</t>
    </r>
  </si>
  <si>
    <r>
      <t>Add back changes to DMO borrowing due to settlement cash</t>
    </r>
    <r>
      <rPr>
        <vertAlign val="superscript"/>
        <sz val="9"/>
        <rFont val="Calibri"/>
        <family val="2"/>
      </rPr>
      <t>9</t>
    </r>
  </si>
  <si>
    <r>
      <t>Less other expenses</t>
    </r>
    <r>
      <rPr>
        <vertAlign val="superscript"/>
        <sz val="9"/>
        <rFont val="Calibri"/>
        <family val="2"/>
      </rPr>
      <t>1</t>
    </r>
  </si>
  <si>
    <t>for the three months ended 30 September 2008</t>
  </si>
  <si>
    <t>as at 30 September 2008</t>
  </si>
  <si>
    <t>30 Sep</t>
  </si>
  <si>
    <t>Increase/(decrease) in accrued interest</t>
  </si>
  <si>
    <t>Marketable securities, deposits and derivatives in gain</t>
  </si>
  <si>
    <t>By entity</t>
  </si>
  <si>
    <t>Fiscal Strategy Perspective on the Financial Results to September</t>
  </si>
  <si>
    <t>ACC</t>
  </si>
  <si>
    <t>Year ended 30 June 08</t>
  </si>
  <si>
    <t>Using GDP for the year ended 30 June 2008 of $179,048 million (Source: Statistics New Zealand).</t>
  </si>
  <si>
    <t>Using forecast GDP for the year ended 30 June 2009 of $184,390 million (Source: Treasury)</t>
  </si>
  <si>
    <t>1.  Government stock includes $395 million of infrastructure bonds.</t>
  </si>
  <si>
    <t>Net change in fair value of cash flow hedges transferred to operating balance</t>
  </si>
  <si>
    <r>
      <t>Depreciation and amortisation</t>
    </r>
    <r>
      <rPr>
        <vertAlign val="superscript"/>
        <sz val="9"/>
        <rFont val="Calibri"/>
        <family val="2"/>
      </rPr>
      <t>1</t>
    </r>
  </si>
  <si>
    <r>
      <rPr>
        <vertAlign val="superscript"/>
        <sz val="9"/>
        <rFont val="Calibri"/>
        <family val="2"/>
      </rPr>
      <t xml:space="preserve">1 </t>
    </r>
    <r>
      <rPr>
        <sz val="9"/>
        <rFont val="Calibri"/>
        <family val="2"/>
      </rPr>
      <t>Refer Note 19</t>
    </r>
  </si>
  <si>
    <t>Aircraft (excling military) (valuation)</t>
  </si>
  <si>
    <r>
      <rPr>
        <vertAlign val="superscript"/>
        <sz val="9"/>
        <rFont val="Calibri"/>
        <family val="2"/>
      </rPr>
      <t>1</t>
    </r>
    <r>
      <rPr>
        <sz val="9"/>
        <rFont val="Calibri"/>
        <family val="2"/>
      </rPr>
      <t xml:space="preserve"> NZS Fund other expenses include deferred tax expense/(credits)</t>
    </r>
  </si>
  <si>
    <t>2.  Derivatives are included in either borrowings or marketable securities, deposits and equity investments depending on their balance date value.  This treatment</t>
  </si>
  <si>
    <t>leads to fluctuations in individual items within the Statement of Borrowings, primarily due to exchange rate movements.</t>
  </si>
  <si>
    <t>3.  Total Borrowings (Gross Debt) is the total borrowings (both sovereign-guaranteed and non sovereign-guaranteed) of the total Crown. This equates to the amount</t>
  </si>
  <si>
    <t>in the total Crown balance sheet and represents the complete picture of whole-of-Crown debt obligations to external parties.</t>
  </si>
  <si>
    <t>4.  Total Borrowings (Gross Debt) can be split into sovereign-guaranteed and non sovereign-guaranteed debt.  This split reflects the fact that borrowings by SOEs and</t>
  </si>
  <si>
    <t xml:space="preserve">Crown entities is not explicitly guaranteed by the Crown.  No debt of SOEs and Crown entities is currently guaranteed by the Crown. </t>
  </si>
  <si>
    <t>5.  Gross sovereign-issued debt is debt issued by the sovereign (i.e. core Crown) and includes Government stock held by the NZS Fund, ACC or EQC for example.  In</t>
  </si>
  <si>
    <t>7.  Net core Crown debt is the Government sovereign-issued debt less financial assets.  This can provide information about the sustainability of the Government's</t>
  </si>
  <si>
    <t>accounts, and is used by some international agencies when determining the creditworthiness of a country.  However, as some financial assets are not easily</t>
  </si>
  <si>
    <t>converted into cash, and some are restricted, it is important to view net debt alongside gross sovereign-issued debt.</t>
  </si>
  <si>
    <t>8.  Adding back the NZ Superannuation Fund Assets provides the financial liabilities less financial assets of the Core Crown, excluding those assets set aside to meet</t>
  </si>
  <si>
    <t xml:space="preserve">part of the future cost of New Zealand superannuation. </t>
  </si>
  <si>
    <t>9.  The Reserve Bank has used $1.6 billion of settlement cash to purchase reserves that were to have been funded by DMO borrowing.  Therefore the impact of</t>
  </si>
  <si>
    <t>settlement cash on GSID is adjusted by this amount.</t>
  </si>
  <si>
    <t>other words, the total sovereign-issued debt does not eliminate any internal cross-holdings held by these entities.  The Government's debt objective uses this</t>
  </si>
  <si>
    <t xml:space="preserve">measure of debt.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</si>
</sst>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_);\(#,##0.0\)"/>
    <numFmt numFmtId="169" formatCode="dd\ mmmm\ yyyy"/>
    <numFmt numFmtId="170" formatCode="#,##0_);\(#,##0\);\ \ \ \-"/>
    <numFmt numFmtId="171" formatCode="#,##0_);\(#,##0\);\-"/>
    <numFmt numFmtId="172" formatCode="#,##0.0_);\(#,##0.0\);\-"/>
    <numFmt numFmtId="173" formatCode="#,##0_);\(#,##0\);\-\ \ "/>
    <numFmt numFmtId="174" formatCode="#,##0.0_);\(#,##0.0\);\-\ \ "/>
    <numFmt numFmtId="175" formatCode="#,##0_);\(#,##0\);\ \ \ \-\ \ "/>
    <numFmt numFmtId="176" formatCode="#,##0_);\(#,##0\);&quot;..  &quot;"/>
    <numFmt numFmtId="177" formatCode="0.0%"/>
    <numFmt numFmtId="178" formatCode="0.0;\ \(0.0\)"/>
    <numFmt numFmtId="179" formatCode="0.0_);\ \(0.0\)"/>
    <numFmt numFmtId="180" formatCode="#,##0.000"/>
    <numFmt numFmtId="181" formatCode="mmm"/>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1409]dddd\,\ d\ mmmm\ yyyy"/>
    <numFmt numFmtId="188" formatCode="[$-1409]d\ mmmm\ yyyy;@"/>
    <numFmt numFmtId="189" formatCode="[$-1409]d\ mmmm;@"/>
    <numFmt numFmtId="190" formatCode="#,##0.00_);\(#,##0.00\);\-\ \ "/>
    <numFmt numFmtId="191" formatCode="#,##0.000_);\(#,##0.000\);\-\ \ "/>
    <numFmt numFmtId="192" formatCode="0.000"/>
    <numFmt numFmtId="193" formatCode="0.0000"/>
    <numFmt numFmtId="194" formatCode="#,##0.0_)%;\(#,##0.0\)%;\-\ \ "/>
    <numFmt numFmtId="195" formatCode="_(* #,##0_);[Red]_(* \(#,##0\);_(* &quot;-&quot;??_);_(@_)"/>
  </numFmts>
  <fonts count="68">
    <font>
      <sz val="9"/>
      <name val="Arial"/>
      <family val="2"/>
    </font>
    <font>
      <b/>
      <sz val="10"/>
      <name val="Arial"/>
      <family val="0"/>
    </font>
    <font>
      <i/>
      <sz val="10"/>
      <name val="Arial"/>
      <family val="0"/>
    </font>
    <font>
      <b/>
      <i/>
      <sz val="10"/>
      <name val="Arial"/>
      <family val="0"/>
    </font>
    <font>
      <sz val="10"/>
      <name val="Arial"/>
      <family val="2"/>
    </font>
    <font>
      <u val="single"/>
      <sz val="9"/>
      <color indexed="36"/>
      <name val="Arial"/>
      <family val="2"/>
    </font>
    <font>
      <u val="single"/>
      <sz val="9"/>
      <color indexed="12"/>
      <name val="Arial"/>
      <family val="2"/>
    </font>
    <font>
      <sz val="10"/>
      <name val="Helv"/>
      <family val="0"/>
    </font>
    <font>
      <sz val="10"/>
      <name val="MS Sans Serif"/>
      <family val="2"/>
    </font>
    <font>
      <b/>
      <sz val="9"/>
      <name val="Arial"/>
      <family val="2"/>
    </font>
    <font>
      <sz val="10"/>
      <name val="Times New Roman"/>
      <family val="1"/>
    </font>
    <font>
      <sz val="8"/>
      <name val="Arial"/>
      <family val="2"/>
    </font>
    <font>
      <sz val="9"/>
      <name val="Times New Roman"/>
      <family val="1"/>
    </font>
    <font>
      <sz val="9"/>
      <name val="Calibri"/>
      <family val="2"/>
    </font>
    <font>
      <b/>
      <i/>
      <sz val="10"/>
      <name val="Calibri"/>
      <family val="2"/>
    </font>
    <font>
      <sz val="10"/>
      <name val="Calibri"/>
      <family val="2"/>
    </font>
    <font>
      <b/>
      <sz val="9"/>
      <name val="Calibri"/>
      <family val="2"/>
    </font>
    <font>
      <b/>
      <i/>
      <sz val="9"/>
      <name val="Calibri"/>
      <family val="2"/>
    </font>
    <font>
      <b/>
      <vertAlign val="superscript"/>
      <sz val="9"/>
      <name val="Calibri"/>
      <family val="2"/>
    </font>
    <font>
      <b/>
      <sz val="14"/>
      <name val="Calibri"/>
      <family val="2"/>
    </font>
    <font>
      <sz val="8"/>
      <color indexed="12"/>
      <name val="Calibri"/>
      <family val="2"/>
    </font>
    <font>
      <vertAlign val="superscript"/>
      <sz val="9"/>
      <name val="Calibri"/>
      <family val="2"/>
    </font>
    <font>
      <i/>
      <sz val="9"/>
      <name val="Calibri"/>
      <family val="2"/>
    </font>
    <font>
      <b/>
      <sz val="16"/>
      <name val="Calibri"/>
      <family val="2"/>
    </font>
    <font>
      <b/>
      <sz val="10"/>
      <name val="Calibri"/>
      <family val="2"/>
    </font>
    <font>
      <sz val="8"/>
      <name val="Calibri"/>
      <family val="2"/>
    </font>
    <font>
      <sz val="9"/>
      <color indexed="10"/>
      <name val="Calibri"/>
      <family val="2"/>
    </font>
    <font>
      <b/>
      <sz val="10"/>
      <color indexed="15"/>
      <name val="Calibri"/>
      <family val="2"/>
    </font>
    <font>
      <i/>
      <sz val="9"/>
      <color indexed="15"/>
      <name val="Calibri"/>
      <family val="2"/>
    </font>
    <font>
      <sz val="10"/>
      <color indexed="15"/>
      <name val="Calibri"/>
      <family val="2"/>
    </font>
    <font>
      <i/>
      <sz val="10"/>
      <name val="Calibri"/>
      <family val="2"/>
    </font>
    <font>
      <vertAlign val="superscript"/>
      <sz val="8"/>
      <name val="Calibri"/>
      <family val="2"/>
    </font>
    <font>
      <sz val="10"/>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4"/>
      <color indexed="8"/>
      <name val="Arial"/>
      <family val="0"/>
    </font>
    <font>
      <sz val="8"/>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medium"/>
    </border>
    <border>
      <left>
        <color indexed="63"/>
      </left>
      <right>
        <color indexed="63"/>
      </right>
      <top>
        <color indexed="63"/>
      </top>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7"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7" fillId="0" borderId="0">
      <alignment/>
      <protection/>
    </xf>
    <xf numFmtId="3" fontId="12" fillId="0" borderId="0">
      <alignment/>
      <protection/>
    </xf>
    <xf numFmtId="0" fontId="4" fillId="0" borderId="0">
      <alignment/>
      <protection/>
    </xf>
    <xf numFmtId="0" fontId="0" fillId="32" borderId="7" applyNumberFormat="0" applyFont="0" applyAlignment="0" applyProtection="0"/>
    <xf numFmtId="2" fontId="8" fillId="0" borderId="0">
      <alignment horizontal="center"/>
      <protection/>
    </xf>
    <xf numFmtId="0" fontId="65" fillId="27" borderId="8" applyNumberFormat="0" applyAlignment="0" applyProtection="0"/>
    <xf numFmtId="9" fontId="4" fillId="0" borderId="0" applyFont="0" applyFill="0" applyBorder="0" applyAlignment="0" applyProtection="0"/>
    <xf numFmtId="0" fontId="9" fillId="0" borderId="0" applyNumberFormat="0" applyFill="0" applyBorder="0" applyAlignment="0" applyProtection="0"/>
    <xf numFmtId="0" fontId="9" fillId="33" borderId="9" applyNumberFormat="0" applyProtection="0">
      <alignment horizontal="center" vertical="top" wrapText="1"/>
    </xf>
    <xf numFmtId="0" fontId="9" fillId="1" borderId="10" applyNumberFormat="0" applyProtection="0">
      <alignment vertical="top" wrapText="1"/>
    </xf>
    <xf numFmtId="180" fontId="0" fillId="0" borderId="11" applyFill="0" applyProtection="0">
      <alignment horizontal="right" vertical="top"/>
    </xf>
    <xf numFmtId="180" fontId="9" fillId="0" borderId="9" applyFill="0" applyProtection="0">
      <alignment horizontal="right" vertical="top"/>
    </xf>
    <xf numFmtId="14" fontId="4" fillId="0" borderId="0" applyFont="0" applyFill="0" applyBorder="0" applyAlignment="0" applyProtection="0"/>
    <xf numFmtId="37" fontId="9" fillId="0" borderId="0">
      <alignment wrapText="1"/>
      <protection/>
    </xf>
    <xf numFmtId="0" fontId="10" fillId="0" borderId="0">
      <alignment vertical="top"/>
      <protection/>
    </xf>
    <xf numFmtId="0" fontId="66" fillId="0" borderId="12" applyNumberFormat="0" applyFill="0" applyAlignment="0" applyProtection="0"/>
    <xf numFmtId="0" fontId="67" fillId="0" borderId="0" applyNumberFormat="0" applyFill="0" applyBorder="0" applyAlignment="0" applyProtection="0"/>
  </cellStyleXfs>
  <cellXfs count="736">
    <xf numFmtId="0" fontId="0" fillId="0" borderId="0" xfId="0" applyAlignment="1">
      <alignment/>
    </xf>
    <xf numFmtId="173" fontId="13" fillId="0" borderId="0" xfId="0" applyNumberFormat="1" applyFont="1" applyAlignment="1" applyProtection="1">
      <alignment/>
      <protection locked="0"/>
    </xf>
    <xf numFmtId="173" fontId="13" fillId="0" borderId="0" xfId="0" applyNumberFormat="1" applyFont="1" applyFill="1" applyAlignment="1" applyProtection="1">
      <alignment/>
      <protection locked="0"/>
    </xf>
    <xf numFmtId="0" fontId="14" fillId="0" borderId="0" xfId="0" applyFont="1" applyAlignment="1">
      <alignment/>
    </xf>
    <xf numFmtId="37" fontId="13" fillId="0" borderId="0" xfId="0" applyNumberFormat="1" applyFont="1" applyAlignment="1">
      <alignment/>
    </xf>
    <xf numFmtId="37" fontId="13" fillId="0" borderId="0" xfId="0" applyNumberFormat="1" applyFont="1" applyFill="1" applyAlignment="1">
      <alignment/>
    </xf>
    <xf numFmtId="49" fontId="16" fillId="34" borderId="13" xfId="0" applyNumberFormat="1" applyFont="1" applyFill="1" applyBorder="1" applyAlignment="1">
      <alignment horizontal="left"/>
    </xf>
    <xf numFmtId="49" fontId="16" fillId="34" borderId="14" xfId="0" applyNumberFormat="1" applyFont="1" applyFill="1" applyBorder="1" applyAlignment="1">
      <alignment horizontal="left"/>
    </xf>
    <xf numFmtId="173" fontId="16" fillId="34" borderId="14" xfId="0" applyNumberFormat="1" applyFont="1" applyFill="1" applyBorder="1" applyAlignment="1" applyProtection="1">
      <alignment horizontal="center"/>
      <protection locked="0"/>
    </xf>
    <xf numFmtId="173" fontId="16" fillId="34" borderId="15" xfId="0" applyNumberFormat="1" applyFont="1" applyFill="1" applyBorder="1" applyAlignment="1">
      <alignment horizontal="center"/>
    </xf>
    <xf numFmtId="0" fontId="16" fillId="0" borderId="0" xfId="0" applyFont="1" applyAlignment="1">
      <alignment/>
    </xf>
    <xf numFmtId="0" fontId="16" fillId="0" borderId="0" xfId="0" applyFont="1" applyFill="1" applyBorder="1" applyAlignment="1">
      <alignment/>
    </xf>
    <xf numFmtId="49" fontId="16" fillId="34" borderId="16" xfId="0" applyNumberFormat="1" applyFont="1" applyFill="1" applyBorder="1" applyAlignment="1">
      <alignment horizontal="left"/>
    </xf>
    <xf numFmtId="49" fontId="16" fillId="34" borderId="0" xfId="0" applyNumberFormat="1" applyFont="1" applyFill="1" applyBorder="1" applyAlignment="1">
      <alignment horizontal="left"/>
    </xf>
    <xf numFmtId="173" fontId="16" fillId="34" borderId="0" xfId="0" applyNumberFormat="1" applyFont="1" applyFill="1" applyBorder="1" applyAlignment="1" applyProtection="1">
      <alignment horizontal="right"/>
      <protection locked="0"/>
    </xf>
    <xf numFmtId="173" fontId="17" fillId="34" borderId="0" xfId="0" applyNumberFormat="1" applyFont="1" applyFill="1" applyBorder="1" applyAlignment="1">
      <alignment horizontal="right"/>
    </xf>
    <xf numFmtId="173" fontId="16" fillId="34" borderId="11" xfId="0" applyNumberFormat="1" applyFont="1" applyFill="1" applyBorder="1" applyAlignment="1">
      <alignment horizontal="right"/>
    </xf>
    <xf numFmtId="173" fontId="16" fillId="34" borderId="16" xfId="0" applyNumberFormat="1" applyFont="1" applyFill="1" applyBorder="1" applyAlignment="1" quotePrefix="1">
      <alignment horizontal="right"/>
    </xf>
    <xf numFmtId="173" fontId="16" fillId="34" borderId="0" xfId="0" applyNumberFormat="1" applyFont="1" applyFill="1" applyBorder="1" applyAlignment="1" quotePrefix="1">
      <alignment horizontal="right"/>
    </xf>
    <xf numFmtId="173" fontId="16" fillId="34" borderId="0" xfId="0" applyNumberFormat="1" applyFont="1" applyFill="1" applyBorder="1" applyAlignment="1" applyProtection="1" quotePrefix="1">
      <alignment horizontal="right"/>
      <protection locked="0"/>
    </xf>
    <xf numFmtId="173" fontId="16" fillId="34" borderId="11" xfId="0" applyNumberFormat="1" applyFont="1" applyFill="1" applyBorder="1" applyAlignment="1" quotePrefix="1">
      <alignment horizontal="right"/>
    </xf>
    <xf numFmtId="0" fontId="17" fillId="0" borderId="0" xfId="0" applyFont="1" applyAlignment="1">
      <alignment horizontal="centerContinuous"/>
    </xf>
    <xf numFmtId="37" fontId="16" fillId="0" borderId="0" xfId="0" applyNumberFormat="1" applyFont="1" applyFill="1" applyBorder="1" applyAlignment="1">
      <alignment horizontal="right"/>
    </xf>
    <xf numFmtId="37" fontId="13" fillId="0" borderId="0" xfId="0" applyNumberFormat="1" applyFont="1" applyAlignment="1">
      <alignment horizontal="right"/>
    </xf>
    <xf numFmtId="37" fontId="13" fillId="0" borderId="0" xfId="0" applyNumberFormat="1" applyFont="1" applyFill="1" applyAlignment="1">
      <alignment horizontal="right"/>
    </xf>
    <xf numFmtId="173" fontId="16" fillId="34" borderId="17" xfId="0" applyNumberFormat="1" applyFont="1" applyFill="1" applyBorder="1" applyAlignment="1" quotePrefix="1">
      <alignment horizontal="right"/>
    </xf>
    <xf numFmtId="173" fontId="16" fillId="34" borderId="17" xfId="0" applyNumberFormat="1" applyFont="1" applyFill="1" applyBorder="1" applyAlignment="1" applyProtection="1">
      <alignment horizontal="right"/>
      <protection locked="0"/>
    </xf>
    <xf numFmtId="173" fontId="16" fillId="34" borderId="17" xfId="0" applyNumberFormat="1" applyFont="1" applyFill="1" applyBorder="1" applyAlignment="1">
      <alignment horizontal="right"/>
    </xf>
    <xf numFmtId="173" fontId="17" fillId="34" borderId="17" xfId="0" applyNumberFormat="1" applyFont="1" applyFill="1" applyBorder="1" applyAlignment="1">
      <alignment horizontal="right"/>
    </xf>
    <xf numFmtId="173" fontId="17" fillId="34" borderId="17" xfId="0" applyNumberFormat="1" applyFont="1" applyFill="1" applyBorder="1" applyAlignment="1">
      <alignment horizontal="center"/>
    </xf>
    <xf numFmtId="173" fontId="16" fillId="34" borderId="18" xfId="0" applyNumberFormat="1" applyFont="1" applyFill="1" applyBorder="1" applyAlignment="1">
      <alignment horizontal="right"/>
    </xf>
    <xf numFmtId="173" fontId="16" fillId="34" borderId="0" xfId="0" applyNumberFormat="1" applyFont="1" applyFill="1" applyBorder="1" applyAlignment="1">
      <alignment horizontal="right"/>
    </xf>
    <xf numFmtId="49" fontId="19" fillId="34" borderId="16" xfId="0" applyNumberFormat="1" applyFont="1" applyFill="1" applyBorder="1" applyAlignment="1">
      <alignment horizontal="left"/>
    </xf>
    <xf numFmtId="37" fontId="13" fillId="0" borderId="0" xfId="0" applyNumberFormat="1" applyFont="1" applyFill="1" applyBorder="1" applyAlignment="1">
      <alignment horizontal="right"/>
    </xf>
    <xf numFmtId="37" fontId="13" fillId="34" borderId="16" xfId="0" applyNumberFormat="1" applyFont="1" applyFill="1" applyBorder="1" applyAlignment="1">
      <alignment horizontal="right"/>
    </xf>
    <xf numFmtId="37" fontId="13" fillId="0" borderId="0" xfId="0" applyNumberFormat="1" applyFont="1" applyFill="1" applyBorder="1" applyAlignment="1">
      <alignment/>
    </xf>
    <xf numFmtId="0" fontId="13" fillId="34" borderId="0" xfId="0" applyFont="1" applyFill="1" applyBorder="1" applyAlignment="1">
      <alignment vertical="center"/>
    </xf>
    <xf numFmtId="173" fontId="13" fillId="34" borderId="0" xfId="0" applyNumberFormat="1" applyFont="1" applyFill="1" applyBorder="1" applyAlignment="1" applyProtection="1">
      <alignment horizontal="right"/>
      <protection locked="0"/>
    </xf>
    <xf numFmtId="173" fontId="22" fillId="34" borderId="0" xfId="0" applyNumberFormat="1" applyFont="1" applyFill="1" applyBorder="1" applyAlignment="1" applyProtection="1">
      <alignment/>
      <protection locked="0"/>
    </xf>
    <xf numFmtId="174" fontId="22" fillId="34" borderId="0" xfId="0" applyNumberFormat="1" applyFont="1" applyFill="1" applyBorder="1" applyAlignment="1" applyProtection="1">
      <alignment/>
      <protection locked="0"/>
    </xf>
    <xf numFmtId="173" fontId="13" fillId="34" borderId="11" xfId="0" applyNumberFormat="1" applyFont="1" applyFill="1" applyBorder="1" applyAlignment="1" applyProtection="1">
      <alignment horizontal="right"/>
      <protection locked="0"/>
    </xf>
    <xf numFmtId="0" fontId="20" fillId="0" borderId="0" xfId="0" applyNumberFormat="1" applyFont="1" applyFill="1" applyBorder="1" applyAlignment="1">
      <alignment wrapText="1"/>
    </xf>
    <xf numFmtId="0" fontId="13" fillId="34" borderId="16" xfId="0" applyFont="1" applyFill="1" applyBorder="1" applyAlignment="1">
      <alignment vertical="center"/>
    </xf>
    <xf numFmtId="0" fontId="20" fillId="0" borderId="16" xfId="0" applyNumberFormat="1" applyFont="1" applyFill="1" applyBorder="1" applyAlignment="1">
      <alignment wrapText="1"/>
    </xf>
    <xf numFmtId="0" fontId="17" fillId="0" borderId="0" xfId="0" applyFont="1" applyFill="1" applyAlignment="1">
      <alignment horizontal="centerContinuous"/>
    </xf>
    <xf numFmtId="0" fontId="16" fillId="34" borderId="16" xfId="0" applyFont="1" applyFill="1" applyBorder="1" applyAlignment="1">
      <alignment vertical="center"/>
    </xf>
    <xf numFmtId="173" fontId="13" fillId="34" borderId="0" xfId="0" applyNumberFormat="1" applyFont="1" applyFill="1" applyBorder="1" applyAlignment="1">
      <alignment horizontal="right"/>
    </xf>
    <xf numFmtId="173" fontId="22" fillId="34" borderId="0" xfId="0" applyNumberFormat="1" applyFont="1" applyFill="1" applyBorder="1" applyAlignment="1">
      <alignment horizontal="right"/>
    </xf>
    <xf numFmtId="173" fontId="13" fillId="34" borderId="11" xfId="0" applyNumberFormat="1" applyFont="1" applyFill="1" applyBorder="1" applyAlignment="1">
      <alignment horizontal="right"/>
    </xf>
    <xf numFmtId="0" fontId="22" fillId="34" borderId="0" xfId="0" applyFont="1" applyFill="1" applyBorder="1" applyAlignment="1">
      <alignment vertical="center"/>
    </xf>
    <xf numFmtId="37" fontId="13" fillId="34" borderId="0" xfId="0" applyNumberFormat="1" applyFont="1" applyFill="1" applyBorder="1" applyAlignment="1">
      <alignment horizontal="right"/>
    </xf>
    <xf numFmtId="177" fontId="17" fillId="34" borderId="0" xfId="63" applyNumberFormat="1" applyFont="1" applyFill="1" applyBorder="1" applyAlignment="1" applyProtection="1">
      <alignment horizontal="right"/>
      <protection locked="0"/>
    </xf>
    <xf numFmtId="177" fontId="22" fillId="34" borderId="0" xfId="63" applyNumberFormat="1" applyFont="1" applyFill="1" applyBorder="1" applyAlignment="1" applyProtection="1">
      <alignment horizontal="right"/>
      <protection locked="0"/>
    </xf>
    <xf numFmtId="177" fontId="22" fillId="34" borderId="11" xfId="63" applyNumberFormat="1" applyFont="1" applyFill="1" applyBorder="1" applyAlignment="1" applyProtection="1">
      <alignment horizontal="right"/>
      <protection locked="0"/>
    </xf>
    <xf numFmtId="37" fontId="13" fillId="34" borderId="0" xfId="0" applyNumberFormat="1" applyFont="1" applyFill="1" applyBorder="1" applyAlignment="1">
      <alignment vertical="center"/>
    </xf>
    <xf numFmtId="194" fontId="17" fillId="34" borderId="0" xfId="63" applyNumberFormat="1" applyFont="1" applyFill="1" applyBorder="1" applyAlignment="1" applyProtection="1">
      <alignment horizontal="right"/>
      <protection locked="0"/>
    </xf>
    <xf numFmtId="194" fontId="22" fillId="34" borderId="0" xfId="63" applyNumberFormat="1" applyFont="1" applyFill="1" applyBorder="1" applyAlignment="1" applyProtection="1">
      <alignment horizontal="right"/>
      <protection locked="0"/>
    </xf>
    <xf numFmtId="194" fontId="22" fillId="34" borderId="0" xfId="0" applyNumberFormat="1" applyFont="1" applyFill="1" applyBorder="1" applyAlignment="1" applyProtection="1">
      <alignment/>
      <protection locked="0"/>
    </xf>
    <xf numFmtId="194" fontId="22" fillId="34" borderId="11" xfId="63" applyNumberFormat="1" applyFont="1" applyFill="1" applyBorder="1" applyAlignment="1" applyProtection="1">
      <alignment horizontal="right"/>
      <protection locked="0"/>
    </xf>
    <xf numFmtId="37" fontId="13" fillId="34" borderId="19" xfId="0" applyNumberFormat="1" applyFont="1" applyFill="1" applyBorder="1" applyAlignment="1">
      <alignment horizontal="right"/>
    </xf>
    <xf numFmtId="37" fontId="13" fillId="34" borderId="17" xfId="0" applyNumberFormat="1" applyFont="1" applyFill="1" applyBorder="1" applyAlignment="1">
      <alignment vertical="center"/>
    </xf>
    <xf numFmtId="173" fontId="13" fillId="34" borderId="17" xfId="0" applyNumberFormat="1" applyFont="1" applyFill="1" applyBorder="1" applyAlignment="1" applyProtection="1">
      <alignment horizontal="right"/>
      <protection locked="0"/>
    </xf>
    <xf numFmtId="173" fontId="22" fillId="34" borderId="17" xfId="0" applyNumberFormat="1" applyFont="1" applyFill="1" applyBorder="1" applyAlignment="1" applyProtection="1">
      <alignment/>
      <protection locked="0"/>
    </xf>
    <xf numFmtId="174" fontId="22" fillId="34" borderId="17" xfId="0" applyNumberFormat="1" applyFont="1" applyFill="1" applyBorder="1" applyAlignment="1" applyProtection="1">
      <alignment/>
      <protection locked="0"/>
    </xf>
    <xf numFmtId="173" fontId="13" fillId="34" borderId="18" xfId="0" applyNumberFormat="1" applyFont="1" applyFill="1" applyBorder="1" applyAlignment="1" applyProtection="1">
      <alignment horizontal="right"/>
      <protection locked="0"/>
    </xf>
    <xf numFmtId="49" fontId="16" fillId="35" borderId="13" xfId="0" applyNumberFormat="1" applyFont="1" applyFill="1" applyBorder="1" applyAlignment="1">
      <alignment horizontal="left"/>
    </xf>
    <xf numFmtId="49" fontId="16" fillId="35" borderId="14" xfId="0" applyNumberFormat="1" applyFont="1" applyFill="1" applyBorder="1" applyAlignment="1">
      <alignment horizontal="left"/>
    </xf>
    <xf numFmtId="173" fontId="16" fillId="35" borderId="14" xfId="0" applyNumberFormat="1" applyFont="1" applyFill="1" applyBorder="1" applyAlignment="1" applyProtection="1">
      <alignment horizontal="right"/>
      <protection locked="0"/>
    </xf>
    <xf numFmtId="173" fontId="13" fillId="35" borderId="14" xfId="0" applyNumberFormat="1" applyFont="1" applyFill="1" applyBorder="1" applyAlignment="1">
      <alignment horizontal="right"/>
    </xf>
    <xf numFmtId="173" fontId="22" fillId="35" borderId="14" xfId="0" applyNumberFormat="1" applyFont="1" applyFill="1" applyBorder="1" applyAlignment="1">
      <alignment horizontal="right"/>
    </xf>
    <xf numFmtId="173" fontId="13" fillId="35" borderId="20" xfId="0" applyNumberFormat="1" applyFont="1" applyFill="1" applyBorder="1" applyAlignment="1">
      <alignment horizontal="right"/>
    </xf>
    <xf numFmtId="49" fontId="19" fillId="35" borderId="16" xfId="0" applyNumberFormat="1" applyFont="1" applyFill="1" applyBorder="1" applyAlignment="1">
      <alignment horizontal="left"/>
    </xf>
    <xf numFmtId="49" fontId="16" fillId="35" borderId="0" xfId="0" applyNumberFormat="1" applyFont="1" applyFill="1" applyBorder="1" applyAlignment="1">
      <alignment horizontal="left"/>
    </xf>
    <xf numFmtId="173" fontId="16" fillId="35" borderId="0" xfId="0" applyNumberFormat="1" applyFont="1" applyFill="1" applyBorder="1" applyAlignment="1" applyProtection="1">
      <alignment horizontal="right"/>
      <protection locked="0"/>
    </xf>
    <xf numFmtId="173" fontId="13" fillId="35" borderId="0" xfId="0" applyNumberFormat="1" applyFont="1" applyFill="1" applyBorder="1" applyAlignment="1">
      <alignment horizontal="right"/>
    </xf>
    <xf numFmtId="173" fontId="22" fillId="35" borderId="0" xfId="0" applyNumberFormat="1" applyFont="1" applyFill="1" applyBorder="1" applyAlignment="1">
      <alignment horizontal="right"/>
    </xf>
    <xf numFmtId="173" fontId="13" fillId="35" borderId="11" xfId="0" applyNumberFormat="1" applyFont="1" applyFill="1" applyBorder="1" applyAlignment="1">
      <alignment horizontal="right"/>
    </xf>
    <xf numFmtId="49" fontId="16" fillId="35" borderId="16" xfId="0" applyNumberFormat="1" applyFont="1" applyFill="1" applyBorder="1" applyAlignment="1">
      <alignment horizontal="left"/>
    </xf>
    <xf numFmtId="0" fontId="13" fillId="35" borderId="16" xfId="0" applyFont="1" applyFill="1" applyBorder="1" applyAlignment="1">
      <alignment vertical="center"/>
    </xf>
    <xf numFmtId="0" fontId="13" fillId="35" borderId="0" xfId="0" applyFont="1" applyFill="1" applyBorder="1" applyAlignment="1">
      <alignment vertical="center"/>
    </xf>
    <xf numFmtId="0" fontId="13" fillId="35" borderId="0" xfId="0" applyFont="1" applyFill="1" applyBorder="1" applyAlignment="1">
      <alignment/>
    </xf>
    <xf numFmtId="173" fontId="16" fillId="35" borderId="0" xfId="0" applyNumberFormat="1" applyFont="1" applyFill="1" applyBorder="1" applyAlignment="1" applyProtection="1">
      <alignment horizontal="right" vertical="center"/>
      <protection locked="0"/>
    </xf>
    <xf numFmtId="173" fontId="13" fillId="35" borderId="0" xfId="0" applyNumberFormat="1" applyFont="1" applyFill="1" applyBorder="1" applyAlignment="1" applyProtection="1">
      <alignment horizontal="right" vertical="center"/>
      <protection locked="0"/>
    </xf>
    <xf numFmtId="173" fontId="22" fillId="35" borderId="0" xfId="0" applyNumberFormat="1" applyFont="1" applyFill="1" applyBorder="1" applyAlignment="1" applyProtection="1">
      <alignment vertical="center"/>
      <protection locked="0"/>
    </xf>
    <xf numFmtId="174" fontId="22" fillId="35" borderId="0" xfId="0" applyNumberFormat="1" applyFont="1" applyFill="1" applyBorder="1" applyAlignment="1" applyProtection="1">
      <alignment vertical="center"/>
      <protection locked="0"/>
    </xf>
    <xf numFmtId="173" fontId="13" fillId="35" borderId="11" xfId="0" applyNumberFormat="1" applyFont="1" applyFill="1" applyBorder="1" applyAlignment="1" applyProtection="1">
      <alignment horizontal="right" vertical="center"/>
      <protection locked="0"/>
    </xf>
    <xf numFmtId="173" fontId="13" fillId="35" borderId="0" xfId="0" applyNumberFormat="1" applyFont="1" applyFill="1" applyBorder="1" applyAlignment="1" applyProtection="1">
      <alignment horizontal="right"/>
      <protection locked="0"/>
    </xf>
    <xf numFmtId="173" fontId="22" fillId="35" borderId="0" xfId="0" applyNumberFormat="1" applyFont="1" applyFill="1" applyBorder="1" applyAlignment="1" applyProtection="1">
      <alignment/>
      <protection locked="0"/>
    </xf>
    <xf numFmtId="173" fontId="13" fillId="35" borderId="11" xfId="0" applyNumberFormat="1" applyFont="1" applyFill="1" applyBorder="1" applyAlignment="1" applyProtection="1">
      <alignment horizontal="right"/>
      <protection locked="0"/>
    </xf>
    <xf numFmtId="174" fontId="22" fillId="35" borderId="0" xfId="0" applyNumberFormat="1" applyFont="1" applyFill="1" applyBorder="1" applyAlignment="1" applyProtection="1">
      <alignment/>
      <protection locked="0"/>
    </xf>
    <xf numFmtId="173" fontId="13" fillId="0" borderId="0" xfId="0" applyNumberFormat="1" applyFont="1" applyFill="1" applyBorder="1" applyAlignment="1" applyProtection="1">
      <alignment vertical="center"/>
      <protection locked="0"/>
    </xf>
    <xf numFmtId="173" fontId="13" fillId="35" borderId="19" xfId="0" applyNumberFormat="1" applyFont="1" applyFill="1" applyBorder="1" applyAlignment="1">
      <alignment vertical="center"/>
    </xf>
    <xf numFmtId="0" fontId="13" fillId="35" borderId="17" xfId="0" applyFont="1" applyFill="1" applyBorder="1" applyAlignment="1">
      <alignment vertical="center"/>
    </xf>
    <xf numFmtId="173" fontId="16" fillId="35" borderId="17" xfId="0" applyNumberFormat="1" applyFont="1" applyFill="1" applyBorder="1" applyAlignment="1" applyProtection="1">
      <alignment horizontal="right"/>
      <protection locked="0"/>
    </xf>
    <xf numFmtId="173" fontId="13" fillId="35" borderId="17" xfId="0" applyNumberFormat="1" applyFont="1" applyFill="1" applyBorder="1" applyAlignment="1" applyProtection="1">
      <alignment horizontal="right"/>
      <protection locked="0"/>
    </xf>
    <xf numFmtId="173" fontId="22" fillId="35" borderId="17" xfId="0" applyNumberFormat="1" applyFont="1" applyFill="1" applyBorder="1" applyAlignment="1" applyProtection="1">
      <alignment/>
      <protection locked="0"/>
    </xf>
    <xf numFmtId="174" fontId="22" fillId="35" borderId="17" xfId="0" applyNumberFormat="1" applyFont="1" applyFill="1" applyBorder="1" applyAlignment="1" applyProtection="1">
      <alignment/>
      <protection locked="0"/>
    </xf>
    <xf numFmtId="173" fontId="13" fillId="35" borderId="18" xfId="0" applyNumberFormat="1" applyFont="1" applyFill="1" applyBorder="1" applyAlignment="1" applyProtection="1">
      <alignment horizontal="right"/>
      <protection locked="0"/>
    </xf>
    <xf numFmtId="173" fontId="13" fillId="0" borderId="0" xfId="0" applyNumberFormat="1" applyFont="1" applyAlignment="1" applyProtection="1">
      <alignment vertical="center"/>
      <protection locked="0"/>
    </xf>
    <xf numFmtId="173" fontId="13" fillId="0" borderId="0" xfId="0" applyNumberFormat="1" applyFont="1" applyBorder="1" applyAlignment="1" applyProtection="1">
      <alignment/>
      <protection locked="0"/>
    </xf>
    <xf numFmtId="173" fontId="13" fillId="0" borderId="0" xfId="0" applyNumberFormat="1" applyFont="1" applyFill="1" applyBorder="1" applyAlignment="1" applyProtection="1">
      <alignment/>
      <protection locked="0"/>
    </xf>
    <xf numFmtId="173" fontId="13" fillId="0" borderId="0" xfId="0" applyNumberFormat="1" applyFont="1" applyBorder="1" applyAlignment="1">
      <alignment horizontal="left"/>
    </xf>
    <xf numFmtId="173" fontId="13" fillId="36" borderId="0" xfId="0" applyNumberFormat="1" applyFont="1" applyFill="1" applyAlignment="1" applyProtection="1">
      <alignment/>
      <protection locked="0"/>
    </xf>
    <xf numFmtId="173" fontId="23" fillId="0" borderId="0" xfId="0" applyNumberFormat="1" applyFont="1" applyAlignment="1" applyProtection="1">
      <alignment/>
      <protection locked="0"/>
    </xf>
    <xf numFmtId="173" fontId="16" fillId="0" borderId="0" xfId="0" applyNumberFormat="1" applyFont="1" applyBorder="1" applyAlignment="1" applyProtection="1">
      <alignment/>
      <protection locked="0"/>
    </xf>
    <xf numFmtId="173" fontId="16" fillId="0" borderId="17" xfId="0" applyNumberFormat="1" applyFont="1" applyFill="1" applyBorder="1" applyAlignment="1">
      <alignment horizontal="center"/>
    </xf>
    <xf numFmtId="173" fontId="16" fillId="0" borderId="0" xfId="0" applyNumberFormat="1" applyFont="1" applyFill="1" applyBorder="1" applyAlignment="1" applyProtection="1">
      <alignment horizontal="right"/>
      <protection locked="0"/>
    </xf>
    <xf numFmtId="173" fontId="17" fillId="0" borderId="0" xfId="0" applyNumberFormat="1" applyFont="1" applyFill="1" applyBorder="1" applyAlignment="1">
      <alignment horizontal="right"/>
    </xf>
    <xf numFmtId="173" fontId="16" fillId="0" borderId="0" xfId="0" applyNumberFormat="1" applyFont="1" applyFill="1" applyBorder="1" applyAlignment="1" applyProtection="1" quotePrefix="1">
      <alignment horizontal="right"/>
      <protection locked="0"/>
    </xf>
    <xf numFmtId="173" fontId="16" fillId="0" borderId="0" xfId="0" applyNumberFormat="1" applyFont="1" applyFill="1" applyBorder="1" applyAlignment="1" quotePrefix="1">
      <alignment horizontal="right"/>
    </xf>
    <xf numFmtId="173" fontId="16" fillId="0" borderId="0" xfId="0" applyNumberFormat="1" applyFont="1" applyAlignment="1" applyProtection="1">
      <alignment wrapText="1"/>
      <protection locked="0"/>
    </xf>
    <xf numFmtId="173" fontId="16" fillId="0" borderId="0" xfId="0" applyNumberFormat="1" applyFont="1" applyFill="1" applyAlignment="1" applyProtection="1">
      <alignment wrapText="1"/>
      <protection locked="0"/>
    </xf>
    <xf numFmtId="173" fontId="16" fillId="0" borderId="0" xfId="0" applyNumberFormat="1" applyFont="1" applyBorder="1" applyAlignment="1" applyProtection="1">
      <alignment wrapText="1"/>
      <protection locked="0"/>
    </xf>
    <xf numFmtId="173" fontId="16" fillId="0" borderId="17" xfId="0" applyNumberFormat="1" applyFont="1" applyFill="1" applyBorder="1" applyAlignment="1" applyProtection="1">
      <alignment horizontal="right"/>
      <protection locked="0"/>
    </xf>
    <xf numFmtId="173" fontId="16" fillId="0" borderId="17" xfId="0" applyNumberFormat="1" applyFont="1" applyFill="1" applyBorder="1" applyAlignment="1">
      <alignment horizontal="right"/>
    </xf>
    <xf numFmtId="173" fontId="17" fillId="0" borderId="17" xfId="0" applyNumberFormat="1" applyFont="1" applyFill="1" applyBorder="1" applyAlignment="1">
      <alignment horizontal="right"/>
    </xf>
    <xf numFmtId="37" fontId="13" fillId="0" borderId="0" xfId="0" applyNumberFormat="1" applyFont="1" applyFill="1" applyBorder="1" applyAlignment="1">
      <alignment vertical="center"/>
    </xf>
    <xf numFmtId="177" fontId="13" fillId="0" borderId="17" xfId="0" applyNumberFormat="1" applyFont="1" applyFill="1" applyBorder="1" applyAlignment="1" applyProtection="1">
      <alignment/>
      <protection locked="0"/>
    </xf>
    <xf numFmtId="173" fontId="13" fillId="0" borderId="0" xfId="0" applyNumberFormat="1" applyFont="1" applyBorder="1" applyAlignment="1" applyProtection="1">
      <alignment vertical="center" wrapText="1"/>
      <protection locked="0"/>
    </xf>
    <xf numFmtId="173" fontId="13" fillId="0" borderId="0" xfId="0" applyNumberFormat="1" applyFont="1" applyFill="1" applyBorder="1" applyAlignment="1" applyProtection="1">
      <alignment vertical="center" wrapText="1"/>
      <protection locked="0"/>
    </xf>
    <xf numFmtId="173" fontId="22" fillId="0" borderId="0" xfId="0" applyNumberFormat="1" applyFont="1" applyFill="1" applyAlignment="1" applyProtection="1">
      <alignment vertical="center"/>
      <protection locked="0"/>
    </xf>
    <xf numFmtId="174" fontId="22" fillId="0" borderId="0" xfId="0" applyNumberFormat="1" applyFont="1" applyFill="1" applyAlignment="1" applyProtection="1">
      <alignment vertical="center"/>
      <protection locked="0"/>
    </xf>
    <xf numFmtId="173" fontId="13" fillId="0" borderId="17" xfId="0" applyNumberFormat="1" applyFont="1" applyFill="1" applyBorder="1" applyAlignment="1" applyProtection="1">
      <alignment vertical="center" wrapText="1"/>
      <protection locked="0"/>
    </xf>
    <xf numFmtId="173" fontId="22" fillId="0" borderId="17" xfId="0" applyNumberFormat="1" applyFont="1" applyFill="1" applyBorder="1" applyAlignment="1" applyProtection="1">
      <alignment vertical="center"/>
      <protection locked="0"/>
    </xf>
    <xf numFmtId="174" fontId="22" fillId="0" borderId="17" xfId="0" applyNumberFormat="1" applyFont="1" applyFill="1" applyBorder="1" applyAlignment="1" applyProtection="1">
      <alignment vertical="center"/>
      <protection locked="0"/>
    </xf>
    <xf numFmtId="173" fontId="16" fillId="0" borderId="0" xfId="0" applyNumberFormat="1" applyFont="1" applyBorder="1" applyAlignment="1" applyProtection="1">
      <alignment vertical="center" wrapText="1"/>
      <protection locked="0"/>
    </xf>
    <xf numFmtId="173" fontId="16" fillId="0" borderId="0" xfId="0" applyNumberFormat="1" applyFont="1" applyFill="1" applyBorder="1" applyAlignment="1" applyProtection="1">
      <alignment vertical="center" wrapText="1"/>
      <protection locked="0"/>
    </xf>
    <xf numFmtId="173" fontId="17" fillId="0" borderId="0" xfId="0" applyNumberFormat="1" applyFont="1" applyFill="1" applyAlignment="1" applyProtection="1">
      <alignment vertical="center"/>
      <protection locked="0"/>
    </xf>
    <xf numFmtId="174" fontId="17" fillId="0" borderId="0" xfId="0" applyNumberFormat="1" applyFont="1" applyFill="1" applyAlignment="1" applyProtection="1">
      <alignment vertical="center"/>
      <protection locked="0"/>
    </xf>
    <xf numFmtId="173" fontId="16" fillId="0" borderId="21" xfId="0" applyNumberFormat="1" applyFont="1" applyFill="1" applyBorder="1" applyAlignment="1" applyProtection="1">
      <alignment vertical="center" wrapText="1"/>
      <protection locked="0"/>
    </xf>
    <xf numFmtId="173" fontId="17" fillId="0" borderId="21" xfId="0" applyNumberFormat="1" applyFont="1" applyFill="1" applyBorder="1" applyAlignment="1" applyProtection="1">
      <alignment vertical="center"/>
      <protection locked="0"/>
    </xf>
    <xf numFmtId="174" fontId="17" fillId="0" borderId="21" xfId="0" applyNumberFormat="1" applyFont="1" applyFill="1" applyBorder="1" applyAlignment="1" applyProtection="1">
      <alignment vertical="center"/>
      <protection locked="0"/>
    </xf>
    <xf numFmtId="174" fontId="13" fillId="0" borderId="0" xfId="0" applyNumberFormat="1" applyFont="1" applyFill="1" applyBorder="1" applyAlignment="1" applyProtection="1">
      <alignment vertical="center" wrapText="1"/>
      <protection locked="0"/>
    </xf>
    <xf numFmtId="173" fontId="13" fillId="0" borderId="0" xfId="0" applyNumberFormat="1" applyFont="1" applyAlignment="1" applyProtection="1">
      <alignment vertical="center" wrapText="1"/>
      <protection locked="0"/>
    </xf>
    <xf numFmtId="173" fontId="13" fillId="0" borderId="0" xfId="0" applyNumberFormat="1" applyFont="1" applyAlignment="1" applyProtection="1" quotePrefix="1">
      <alignment vertical="center" wrapText="1"/>
      <protection locked="0"/>
    </xf>
    <xf numFmtId="177" fontId="16" fillId="0" borderId="0" xfId="0" applyNumberFormat="1" applyFont="1" applyFill="1" applyBorder="1" applyAlignment="1" applyProtection="1">
      <alignment/>
      <protection locked="0"/>
    </xf>
    <xf numFmtId="0" fontId="15" fillId="0" borderId="0" xfId="59" applyFont="1">
      <alignment/>
      <protection/>
    </xf>
    <xf numFmtId="0" fontId="24" fillId="0" borderId="0" xfId="59" applyFont="1" applyAlignment="1">
      <alignment horizontal="center"/>
      <protection/>
    </xf>
    <xf numFmtId="0" fontId="24" fillId="0" borderId="0" xfId="59" applyFont="1">
      <alignment/>
      <protection/>
    </xf>
    <xf numFmtId="0" fontId="15" fillId="0" borderId="0" xfId="59" applyFont="1" applyAlignment="1">
      <alignment horizontal="left" wrapText="1"/>
      <protection/>
    </xf>
    <xf numFmtId="0" fontId="19" fillId="0" borderId="0" xfId="59" applyFont="1" applyAlignment="1">
      <alignment horizontal="center" vertical="center"/>
      <protection/>
    </xf>
    <xf numFmtId="0" fontId="19" fillId="0" borderId="0" xfId="59" applyFont="1" applyAlignment="1" quotePrefix="1">
      <alignment horizontal="center" vertical="center"/>
      <protection/>
    </xf>
    <xf numFmtId="0" fontId="15" fillId="0" borderId="0" xfId="59" applyFont="1" applyAlignment="1">
      <alignment wrapText="1"/>
      <protection/>
    </xf>
    <xf numFmtId="3" fontId="13" fillId="0" borderId="0" xfId="58" applyFont="1" applyFill="1">
      <alignment/>
      <protection/>
    </xf>
    <xf numFmtId="3" fontId="13" fillId="0" borderId="14" xfId="58" applyFont="1" applyFill="1" applyBorder="1">
      <alignment/>
      <protection/>
    </xf>
    <xf numFmtId="3" fontId="13" fillId="0" borderId="0" xfId="58" applyFont="1" applyFill="1" applyBorder="1">
      <alignment/>
      <protection/>
    </xf>
    <xf numFmtId="3" fontId="13" fillId="0" borderId="13" xfId="58" applyFont="1" applyFill="1" applyBorder="1">
      <alignment/>
      <protection/>
    </xf>
    <xf numFmtId="3" fontId="13" fillId="0" borderId="20" xfId="58" applyFont="1" applyFill="1" applyBorder="1">
      <alignment/>
      <protection/>
    </xf>
    <xf numFmtId="3" fontId="13" fillId="0" borderId="16" xfId="58" applyFont="1" applyFill="1" applyBorder="1">
      <alignment/>
      <protection/>
    </xf>
    <xf numFmtId="37" fontId="16" fillId="0" borderId="0" xfId="58" applyNumberFormat="1" applyFont="1" applyFill="1" applyBorder="1" applyAlignment="1">
      <alignment wrapText="1"/>
      <protection/>
    </xf>
    <xf numFmtId="3" fontId="16" fillId="0" borderId="0" xfId="58" applyFont="1" applyFill="1" applyBorder="1" applyAlignment="1" quotePrefix="1">
      <alignment horizontal="right"/>
      <protection/>
    </xf>
    <xf numFmtId="37" fontId="16" fillId="0" borderId="0" xfId="58" applyNumberFormat="1" applyFont="1" applyFill="1" applyBorder="1" applyAlignment="1">
      <alignment horizontal="centerContinuous"/>
      <protection/>
    </xf>
    <xf numFmtId="3" fontId="16" fillId="0" borderId="0" xfId="58" applyFont="1" applyFill="1" applyBorder="1">
      <alignment/>
      <protection/>
    </xf>
    <xf numFmtId="3" fontId="13" fillId="0" borderId="11" xfId="58" applyFont="1" applyFill="1" applyBorder="1">
      <alignment/>
      <protection/>
    </xf>
    <xf numFmtId="49" fontId="16" fillId="0" borderId="0" xfId="58" applyNumberFormat="1" applyFont="1" applyFill="1" applyBorder="1" applyAlignment="1">
      <alignment horizontal="right"/>
      <protection/>
    </xf>
    <xf numFmtId="49" fontId="16" fillId="0" borderId="0" xfId="58" applyNumberFormat="1" applyFont="1" applyFill="1" applyBorder="1" applyAlignment="1" quotePrefix="1">
      <alignment horizontal="right"/>
      <protection/>
    </xf>
    <xf numFmtId="37" fontId="13" fillId="0" borderId="0" xfId="58" applyNumberFormat="1" applyFont="1" applyFill="1" applyBorder="1" applyAlignment="1">
      <alignment wrapText="1"/>
      <protection/>
    </xf>
    <xf numFmtId="37" fontId="16" fillId="0" borderId="0" xfId="58" applyNumberFormat="1" applyFont="1" applyFill="1" applyBorder="1" applyAlignment="1">
      <alignment horizontal="right"/>
      <protection/>
    </xf>
    <xf numFmtId="37" fontId="16" fillId="0" borderId="0" xfId="0" applyNumberFormat="1" applyFont="1" applyFill="1" applyBorder="1" applyAlignment="1">
      <alignment horizontal="right" vertical="center"/>
    </xf>
    <xf numFmtId="3" fontId="16" fillId="0" borderId="0" xfId="58" applyFont="1" applyFill="1" applyBorder="1" applyAlignment="1">
      <alignment/>
      <protection/>
    </xf>
    <xf numFmtId="3" fontId="16" fillId="0" borderId="0" xfId="58" applyFont="1" applyFill="1" applyBorder="1" applyAlignment="1">
      <alignment horizontal="right"/>
      <protection/>
    </xf>
    <xf numFmtId="37" fontId="13" fillId="0" borderId="0" xfId="58" applyNumberFormat="1" applyFont="1" applyFill="1" applyBorder="1" applyAlignment="1">
      <alignment horizontal="right"/>
      <protection/>
    </xf>
    <xf numFmtId="37" fontId="16" fillId="0" borderId="17" xfId="58" applyNumberFormat="1" applyFont="1" applyFill="1" applyBorder="1" applyAlignment="1">
      <alignment horizontal="right"/>
      <protection/>
    </xf>
    <xf numFmtId="168" fontId="16" fillId="0" borderId="17" xfId="58" applyNumberFormat="1" applyFont="1" applyFill="1" applyBorder="1" applyAlignment="1">
      <alignment horizontal="right"/>
      <protection/>
    </xf>
    <xf numFmtId="3" fontId="13" fillId="0" borderId="18" xfId="58" applyFont="1" applyFill="1" applyBorder="1">
      <alignment/>
      <protection/>
    </xf>
    <xf numFmtId="37" fontId="17" fillId="0" borderId="0" xfId="58" applyNumberFormat="1" applyFont="1" applyFill="1" applyBorder="1" applyAlignment="1">
      <alignment horizontal="right"/>
      <protection/>
    </xf>
    <xf numFmtId="168" fontId="17" fillId="0" borderId="0" xfId="58" applyNumberFormat="1" applyFont="1" applyFill="1" applyBorder="1" applyAlignment="1">
      <alignment horizontal="right"/>
      <protection/>
    </xf>
    <xf numFmtId="37" fontId="13" fillId="0" borderId="0" xfId="58" applyNumberFormat="1" applyFont="1" applyFill="1" applyBorder="1" applyAlignment="1">
      <alignment horizontal="left" wrapText="1" indent="2"/>
      <protection/>
    </xf>
    <xf numFmtId="173" fontId="13" fillId="0" borderId="0" xfId="58" applyNumberFormat="1" applyFont="1" applyFill="1" applyBorder="1" applyAlignment="1" applyProtection="1">
      <alignment/>
      <protection locked="0"/>
    </xf>
    <xf numFmtId="173" fontId="22" fillId="0" borderId="0" xfId="58" applyNumberFormat="1" applyFont="1" applyFill="1" applyBorder="1" applyAlignment="1" applyProtection="1">
      <alignment/>
      <protection locked="0"/>
    </xf>
    <xf numFmtId="174" fontId="22" fillId="0" borderId="0" xfId="58" applyNumberFormat="1" applyFont="1" applyFill="1" applyBorder="1" applyAlignment="1" applyProtection="1">
      <alignment horizontal="right"/>
      <protection locked="0"/>
    </xf>
    <xf numFmtId="3" fontId="26" fillId="0" borderId="0" xfId="58" applyFont="1" applyFill="1">
      <alignment/>
      <protection/>
    </xf>
    <xf numFmtId="173" fontId="13" fillId="0" borderId="17" xfId="58" applyNumberFormat="1" applyFont="1" applyFill="1" applyBorder="1" applyAlignment="1" applyProtection="1">
      <alignment/>
      <protection locked="0"/>
    </xf>
    <xf numFmtId="173" fontId="22" fillId="0" borderId="17" xfId="58" applyNumberFormat="1" applyFont="1" applyFill="1" applyBorder="1" applyAlignment="1" applyProtection="1">
      <alignment/>
      <protection locked="0"/>
    </xf>
    <xf numFmtId="174" fontId="22" fillId="0" borderId="17" xfId="58" applyNumberFormat="1" applyFont="1" applyFill="1" applyBorder="1" applyAlignment="1" applyProtection="1">
      <alignment horizontal="right"/>
      <protection locked="0"/>
    </xf>
    <xf numFmtId="3" fontId="13" fillId="0" borderId="0" xfId="58" applyFont="1" applyFill="1" applyAlignment="1">
      <alignment vertical="center"/>
      <protection/>
    </xf>
    <xf numFmtId="3" fontId="13" fillId="0" borderId="16" xfId="58" applyFont="1" applyFill="1" applyBorder="1" applyAlignment="1">
      <alignment vertical="center"/>
      <protection/>
    </xf>
    <xf numFmtId="37" fontId="16" fillId="0" borderId="0" xfId="58" applyNumberFormat="1" applyFont="1" applyFill="1" applyBorder="1" applyAlignment="1">
      <alignment horizontal="left" vertical="center" wrapText="1" indent="2"/>
      <protection/>
    </xf>
    <xf numFmtId="3" fontId="13" fillId="0" borderId="22" xfId="58" applyFont="1" applyFill="1" applyBorder="1" applyAlignment="1">
      <alignment vertical="center"/>
      <protection/>
    </xf>
    <xf numFmtId="174" fontId="22" fillId="0" borderId="0" xfId="58" applyNumberFormat="1" applyFont="1" applyFill="1" applyBorder="1" applyAlignment="1" applyProtection="1">
      <alignment/>
      <protection locked="0"/>
    </xf>
    <xf numFmtId="3" fontId="13" fillId="0" borderId="0" xfId="58" applyFont="1" applyFill="1" applyBorder="1" applyAlignment="1">
      <alignment horizontal="left" wrapText="1" indent="2"/>
      <protection/>
    </xf>
    <xf numFmtId="10" fontId="13" fillId="0" borderId="0" xfId="63" applyNumberFormat="1" applyFont="1" applyFill="1" applyAlignment="1">
      <alignment/>
    </xf>
    <xf numFmtId="173" fontId="22" fillId="0" borderId="0" xfId="58" applyNumberFormat="1" applyFont="1" applyFill="1" applyBorder="1" applyAlignment="1" applyProtection="1">
      <alignment horizontal="right"/>
      <protection locked="0"/>
    </xf>
    <xf numFmtId="174" fontId="22" fillId="0" borderId="17" xfId="58" applyNumberFormat="1" applyFont="1" applyFill="1" applyBorder="1" applyAlignment="1" applyProtection="1">
      <alignment/>
      <protection locked="0"/>
    </xf>
    <xf numFmtId="173" fontId="13" fillId="0" borderId="18" xfId="58" applyNumberFormat="1" applyFont="1" applyFill="1" applyBorder="1" applyAlignment="1" applyProtection="1">
      <alignment/>
      <protection locked="0"/>
    </xf>
    <xf numFmtId="173" fontId="16" fillId="0" borderId="22" xfId="58" applyNumberFormat="1" applyFont="1" applyFill="1" applyBorder="1" applyAlignment="1" applyProtection="1">
      <alignment vertical="center"/>
      <protection locked="0"/>
    </xf>
    <xf numFmtId="173" fontId="16" fillId="0" borderId="0" xfId="58" applyNumberFormat="1" applyFont="1" applyFill="1" applyBorder="1" applyAlignment="1" applyProtection="1">
      <alignment vertical="center"/>
      <protection locked="0"/>
    </xf>
    <xf numFmtId="173" fontId="17" fillId="0" borderId="0" xfId="58" applyNumberFormat="1" applyFont="1" applyFill="1" applyBorder="1" applyAlignment="1" applyProtection="1">
      <alignment vertical="center"/>
      <protection locked="0"/>
    </xf>
    <xf numFmtId="174" fontId="17" fillId="0" borderId="0" xfId="58" applyNumberFormat="1" applyFont="1" applyFill="1" applyBorder="1" applyAlignment="1" applyProtection="1">
      <alignment horizontal="right"/>
      <protection locked="0"/>
    </xf>
    <xf numFmtId="3" fontId="13" fillId="0" borderId="19" xfId="58" applyFont="1" applyFill="1" applyBorder="1">
      <alignment/>
      <protection/>
    </xf>
    <xf numFmtId="37" fontId="16" fillId="0" borderId="17" xfId="58" applyNumberFormat="1" applyFont="1" applyFill="1" applyBorder="1" applyAlignment="1">
      <alignment horizontal="left" vertical="center" wrapText="1" indent="2"/>
      <protection/>
    </xf>
    <xf numFmtId="173" fontId="16" fillId="0" borderId="17" xfId="58" applyNumberFormat="1" applyFont="1" applyFill="1" applyBorder="1" applyAlignment="1" applyProtection="1">
      <alignment vertical="center"/>
      <protection locked="0"/>
    </xf>
    <xf numFmtId="173" fontId="17" fillId="0" borderId="17" xfId="58" applyNumberFormat="1" applyFont="1" applyFill="1" applyBorder="1" applyAlignment="1" applyProtection="1">
      <alignment vertical="center"/>
      <protection locked="0"/>
    </xf>
    <xf numFmtId="174" fontId="17" fillId="0" borderId="17" xfId="58" applyNumberFormat="1" applyFont="1" applyFill="1" applyBorder="1" applyAlignment="1" applyProtection="1">
      <alignment horizontal="right"/>
      <protection locked="0"/>
    </xf>
    <xf numFmtId="3" fontId="13" fillId="35" borderId="16" xfId="58" applyFont="1" applyFill="1" applyBorder="1">
      <alignment/>
      <protection/>
    </xf>
    <xf numFmtId="37" fontId="16" fillId="35" borderId="0" xfId="58" applyNumberFormat="1" applyFont="1" applyFill="1" applyBorder="1" applyAlignment="1">
      <alignment horizontal="left" vertical="center" wrapText="1" indent="2"/>
      <protection/>
    </xf>
    <xf numFmtId="173" fontId="16" fillId="35" borderId="0" xfId="58" applyNumberFormat="1" applyFont="1" applyFill="1" applyBorder="1" applyAlignment="1" applyProtection="1">
      <alignment vertical="center"/>
      <protection locked="0"/>
    </xf>
    <xf numFmtId="173" fontId="17" fillId="35" borderId="0" xfId="58" applyNumberFormat="1" applyFont="1" applyFill="1" applyBorder="1" applyAlignment="1" applyProtection="1">
      <alignment horizontal="right"/>
      <protection locked="0"/>
    </xf>
    <xf numFmtId="173" fontId="22" fillId="35" borderId="0" xfId="58" applyNumberFormat="1" applyFont="1" applyFill="1" applyBorder="1" applyAlignment="1" applyProtection="1">
      <alignment horizontal="right"/>
      <protection locked="0"/>
    </xf>
    <xf numFmtId="174" fontId="17" fillId="35" borderId="0" xfId="58" applyNumberFormat="1" applyFont="1" applyFill="1" applyBorder="1" applyAlignment="1" applyProtection="1">
      <alignment horizontal="right"/>
      <protection locked="0"/>
    </xf>
    <xf numFmtId="3" fontId="13" fillId="35" borderId="11" xfId="58" applyFont="1" applyFill="1" applyBorder="1">
      <alignment/>
      <protection/>
    </xf>
    <xf numFmtId="173" fontId="17" fillId="35" borderId="0" xfId="58" applyNumberFormat="1" applyFont="1" applyFill="1" applyBorder="1" applyAlignment="1" applyProtection="1">
      <alignment vertical="center"/>
      <protection locked="0"/>
    </xf>
    <xf numFmtId="37" fontId="16" fillId="35" borderId="0" xfId="58" applyNumberFormat="1" applyFont="1" applyFill="1" applyBorder="1" applyAlignment="1">
      <alignment wrapText="1"/>
      <protection/>
    </xf>
    <xf numFmtId="171" fontId="13" fillId="35" borderId="0" xfId="58" applyNumberFormat="1" applyFont="1" applyFill="1" applyBorder="1" applyAlignment="1" applyProtection="1">
      <alignment/>
      <protection locked="0"/>
    </xf>
    <xf numFmtId="171" fontId="22" fillId="35" borderId="0" xfId="58" applyNumberFormat="1" applyFont="1" applyFill="1" applyBorder="1" applyAlignment="1" applyProtection="1">
      <alignment/>
      <protection locked="0"/>
    </xf>
    <xf numFmtId="168" fontId="22" fillId="35" borderId="0" xfId="58" applyNumberFormat="1" applyFont="1" applyFill="1" applyBorder="1" applyAlignment="1" applyProtection="1">
      <alignment/>
      <protection locked="0"/>
    </xf>
    <xf numFmtId="3" fontId="13" fillId="35" borderId="16" xfId="58" applyFont="1" applyFill="1" applyBorder="1" applyAlignment="1">
      <alignment vertical="center"/>
      <protection/>
    </xf>
    <xf numFmtId="174" fontId="17" fillId="35" borderId="0" xfId="58" applyNumberFormat="1" applyFont="1" applyFill="1" applyBorder="1" applyAlignment="1" applyProtection="1">
      <alignment horizontal="right" vertical="center"/>
      <protection locked="0"/>
    </xf>
    <xf numFmtId="3" fontId="13" fillId="35" borderId="11" xfId="58" applyFont="1" applyFill="1" applyBorder="1" applyAlignment="1">
      <alignment vertical="center"/>
      <protection/>
    </xf>
    <xf numFmtId="3" fontId="13" fillId="35" borderId="19" xfId="58" applyFont="1" applyFill="1" applyBorder="1">
      <alignment/>
      <protection/>
    </xf>
    <xf numFmtId="3" fontId="13" fillId="35" borderId="17" xfId="58" applyFont="1" applyFill="1" applyBorder="1">
      <alignment/>
      <protection/>
    </xf>
    <xf numFmtId="3" fontId="13" fillId="35" borderId="18" xfId="58" applyFont="1" applyFill="1" applyBorder="1">
      <alignment/>
      <protection/>
    </xf>
    <xf numFmtId="173" fontId="13" fillId="0" borderId="0" xfId="0" applyNumberFormat="1" applyFont="1" applyFill="1" applyAlignment="1">
      <alignment/>
    </xf>
    <xf numFmtId="37" fontId="13" fillId="0" borderId="0" xfId="0" applyNumberFormat="1" applyFont="1" applyBorder="1" applyAlignment="1">
      <alignment wrapText="1"/>
    </xf>
    <xf numFmtId="37" fontId="13" fillId="0" borderId="0" xfId="0" applyNumberFormat="1" applyFont="1" applyAlignment="1">
      <alignment horizontal="center"/>
    </xf>
    <xf numFmtId="37" fontId="13" fillId="0" borderId="0" xfId="0" applyNumberFormat="1" applyFont="1" applyAlignment="1">
      <alignment/>
    </xf>
    <xf numFmtId="37" fontId="13" fillId="0" borderId="0" xfId="0" applyNumberFormat="1" applyFont="1" applyFill="1" applyAlignment="1">
      <alignment/>
    </xf>
    <xf numFmtId="168" fontId="13" fillId="0" borderId="0" xfId="0" applyNumberFormat="1" applyFont="1" applyAlignment="1">
      <alignment/>
    </xf>
    <xf numFmtId="37" fontId="13" fillId="0" borderId="0" xfId="0" applyNumberFormat="1" applyFont="1" applyFill="1" applyAlignment="1">
      <alignment wrapText="1"/>
    </xf>
    <xf numFmtId="37" fontId="16" fillId="0" borderId="0" xfId="0" applyNumberFormat="1" applyFont="1" applyAlignment="1">
      <alignment horizontal="left"/>
    </xf>
    <xf numFmtId="0" fontId="24" fillId="0" borderId="0" xfId="0" applyFont="1" applyFill="1" applyAlignment="1">
      <alignment/>
    </xf>
    <xf numFmtId="0" fontId="16" fillId="0" borderId="0" xfId="0" applyFont="1" applyFill="1" applyAlignment="1">
      <alignment/>
    </xf>
    <xf numFmtId="37" fontId="16" fillId="0" borderId="0" xfId="0" applyNumberFormat="1" applyFont="1" applyFill="1" applyAlignment="1">
      <alignment horizontal="center"/>
    </xf>
    <xf numFmtId="168" fontId="16" fillId="0" borderId="0" xfId="0" applyNumberFormat="1" applyFont="1" applyFill="1" applyAlignment="1">
      <alignment horizontal="left"/>
    </xf>
    <xf numFmtId="37" fontId="16" fillId="0" borderId="0" xfId="0" applyNumberFormat="1" applyFont="1" applyFill="1" applyAlignment="1">
      <alignment horizontal="left"/>
    </xf>
    <xf numFmtId="37" fontId="22" fillId="0" borderId="0" xfId="0" applyNumberFormat="1" applyFont="1" applyAlignment="1">
      <alignment horizontal="left" vertical="top"/>
    </xf>
    <xf numFmtId="37" fontId="27" fillId="0" borderId="23" xfId="0" applyNumberFormat="1" applyFont="1" applyFill="1" applyBorder="1" applyAlignment="1">
      <alignment horizontal="left" vertical="top"/>
    </xf>
    <xf numFmtId="0" fontId="28" fillId="0" borderId="23" xfId="0" applyFont="1" applyFill="1" applyBorder="1" applyAlignment="1">
      <alignment vertical="top"/>
    </xf>
    <xf numFmtId="37" fontId="28" fillId="0" borderId="23" xfId="0" applyNumberFormat="1" applyFont="1" applyFill="1" applyBorder="1" applyAlignment="1">
      <alignment horizontal="center" vertical="top"/>
    </xf>
    <xf numFmtId="168" fontId="28" fillId="0" borderId="23" xfId="0" applyNumberFormat="1" applyFont="1" applyFill="1" applyBorder="1" applyAlignment="1">
      <alignment horizontal="left" vertical="top"/>
    </xf>
    <xf numFmtId="37" fontId="28" fillId="0" borderId="23" xfId="0" applyNumberFormat="1" applyFont="1" applyFill="1" applyBorder="1" applyAlignment="1">
      <alignment horizontal="left" vertical="top"/>
    </xf>
    <xf numFmtId="37" fontId="28" fillId="0" borderId="0" xfId="0" applyNumberFormat="1" applyFont="1" applyBorder="1" applyAlignment="1">
      <alignment horizontal="left" vertical="top"/>
    </xf>
    <xf numFmtId="37" fontId="13" fillId="0" borderId="0" xfId="0" applyNumberFormat="1" applyFont="1" applyAlignment="1">
      <alignment horizontal="left"/>
    </xf>
    <xf numFmtId="173" fontId="13" fillId="0" borderId="0" xfId="0" applyNumberFormat="1" applyFont="1" applyFill="1" applyAlignment="1">
      <alignment horizontal="left"/>
    </xf>
    <xf numFmtId="37" fontId="16" fillId="0" borderId="0" xfId="0" applyNumberFormat="1" applyFont="1" applyFill="1" applyBorder="1" applyAlignment="1">
      <alignment horizontal="left"/>
    </xf>
    <xf numFmtId="37" fontId="13" fillId="0" borderId="0" xfId="0" applyNumberFormat="1" applyFont="1" applyFill="1" applyAlignment="1">
      <alignment horizontal="center"/>
    </xf>
    <xf numFmtId="168" fontId="13" fillId="0" borderId="0" xfId="0" applyNumberFormat="1" applyFont="1" applyFill="1" applyAlignment="1">
      <alignment horizontal="left"/>
    </xf>
    <xf numFmtId="37" fontId="13" fillId="0" borderId="0" xfId="0" applyNumberFormat="1" applyFont="1" applyFill="1" applyAlignment="1">
      <alignment horizontal="left"/>
    </xf>
    <xf numFmtId="173" fontId="16" fillId="0" borderId="0" xfId="0" applyNumberFormat="1" applyFont="1" applyFill="1" applyBorder="1" applyAlignment="1">
      <alignment horizontal="right"/>
    </xf>
    <xf numFmtId="173" fontId="16" fillId="0" borderId="0" xfId="0" applyNumberFormat="1" applyFont="1" applyFill="1" applyAlignment="1">
      <alignment horizontal="right"/>
    </xf>
    <xf numFmtId="49" fontId="16" fillId="0" borderId="0" xfId="0" applyNumberFormat="1" applyFont="1" applyFill="1" applyBorder="1" applyAlignment="1">
      <alignment horizontal="right"/>
    </xf>
    <xf numFmtId="37" fontId="16" fillId="0" borderId="0" xfId="0" applyNumberFormat="1" applyFont="1" applyFill="1" applyBorder="1" applyAlignment="1">
      <alignment horizontal="centerContinuous"/>
    </xf>
    <xf numFmtId="168" fontId="16" fillId="0" borderId="0" xfId="0" applyNumberFormat="1" applyFont="1" applyFill="1" applyBorder="1" applyAlignment="1">
      <alignment horizontal="centerContinuous"/>
    </xf>
    <xf numFmtId="37" fontId="16" fillId="0" borderId="0" xfId="0" applyNumberFormat="1" applyFont="1" applyFill="1" applyAlignment="1">
      <alignment horizontal="right"/>
    </xf>
    <xf numFmtId="173" fontId="16" fillId="0" borderId="0" xfId="0" applyNumberFormat="1" applyFont="1" applyFill="1" applyAlignment="1" quotePrefix="1">
      <alignment horizontal="right"/>
    </xf>
    <xf numFmtId="37" fontId="16" fillId="0" borderId="0" xfId="0" applyNumberFormat="1" applyFont="1" applyAlignment="1">
      <alignment horizontal="right"/>
    </xf>
    <xf numFmtId="37" fontId="16" fillId="0" borderId="0" xfId="0" applyNumberFormat="1" applyFont="1" applyFill="1" applyBorder="1" applyAlignment="1">
      <alignment wrapText="1"/>
    </xf>
    <xf numFmtId="37" fontId="16" fillId="35" borderId="0" xfId="0" applyNumberFormat="1" applyFont="1" applyFill="1" applyAlignment="1">
      <alignment horizontal="right"/>
    </xf>
    <xf numFmtId="37" fontId="16" fillId="0" borderId="17" xfId="0" applyNumberFormat="1" applyFont="1" applyFill="1" applyBorder="1" applyAlignment="1">
      <alignment horizontal="center"/>
    </xf>
    <xf numFmtId="37" fontId="16" fillId="35" borderId="17" xfId="0" applyNumberFormat="1" applyFont="1" applyFill="1" applyBorder="1" applyAlignment="1">
      <alignment horizontal="right"/>
    </xf>
    <xf numFmtId="37" fontId="16" fillId="0" borderId="17" xfId="0" applyNumberFormat="1" applyFont="1" applyFill="1" applyBorder="1" applyAlignment="1">
      <alignment horizontal="right"/>
    </xf>
    <xf numFmtId="37" fontId="17" fillId="0" borderId="17" xfId="0" applyNumberFormat="1" applyFont="1" applyFill="1" applyBorder="1" applyAlignment="1">
      <alignment horizontal="right"/>
    </xf>
    <xf numFmtId="168" fontId="17" fillId="0" borderId="17" xfId="0" applyNumberFormat="1" applyFont="1" applyFill="1" applyBorder="1" applyAlignment="1">
      <alignment horizontal="right"/>
    </xf>
    <xf numFmtId="37" fontId="16" fillId="0" borderId="0" xfId="0" applyNumberFormat="1" applyFont="1" applyFill="1" applyBorder="1" applyAlignment="1">
      <alignment horizontal="center"/>
    </xf>
    <xf numFmtId="37" fontId="16" fillId="35" borderId="0" xfId="0" applyNumberFormat="1" applyFont="1" applyFill="1" applyBorder="1" applyAlignment="1">
      <alignment horizontal="right"/>
    </xf>
    <xf numFmtId="37" fontId="17"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37" fontId="16" fillId="0" borderId="0" xfId="70" applyFont="1" applyFill="1">
      <alignment wrapText="1"/>
      <protection/>
    </xf>
    <xf numFmtId="37" fontId="17" fillId="0" borderId="0" xfId="0" applyNumberFormat="1" applyFont="1" applyFill="1" applyAlignment="1">
      <alignment horizontal="right"/>
    </xf>
    <xf numFmtId="168" fontId="17" fillId="0" borderId="0" xfId="0" applyNumberFormat="1" applyFont="1" applyFill="1" applyAlignment="1">
      <alignment horizontal="right"/>
    </xf>
    <xf numFmtId="37" fontId="13" fillId="0" borderId="0" xfId="0" applyNumberFormat="1" applyFont="1" applyAlignment="1">
      <alignment wrapText="1"/>
    </xf>
    <xf numFmtId="37" fontId="13" fillId="0" borderId="0" xfId="0" applyNumberFormat="1" applyFont="1" applyFill="1" applyBorder="1" applyAlignment="1">
      <alignment wrapText="1"/>
    </xf>
    <xf numFmtId="37" fontId="13" fillId="0" borderId="0" xfId="0" applyNumberFormat="1" applyFont="1" applyFill="1" applyAlignment="1">
      <alignment horizontal="center" wrapText="1"/>
    </xf>
    <xf numFmtId="173" fontId="13" fillId="35" borderId="0" xfId="0" applyNumberFormat="1" applyFont="1" applyFill="1" applyAlignment="1" applyProtection="1">
      <alignment/>
      <protection locked="0"/>
    </xf>
    <xf numFmtId="173" fontId="22" fillId="0" borderId="0" xfId="0" applyNumberFormat="1" applyFont="1" applyFill="1" applyAlignment="1" applyProtection="1">
      <alignment/>
      <protection locked="0"/>
    </xf>
    <xf numFmtId="174" fontId="22" fillId="0" borderId="0" xfId="0" applyNumberFormat="1" applyFont="1" applyFill="1" applyAlignment="1" applyProtection="1">
      <alignment horizontal="right"/>
      <protection locked="0"/>
    </xf>
    <xf numFmtId="173" fontId="13" fillId="0" borderId="17" xfId="0" applyNumberFormat="1" applyFont="1" applyFill="1" applyBorder="1" applyAlignment="1" applyProtection="1">
      <alignment/>
      <protection locked="0"/>
    </xf>
    <xf numFmtId="173" fontId="13" fillId="35" borderId="17" xfId="0" applyNumberFormat="1" applyFont="1" applyFill="1" applyBorder="1" applyAlignment="1" applyProtection="1">
      <alignment/>
      <protection locked="0"/>
    </xf>
    <xf numFmtId="173" fontId="22" fillId="0" borderId="17" xfId="0" applyNumberFormat="1" applyFont="1" applyFill="1" applyBorder="1" applyAlignment="1" applyProtection="1">
      <alignment/>
      <protection locked="0"/>
    </xf>
    <xf numFmtId="174" fontId="22" fillId="0" borderId="17" xfId="0" applyNumberFormat="1" applyFont="1" applyFill="1" applyBorder="1" applyAlignment="1" applyProtection="1">
      <alignment horizontal="right"/>
      <protection locked="0"/>
    </xf>
    <xf numFmtId="173" fontId="16" fillId="0" borderId="0" xfId="0" applyNumberFormat="1" applyFont="1" applyFill="1" applyBorder="1" applyAlignment="1" applyProtection="1">
      <alignment/>
      <protection locked="0"/>
    </xf>
    <xf numFmtId="37" fontId="16" fillId="0" borderId="0" xfId="0" applyNumberFormat="1" applyFont="1" applyFill="1" applyBorder="1" applyAlignment="1">
      <alignment horizontal="left" wrapText="1"/>
    </xf>
    <xf numFmtId="173" fontId="16" fillId="35" borderId="0" xfId="0" applyNumberFormat="1" applyFont="1" applyFill="1" applyBorder="1" applyAlignment="1" applyProtection="1">
      <alignment/>
      <protection locked="0"/>
    </xf>
    <xf numFmtId="173" fontId="17" fillId="0" borderId="0" xfId="0" applyNumberFormat="1" applyFont="1" applyFill="1" applyBorder="1" applyAlignment="1" applyProtection="1">
      <alignment/>
      <protection locked="0"/>
    </xf>
    <xf numFmtId="174" fontId="17" fillId="0" borderId="0" xfId="0" applyNumberFormat="1" applyFont="1" applyFill="1" applyBorder="1" applyAlignment="1" applyProtection="1">
      <alignment/>
      <protection locked="0"/>
    </xf>
    <xf numFmtId="37" fontId="16" fillId="0" borderId="0" xfId="0" applyNumberFormat="1" applyFont="1" applyAlignment="1">
      <alignment wrapText="1"/>
    </xf>
    <xf numFmtId="173" fontId="16" fillId="0" borderId="0" xfId="0" applyNumberFormat="1" applyFont="1" applyFill="1" applyAlignment="1" applyProtection="1">
      <alignment/>
      <protection locked="0"/>
    </xf>
    <xf numFmtId="173" fontId="16" fillId="35" borderId="0" xfId="0" applyNumberFormat="1" applyFont="1" applyFill="1" applyAlignment="1" applyProtection="1">
      <alignment/>
      <protection locked="0"/>
    </xf>
    <xf numFmtId="173" fontId="17" fillId="0" borderId="0" xfId="0" applyNumberFormat="1" applyFont="1" applyFill="1" applyAlignment="1" applyProtection="1">
      <alignment/>
      <protection locked="0"/>
    </xf>
    <xf numFmtId="174" fontId="17" fillId="0" borderId="0" xfId="0" applyNumberFormat="1" applyFont="1" applyFill="1" applyAlignment="1" applyProtection="1">
      <alignment horizontal="right"/>
      <protection locked="0"/>
    </xf>
    <xf numFmtId="174" fontId="22" fillId="0" borderId="0" xfId="0" applyNumberFormat="1" applyFont="1" applyFill="1" applyAlignment="1" applyProtection="1">
      <alignment/>
      <protection locked="0"/>
    </xf>
    <xf numFmtId="173" fontId="13" fillId="0" borderId="0" xfId="0" applyNumberFormat="1" applyFont="1" applyFill="1" applyAlignment="1" applyProtection="1">
      <alignment vertical="center"/>
      <protection locked="0"/>
    </xf>
    <xf numFmtId="37" fontId="22" fillId="0" borderId="0" xfId="0" applyNumberFormat="1" applyFont="1" applyFill="1" applyAlignment="1">
      <alignment/>
    </xf>
    <xf numFmtId="168" fontId="13" fillId="0" borderId="0" xfId="0" applyNumberFormat="1" applyFont="1" applyFill="1" applyAlignment="1">
      <alignment/>
    </xf>
    <xf numFmtId="37" fontId="13" fillId="0" borderId="0" xfId="0" applyNumberFormat="1" applyFont="1" applyFill="1" applyBorder="1" applyAlignment="1">
      <alignment horizontal="center" wrapText="1"/>
    </xf>
    <xf numFmtId="173" fontId="13" fillId="0" borderId="14" xfId="0" applyNumberFormat="1" applyFont="1" applyFill="1" applyBorder="1" applyAlignment="1" applyProtection="1">
      <alignment/>
      <protection locked="0"/>
    </xf>
    <xf numFmtId="173" fontId="13" fillId="35" borderId="14" xfId="0" applyNumberFormat="1" applyFont="1" applyFill="1" applyBorder="1" applyAlignment="1" applyProtection="1">
      <alignment/>
      <protection locked="0"/>
    </xf>
    <xf numFmtId="173" fontId="22" fillId="0" borderId="14" xfId="0" applyNumberFormat="1" applyFont="1" applyFill="1" applyBorder="1" applyAlignment="1" applyProtection="1">
      <alignment/>
      <protection locked="0"/>
    </xf>
    <xf numFmtId="174" fontId="22" fillId="0" borderId="14" xfId="0" applyNumberFormat="1" applyFont="1" applyFill="1" applyBorder="1" applyAlignment="1" applyProtection="1">
      <alignment/>
      <protection locked="0"/>
    </xf>
    <xf numFmtId="173" fontId="16" fillId="0" borderId="17" xfId="0" applyNumberFormat="1" applyFont="1" applyFill="1" applyBorder="1" applyAlignment="1" applyProtection="1">
      <alignment/>
      <protection locked="0"/>
    </xf>
    <xf numFmtId="173" fontId="16" fillId="35" borderId="17" xfId="0" applyNumberFormat="1" applyFont="1" applyFill="1" applyBorder="1" applyAlignment="1" applyProtection="1">
      <alignment/>
      <protection locked="0"/>
    </xf>
    <xf numFmtId="173" fontId="17" fillId="0" borderId="17" xfId="0" applyNumberFormat="1" applyFont="1" applyFill="1" applyBorder="1" applyAlignment="1" applyProtection="1">
      <alignment/>
      <protection locked="0"/>
    </xf>
    <xf numFmtId="37" fontId="16" fillId="0" borderId="0" xfId="0" applyNumberFormat="1" applyFont="1" applyAlignment="1">
      <alignment vertical="center" wrapText="1"/>
    </xf>
    <xf numFmtId="37" fontId="16" fillId="0" borderId="0" xfId="0" applyNumberFormat="1" applyFont="1" applyFill="1" applyBorder="1" applyAlignment="1">
      <alignment vertical="center" wrapText="1"/>
    </xf>
    <xf numFmtId="173" fontId="13" fillId="35" borderId="0" xfId="0" applyNumberFormat="1" applyFont="1" applyFill="1" applyAlignment="1" applyProtection="1">
      <alignment vertical="center"/>
      <protection locked="0"/>
    </xf>
    <xf numFmtId="174" fontId="22" fillId="0" borderId="0" xfId="0" applyNumberFormat="1" applyFont="1" applyFill="1" applyAlignment="1" applyProtection="1">
      <alignment horizontal="right" vertical="center"/>
      <protection locked="0"/>
    </xf>
    <xf numFmtId="37" fontId="13" fillId="0" borderId="0" xfId="0" applyNumberFormat="1" applyFont="1" applyFill="1" applyBorder="1" applyAlignment="1">
      <alignment horizontal="left" wrapText="1"/>
    </xf>
    <xf numFmtId="173" fontId="13" fillId="0" borderId="0" xfId="0" applyNumberFormat="1" applyFont="1" applyFill="1" applyAlignment="1" applyProtection="1">
      <alignment horizontal="right"/>
      <protection locked="0"/>
    </xf>
    <xf numFmtId="37" fontId="13" fillId="0" borderId="0" xfId="0" applyNumberFormat="1" applyFont="1" applyFill="1" applyBorder="1" applyAlignment="1">
      <alignment horizontal="center" vertical="center" wrapText="1"/>
    </xf>
    <xf numFmtId="173" fontId="16" fillId="0" borderId="0" xfId="0" applyNumberFormat="1" applyFont="1" applyFill="1" applyAlignment="1" applyProtection="1">
      <alignment vertical="center"/>
      <protection locked="0"/>
    </xf>
    <xf numFmtId="173" fontId="16" fillId="35" borderId="0" xfId="0" applyNumberFormat="1" applyFont="1" applyFill="1" applyAlignment="1" applyProtection="1">
      <alignment vertical="center"/>
      <protection locked="0"/>
    </xf>
    <xf numFmtId="174" fontId="17" fillId="0" borderId="0" xfId="0" applyNumberFormat="1" applyFont="1" applyFill="1" applyAlignment="1" applyProtection="1">
      <alignment horizontal="right" vertical="center"/>
      <protection locked="0"/>
    </xf>
    <xf numFmtId="173" fontId="16" fillId="0" borderId="0" xfId="0" applyNumberFormat="1" applyFont="1" applyFill="1" applyBorder="1" applyAlignment="1" applyProtection="1">
      <alignment vertical="center"/>
      <protection locked="0"/>
    </xf>
    <xf numFmtId="173" fontId="17" fillId="0" borderId="0" xfId="0" applyNumberFormat="1" applyFont="1" applyFill="1" applyBorder="1" applyAlignment="1" applyProtection="1">
      <alignment vertical="center"/>
      <protection locked="0"/>
    </xf>
    <xf numFmtId="174" fontId="17" fillId="0" borderId="0" xfId="0" applyNumberFormat="1" applyFont="1" applyFill="1" applyBorder="1" applyAlignment="1" applyProtection="1">
      <alignment horizontal="right" vertical="center"/>
      <protection locked="0"/>
    </xf>
    <xf numFmtId="171" fontId="13" fillId="0" borderId="0" xfId="0" applyNumberFormat="1" applyFont="1" applyFill="1" applyAlignment="1" applyProtection="1">
      <alignment/>
      <protection locked="0"/>
    </xf>
    <xf numFmtId="37" fontId="13" fillId="0" borderId="0" xfId="0" applyNumberFormat="1" applyFont="1" applyAlignment="1">
      <alignment horizontal="center" wrapText="1"/>
    </xf>
    <xf numFmtId="171" fontId="22" fillId="0" borderId="0" xfId="0" applyNumberFormat="1" applyFont="1" applyAlignment="1" applyProtection="1">
      <alignment/>
      <protection locked="0"/>
    </xf>
    <xf numFmtId="168" fontId="22" fillId="0" borderId="0" xfId="0" applyNumberFormat="1" applyFont="1" applyAlignment="1" applyProtection="1">
      <alignment/>
      <protection locked="0"/>
    </xf>
    <xf numFmtId="37" fontId="13" fillId="0" borderId="0" xfId="0" applyNumberFormat="1" applyFont="1" applyFill="1" applyAlignment="1" applyProtection="1">
      <alignment/>
      <protection locked="0"/>
    </xf>
    <xf numFmtId="0" fontId="13" fillId="0" borderId="0" xfId="0" applyFont="1" applyFill="1" applyAlignment="1">
      <alignment/>
    </xf>
    <xf numFmtId="37" fontId="13" fillId="0" borderId="0" xfId="0" applyNumberFormat="1" applyFont="1" applyBorder="1" applyAlignment="1">
      <alignment horizontal="center"/>
    </xf>
    <xf numFmtId="37" fontId="13" fillId="0" borderId="0" xfId="0" applyNumberFormat="1" applyFont="1" applyAlignment="1" quotePrefix="1">
      <alignment horizontal="center"/>
    </xf>
    <xf numFmtId="168" fontId="16" fillId="0" borderId="0" xfId="0" applyNumberFormat="1" applyFont="1" applyFill="1" applyBorder="1" applyAlignment="1">
      <alignment horizontal="left"/>
    </xf>
    <xf numFmtId="168" fontId="28" fillId="0" borderId="0" xfId="0" applyNumberFormat="1" applyFont="1" applyFill="1" applyBorder="1" applyAlignment="1">
      <alignment horizontal="left" vertical="top"/>
    </xf>
    <xf numFmtId="168" fontId="13" fillId="0" borderId="0" xfId="0" applyNumberFormat="1" applyFont="1" applyFill="1" applyBorder="1" applyAlignment="1">
      <alignment horizontal="left"/>
    </xf>
    <xf numFmtId="173" fontId="16" fillId="35" borderId="0" xfId="0" applyNumberFormat="1" applyFont="1" applyFill="1" applyBorder="1" applyAlignment="1">
      <alignment horizontal="right"/>
    </xf>
    <xf numFmtId="173" fontId="16" fillId="35" borderId="0" xfId="0" applyNumberFormat="1" applyFont="1" applyFill="1" applyAlignment="1">
      <alignment horizontal="right"/>
    </xf>
    <xf numFmtId="37" fontId="16" fillId="35" borderId="0" xfId="0" applyNumberFormat="1" applyFont="1" applyFill="1" applyBorder="1" applyAlignment="1">
      <alignment horizontal="left"/>
    </xf>
    <xf numFmtId="168" fontId="13" fillId="35" borderId="0" xfId="0" applyNumberFormat="1" applyFont="1" applyFill="1" applyAlignment="1">
      <alignment horizontal="left"/>
    </xf>
    <xf numFmtId="37" fontId="13" fillId="35" borderId="0" xfId="0" applyNumberFormat="1" applyFont="1" applyFill="1" applyAlignment="1">
      <alignment horizontal="left"/>
    </xf>
    <xf numFmtId="49" fontId="16" fillId="35" borderId="0" xfId="0" applyNumberFormat="1" applyFont="1" applyFill="1" applyBorder="1" applyAlignment="1">
      <alignment horizontal="right"/>
    </xf>
    <xf numFmtId="37" fontId="16" fillId="35" borderId="0" xfId="0" applyNumberFormat="1" applyFont="1" applyFill="1" applyBorder="1" applyAlignment="1">
      <alignment wrapText="1"/>
    </xf>
    <xf numFmtId="37" fontId="16" fillId="35" borderId="0" xfId="0" applyNumberFormat="1" applyFont="1" applyFill="1" applyBorder="1" applyAlignment="1">
      <alignment horizontal="centerContinuous"/>
    </xf>
    <xf numFmtId="168" fontId="16" fillId="35" borderId="0" xfId="0" applyNumberFormat="1" applyFont="1" applyFill="1" applyBorder="1" applyAlignment="1">
      <alignment horizontal="centerContinuous"/>
    </xf>
    <xf numFmtId="173" fontId="16" fillId="35" borderId="0" xfId="0" applyNumberFormat="1" applyFont="1" applyFill="1" applyAlignment="1" quotePrefix="1">
      <alignment horizontal="right"/>
    </xf>
    <xf numFmtId="0" fontId="16" fillId="35" borderId="0" xfId="0" applyFont="1" applyFill="1" applyAlignment="1">
      <alignment/>
    </xf>
    <xf numFmtId="0" fontId="17" fillId="35" borderId="0" xfId="0" applyFont="1" applyFill="1" applyAlignment="1">
      <alignment horizontal="centerContinuous"/>
    </xf>
    <xf numFmtId="173" fontId="16" fillId="35" borderId="17" xfId="0" applyNumberFormat="1" applyFont="1" applyFill="1" applyBorder="1" applyAlignment="1">
      <alignment horizontal="right"/>
    </xf>
    <xf numFmtId="37" fontId="13" fillId="35" borderId="0" xfId="0" applyNumberFormat="1" applyFont="1" applyFill="1" applyAlignment="1">
      <alignment horizontal="right"/>
    </xf>
    <xf numFmtId="37" fontId="17" fillId="35" borderId="17" xfId="0" applyNumberFormat="1" applyFont="1" applyFill="1" applyBorder="1" applyAlignment="1">
      <alignment horizontal="right"/>
    </xf>
    <xf numFmtId="168" fontId="17" fillId="35" borderId="17" xfId="0" applyNumberFormat="1" applyFont="1" applyFill="1" applyBorder="1" applyAlignment="1">
      <alignment horizontal="right"/>
    </xf>
    <xf numFmtId="37" fontId="17" fillId="35" borderId="0" xfId="0" applyNumberFormat="1" applyFont="1" applyFill="1" applyBorder="1" applyAlignment="1">
      <alignment horizontal="right"/>
    </xf>
    <xf numFmtId="168" fontId="17" fillId="35" borderId="0" xfId="0" applyNumberFormat="1" applyFont="1" applyFill="1" applyBorder="1" applyAlignment="1">
      <alignment horizontal="right"/>
    </xf>
    <xf numFmtId="49" fontId="19" fillId="35" borderId="0" xfId="0" applyNumberFormat="1" applyFont="1" applyFill="1" applyBorder="1" applyAlignment="1">
      <alignment horizontal="left"/>
    </xf>
    <xf numFmtId="173" fontId="22" fillId="35" borderId="0" xfId="0" applyNumberFormat="1" applyFont="1" applyFill="1" applyAlignment="1" applyProtection="1">
      <alignment/>
      <protection locked="0"/>
    </xf>
    <xf numFmtId="174" fontId="22" fillId="35" borderId="0" xfId="0" applyNumberFormat="1" applyFont="1" applyFill="1" applyAlignment="1" applyProtection="1">
      <alignment/>
      <protection locked="0"/>
    </xf>
    <xf numFmtId="37" fontId="13" fillId="35" borderId="0" xfId="0" applyNumberFormat="1" applyFont="1" applyFill="1" applyBorder="1" applyAlignment="1">
      <alignment wrapText="1"/>
    </xf>
    <xf numFmtId="174" fontId="22" fillId="35" borderId="0" xfId="0" applyNumberFormat="1" applyFont="1" applyFill="1" applyAlignment="1" applyProtection="1">
      <alignment horizontal="right"/>
      <protection locked="0"/>
    </xf>
    <xf numFmtId="173" fontId="13" fillId="35" borderId="0" xfId="0" applyNumberFormat="1" applyFont="1" applyFill="1" applyBorder="1" applyAlignment="1" applyProtection="1">
      <alignment/>
      <protection locked="0"/>
    </xf>
    <xf numFmtId="37" fontId="13" fillId="35" borderId="0" xfId="0" applyNumberFormat="1" applyFont="1" applyFill="1" applyBorder="1" applyAlignment="1">
      <alignment horizontal="left" wrapText="1"/>
    </xf>
    <xf numFmtId="174" fontId="22" fillId="35" borderId="0" xfId="0" applyNumberFormat="1" applyFont="1" applyFill="1" applyBorder="1" applyAlignment="1" applyProtection="1">
      <alignment horizontal="right"/>
      <protection locked="0"/>
    </xf>
    <xf numFmtId="37" fontId="16" fillId="35" borderId="0" xfId="0" applyNumberFormat="1" applyFont="1" applyFill="1" applyBorder="1" applyAlignment="1">
      <alignment vertical="center" wrapText="1"/>
    </xf>
    <xf numFmtId="173" fontId="22" fillId="0" borderId="0" xfId="0" applyNumberFormat="1" applyFont="1" applyFill="1" applyAlignment="1">
      <alignment horizontal="left"/>
    </xf>
    <xf numFmtId="37" fontId="17" fillId="0" borderId="0" xfId="0" applyNumberFormat="1" applyFont="1" applyFill="1" applyBorder="1" applyAlignment="1">
      <alignment horizontal="left"/>
    </xf>
    <xf numFmtId="37" fontId="22" fillId="0" borderId="0" xfId="0" applyNumberFormat="1" applyFont="1" applyFill="1" applyAlignment="1">
      <alignment horizontal="left"/>
    </xf>
    <xf numFmtId="49" fontId="19" fillId="0" borderId="0" xfId="0" applyNumberFormat="1" applyFont="1" applyFill="1" applyBorder="1" applyAlignment="1">
      <alignment horizontal="left"/>
    </xf>
    <xf numFmtId="173" fontId="22" fillId="0" borderId="0" xfId="0" applyNumberFormat="1" applyFont="1" applyFill="1" applyBorder="1" applyAlignment="1" applyProtection="1">
      <alignment wrapText="1"/>
      <protection locked="0"/>
    </xf>
    <xf numFmtId="37" fontId="13" fillId="0" borderId="0" xfId="0" applyNumberFormat="1" applyFont="1" applyFill="1" applyBorder="1" applyAlignment="1">
      <alignment horizontal="left"/>
    </xf>
    <xf numFmtId="174" fontId="22" fillId="0" borderId="0" xfId="0" applyNumberFormat="1" applyFont="1" applyFill="1" applyBorder="1" applyAlignment="1" applyProtection="1">
      <alignment horizontal="right"/>
      <protection locked="0"/>
    </xf>
    <xf numFmtId="37" fontId="16" fillId="0" borderId="0" xfId="0" applyNumberFormat="1" applyFont="1" applyFill="1" applyAlignment="1">
      <alignment vertical="center" wrapText="1"/>
    </xf>
    <xf numFmtId="37" fontId="13" fillId="0" borderId="0" xfId="0" applyNumberFormat="1" applyFont="1" applyFill="1" applyBorder="1" applyAlignment="1">
      <alignment horizontal="center"/>
    </xf>
    <xf numFmtId="0" fontId="13" fillId="0" borderId="0" xfId="0" applyFont="1" applyFill="1" applyBorder="1" applyAlignment="1">
      <alignment/>
    </xf>
    <xf numFmtId="37" fontId="13" fillId="0" borderId="0" xfId="0" applyNumberFormat="1" applyFont="1" applyFill="1" applyBorder="1" applyAlignment="1">
      <alignment/>
    </xf>
    <xf numFmtId="173" fontId="16" fillId="0" borderId="0" xfId="0" applyNumberFormat="1" applyFont="1" applyFill="1" applyAlignment="1">
      <alignment/>
    </xf>
    <xf numFmtId="37" fontId="15" fillId="0" borderId="0" xfId="0" applyNumberFormat="1" applyFont="1" applyFill="1" applyAlignment="1">
      <alignment/>
    </xf>
    <xf numFmtId="37" fontId="15" fillId="0" borderId="0" xfId="0" applyNumberFormat="1" applyFont="1" applyFill="1" applyBorder="1" applyAlignment="1">
      <alignment wrapText="1"/>
    </xf>
    <xf numFmtId="37" fontId="15" fillId="0" borderId="0" xfId="0" applyNumberFormat="1" applyFont="1" applyFill="1" applyAlignment="1">
      <alignment/>
    </xf>
    <xf numFmtId="168" fontId="15" fillId="0" borderId="0" xfId="0" applyNumberFormat="1" applyFont="1" applyFill="1" applyAlignment="1">
      <alignment/>
    </xf>
    <xf numFmtId="37" fontId="15" fillId="0" borderId="0" xfId="0" applyNumberFormat="1" applyFont="1" applyBorder="1" applyAlignment="1">
      <alignment/>
    </xf>
    <xf numFmtId="37" fontId="15" fillId="0" borderId="0" xfId="0" applyNumberFormat="1" applyFont="1" applyFill="1" applyBorder="1" applyAlignment="1">
      <alignment/>
    </xf>
    <xf numFmtId="37" fontId="15" fillId="0" borderId="0" xfId="0" applyNumberFormat="1" applyFont="1" applyAlignment="1">
      <alignment/>
    </xf>
    <xf numFmtId="37" fontId="24" fillId="0" borderId="0" xfId="0" applyNumberFormat="1" applyFont="1" applyFill="1" applyAlignment="1">
      <alignment horizontal="left"/>
    </xf>
    <xf numFmtId="0" fontId="15" fillId="0" borderId="0" xfId="0" applyFont="1" applyFill="1" applyBorder="1" applyAlignment="1">
      <alignment/>
    </xf>
    <xf numFmtId="37" fontId="15" fillId="0" borderId="0" xfId="0" applyNumberFormat="1" applyFont="1" applyFill="1" applyAlignment="1">
      <alignment horizontal="left"/>
    </xf>
    <xf numFmtId="168" fontId="15" fillId="0" borderId="0" xfId="0" applyNumberFormat="1" applyFont="1" applyFill="1" applyAlignment="1">
      <alignment horizontal="left"/>
    </xf>
    <xf numFmtId="37" fontId="15" fillId="0" borderId="0" xfId="0" applyNumberFormat="1" applyFont="1" applyBorder="1" applyAlignment="1">
      <alignment horizontal="left"/>
    </xf>
    <xf numFmtId="37" fontId="15" fillId="0" borderId="0" xfId="0" applyNumberFormat="1" applyFont="1" applyFill="1" applyBorder="1" applyAlignment="1">
      <alignment horizontal="left"/>
    </xf>
    <xf numFmtId="37" fontId="15" fillId="0" borderId="0" xfId="0" applyNumberFormat="1" applyFont="1" applyAlignment="1">
      <alignment horizontal="left"/>
    </xf>
    <xf numFmtId="37" fontId="15" fillId="0" borderId="0" xfId="0" applyNumberFormat="1" applyFont="1" applyBorder="1" applyAlignment="1">
      <alignment/>
    </xf>
    <xf numFmtId="37" fontId="15" fillId="0" borderId="0" xfId="0" applyNumberFormat="1" applyFont="1" applyAlignment="1">
      <alignment/>
    </xf>
    <xf numFmtId="0" fontId="16" fillId="0" borderId="0" xfId="0" applyFont="1" applyFill="1" applyAlignment="1">
      <alignment/>
    </xf>
    <xf numFmtId="0" fontId="16" fillId="0" borderId="0" xfId="0" applyFont="1" applyFill="1" applyBorder="1" applyAlignment="1">
      <alignment/>
    </xf>
    <xf numFmtId="37" fontId="17" fillId="0" borderId="0" xfId="0" applyNumberFormat="1" applyFont="1" applyFill="1" applyAlignment="1">
      <alignment horizontal="centerContinuous"/>
    </xf>
    <xf numFmtId="37" fontId="13" fillId="35" borderId="0" xfId="0" applyNumberFormat="1" applyFont="1" applyFill="1" applyAlignment="1">
      <alignment/>
    </xf>
    <xf numFmtId="37" fontId="15" fillId="0" borderId="0" xfId="0" applyNumberFormat="1" applyFont="1" applyBorder="1" applyAlignment="1">
      <alignment wrapText="1"/>
    </xf>
    <xf numFmtId="37" fontId="15" fillId="0" borderId="0" xfId="0" applyNumberFormat="1" applyFont="1" applyAlignment="1">
      <alignment wrapText="1"/>
    </xf>
    <xf numFmtId="175" fontId="13" fillId="0" borderId="0" xfId="0" applyNumberFormat="1" applyFont="1" applyFill="1" applyAlignment="1" applyProtection="1">
      <alignment/>
      <protection locked="0"/>
    </xf>
    <xf numFmtId="37" fontId="24" fillId="0" borderId="0" xfId="0" applyNumberFormat="1" applyFont="1" applyAlignment="1">
      <alignment wrapText="1"/>
    </xf>
    <xf numFmtId="174" fontId="17" fillId="0" borderId="0" xfId="0" applyNumberFormat="1" applyFont="1" applyFill="1" applyBorder="1" applyAlignment="1" applyProtection="1">
      <alignment horizontal="right"/>
      <protection locked="0"/>
    </xf>
    <xf numFmtId="37" fontId="24" fillId="0" borderId="0" xfId="0" applyNumberFormat="1" applyFont="1" applyBorder="1" applyAlignment="1">
      <alignment wrapText="1"/>
    </xf>
    <xf numFmtId="37" fontId="24" fillId="0" borderId="0" xfId="0" applyNumberFormat="1" applyFont="1" applyAlignment="1">
      <alignment vertical="center" wrapText="1"/>
    </xf>
    <xf numFmtId="37" fontId="24" fillId="0" borderId="0" xfId="0" applyNumberFormat="1" applyFont="1" applyBorder="1" applyAlignment="1">
      <alignment vertical="center" wrapText="1"/>
    </xf>
    <xf numFmtId="37" fontId="15" fillId="0" borderId="0" xfId="0" applyNumberFormat="1" applyFont="1" applyFill="1" applyAlignment="1">
      <alignment wrapText="1"/>
    </xf>
    <xf numFmtId="173" fontId="16" fillId="35" borderId="0" xfId="0" applyNumberFormat="1" applyFont="1" applyFill="1" applyBorder="1" applyAlignment="1" applyProtection="1">
      <alignment vertical="center"/>
      <protection locked="0"/>
    </xf>
    <xf numFmtId="37" fontId="24" fillId="0" borderId="0" xfId="0" applyNumberFormat="1" applyFont="1" applyFill="1" applyBorder="1" applyAlignment="1">
      <alignment wrapText="1"/>
    </xf>
    <xf numFmtId="37" fontId="15" fillId="0" borderId="0" xfId="0" applyNumberFormat="1" applyFont="1" applyAlignment="1">
      <alignment vertical="center" wrapText="1"/>
    </xf>
    <xf numFmtId="37" fontId="15" fillId="0" borderId="0" xfId="0" applyNumberFormat="1" applyFont="1" applyBorder="1" applyAlignment="1">
      <alignment vertical="center" wrapText="1"/>
    </xf>
    <xf numFmtId="174" fontId="17" fillId="0" borderId="17" xfId="0" applyNumberFormat="1" applyFont="1" applyFill="1" applyBorder="1" applyAlignment="1" applyProtection="1">
      <alignment horizontal="right"/>
      <protection locked="0"/>
    </xf>
    <xf numFmtId="173" fontId="16" fillId="0" borderId="0" xfId="0" applyNumberFormat="1" applyFont="1" applyFill="1" applyBorder="1" applyAlignment="1">
      <alignment/>
    </xf>
    <xf numFmtId="173" fontId="16" fillId="35" borderId="0" xfId="0" applyNumberFormat="1" applyFont="1" applyFill="1" applyBorder="1" applyAlignment="1">
      <alignment/>
    </xf>
    <xf numFmtId="173" fontId="17" fillId="0" borderId="0" xfId="0" applyNumberFormat="1" applyFont="1" applyFill="1" applyBorder="1" applyAlignment="1">
      <alignment/>
    </xf>
    <xf numFmtId="174" fontId="17" fillId="0" borderId="0" xfId="0" applyNumberFormat="1" applyFont="1" applyFill="1" applyBorder="1" applyAlignment="1">
      <alignment/>
    </xf>
    <xf numFmtId="0" fontId="15" fillId="0" borderId="0" xfId="0" applyFont="1" applyAlignment="1">
      <alignment/>
    </xf>
    <xf numFmtId="0" fontId="15" fillId="0" borderId="0" xfId="0" applyFont="1" applyBorder="1" applyAlignment="1">
      <alignment/>
    </xf>
    <xf numFmtId="0" fontId="15" fillId="0" borderId="0" xfId="0" applyFont="1" applyBorder="1" applyAlignment="1">
      <alignment vertical="center"/>
    </xf>
    <xf numFmtId="0" fontId="15" fillId="0" borderId="0" xfId="0" applyFont="1" applyAlignment="1">
      <alignment vertical="center"/>
    </xf>
    <xf numFmtId="173" fontId="13" fillId="0" borderId="17" xfId="0" applyNumberFormat="1" applyFont="1" applyFill="1" applyBorder="1" applyAlignment="1" applyProtection="1">
      <alignment vertical="center"/>
      <protection locked="0"/>
    </xf>
    <xf numFmtId="173" fontId="13" fillId="35" borderId="17" xfId="0" applyNumberFormat="1" applyFont="1" applyFill="1" applyBorder="1" applyAlignment="1" applyProtection="1">
      <alignment vertical="center"/>
      <protection locked="0"/>
    </xf>
    <xf numFmtId="174" fontId="22" fillId="0" borderId="17" xfId="0" applyNumberFormat="1" applyFont="1" applyFill="1" applyBorder="1" applyAlignment="1" applyProtection="1">
      <alignment horizontal="right" vertical="center"/>
      <protection locked="0"/>
    </xf>
    <xf numFmtId="0" fontId="24" fillId="0" borderId="0" xfId="0" applyFont="1" applyBorder="1" applyAlignment="1">
      <alignment/>
    </xf>
    <xf numFmtId="0" fontId="24" fillId="0" borderId="0" xfId="0" applyFont="1" applyAlignment="1">
      <alignment/>
    </xf>
    <xf numFmtId="0" fontId="24" fillId="0" borderId="0" xfId="0" applyFont="1" applyBorder="1" applyAlignment="1">
      <alignment vertical="center"/>
    </xf>
    <xf numFmtId="174" fontId="17" fillId="0" borderId="0" xfId="0" applyNumberFormat="1" applyFont="1" applyFill="1" applyBorder="1" applyAlignment="1">
      <alignment horizontal="right"/>
    </xf>
    <xf numFmtId="175" fontId="16" fillId="0" borderId="0" xfId="0" applyNumberFormat="1" applyFont="1" applyFill="1" applyBorder="1" applyAlignment="1">
      <alignment/>
    </xf>
    <xf numFmtId="37" fontId="13" fillId="0" borderId="0" xfId="0" applyNumberFormat="1" applyFont="1" applyFill="1" applyBorder="1" applyAlignment="1">
      <alignment horizontal="centerContinuous" wrapText="1"/>
    </xf>
    <xf numFmtId="173" fontId="13" fillId="0" borderId="0" xfId="0" applyNumberFormat="1" applyFont="1" applyFill="1" applyAlignment="1">
      <alignment horizontal="centerContinuous"/>
    </xf>
    <xf numFmtId="174" fontId="13" fillId="0" borderId="0" xfId="0" applyNumberFormat="1" applyFont="1" applyFill="1" applyAlignment="1">
      <alignment horizontal="centerContinuous"/>
    </xf>
    <xf numFmtId="175" fontId="13" fillId="0" borderId="0" xfId="0" applyNumberFormat="1" applyFont="1" applyFill="1" applyAlignment="1">
      <alignment horizontal="centerContinuous"/>
    </xf>
    <xf numFmtId="0" fontId="13" fillId="0" borderId="0" xfId="0" applyFont="1" applyFill="1" applyAlignment="1" quotePrefix="1">
      <alignment horizontal="center"/>
    </xf>
    <xf numFmtId="0" fontId="15" fillId="0" borderId="0" xfId="0" applyFont="1" applyAlignment="1">
      <alignment/>
    </xf>
    <xf numFmtId="173" fontId="13" fillId="0" borderId="0" xfId="0" applyNumberFormat="1" applyFont="1" applyFill="1" applyAlignment="1">
      <alignment/>
    </xf>
    <xf numFmtId="0" fontId="15" fillId="0" borderId="0" xfId="0" applyFont="1" applyBorder="1" applyAlignment="1">
      <alignment/>
    </xf>
    <xf numFmtId="0" fontId="15" fillId="0" borderId="0" xfId="0" applyFont="1" applyFill="1" applyAlignment="1">
      <alignment/>
    </xf>
    <xf numFmtId="173" fontId="15" fillId="0" borderId="0" xfId="0" applyNumberFormat="1" applyFont="1" applyFill="1" applyAlignment="1">
      <alignment/>
    </xf>
    <xf numFmtId="173" fontId="16" fillId="0" borderId="0" xfId="0" applyNumberFormat="1" applyFont="1" applyFill="1" applyBorder="1" applyAlignment="1">
      <alignment horizontal="centerContinuous"/>
    </xf>
    <xf numFmtId="174" fontId="16" fillId="0" borderId="0" xfId="0" applyNumberFormat="1" applyFont="1" applyFill="1" applyBorder="1" applyAlignment="1">
      <alignment horizontal="centerContinuous"/>
    </xf>
    <xf numFmtId="175" fontId="16" fillId="0" borderId="0" xfId="0" applyNumberFormat="1" applyFont="1" applyFill="1" applyAlignment="1">
      <alignment horizontal="right"/>
    </xf>
    <xf numFmtId="173" fontId="16" fillId="0" borderId="0" xfId="0" applyNumberFormat="1" applyFont="1" applyFill="1" applyAlignment="1">
      <alignment horizontal="centerContinuous"/>
    </xf>
    <xf numFmtId="174" fontId="16" fillId="0" borderId="0" xfId="0" applyNumberFormat="1" applyFont="1" applyFill="1" applyAlignment="1">
      <alignment horizontal="centerContinuous"/>
    </xf>
    <xf numFmtId="175" fontId="16" fillId="0" borderId="0" xfId="0" applyNumberFormat="1" applyFont="1" applyFill="1" applyBorder="1" applyAlignment="1">
      <alignment horizontal="right"/>
    </xf>
    <xf numFmtId="173" fontId="17" fillId="0" borderId="0" xfId="0" applyNumberFormat="1" applyFont="1" applyFill="1" applyAlignment="1">
      <alignment horizontal="centerContinuous"/>
    </xf>
    <xf numFmtId="174" fontId="17" fillId="0" borderId="0" xfId="0" applyNumberFormat="1" applyFont="1" applyFill="1" applyAlignment="1">
      <alignment horizontal="centerContinuous"/>
    </xf>
    <xf numFmtId="174" fontId="17" fillId="0" borderId="17" xfId="0" applyNumberFormat="1" applyFont="1" applyFill="1" applyBorder="1" applyAlignment="1">
      <alignment horizontal="right"/>
    </xf>
    <xf numFmtId="175" fontId="16" fillId="0" borderId="17" xfId="0" applyNumberFormat="1" applyFont="1" applyFill="1" applyBorder="1" applyAlignment="1">
      <alignment horizontal="right"/>
    </xf>
    <xf numFmtId="173" fontId="13" fillId="35" borderId="0" xfId="0" applyNumberFormat="1" applyFont="1" applyFill="1" applyAlignment="1">
      <alignment/>
    </xf>
    <xf numFmtId="174" fontId="13" fillId="0" borderId="0" xfId="0" applyNumberFormat="1" applyFont="1" applyFill="1" applyAlignment="1">
      <alignment/>
    </xf>
    <xf numFmtId="175" fontId="13" fillId="0" borderId="0" xfId="0" applyNumberFormat="1" applyFont="1" applyFill="1" applyAlignment="1">
      <alignment/>
    </xf>
    <xf numFmtId="173" fontId="16" fillId="0" borderId="0" xfId="0" applyNumberFormat="1" applyFont="1" applyFill="1" applyBorder="1" applyAlignment="1">
      <alignment wrapText="1"/>
    </xf>
    <xf numFmtId="171" fontId="17" fillId="0" borderId="0" xfId="0" applyNumberFormat="1" applyFont="1" applyFill="1" applyAlignment="1" applyProtection="1">
      <alignment/>
      <protection locked="0"/>
    </xf>
    <xf numFmtId="37" fontId="24" fillId="0" borderId="0" xfId="0" applyNumberFormat="1" applyFont="1" applyBorder="1" applyAlignment="1">
      <alignment/>
    </xf>
    <xf numFmtId="37" fontId="15" fillId="0" borderId="0" xfId="0" applyNumberFormat="1" applyFont="1" applyFill="1" applyAlignment="1">
      <alignment vertical="center"/>
    </xf>
    <xf numFmtId="37" fontId="24" fillId="0" borderId="0" xfId="0" applyNumberFormat="1" applyFont="1" applyFill="1" applyAlignment="1">
      <alignment/>
    </xf>
    <xf numFmtId="37" fontId="24" fillId="0" borderId="0" xfId="0" applyNumberFormat="1" applyFont="1" applyAlignment="1">
      <alignment/>
    </xf>
    <xf numFmtId="37" fontId="22" fillId="0" borderId="0" xfId="0" applyNumberFormat="1" applyFont="1" applyFill="1" applyBorder="1" applyAlignment="1">
      <alignment wrapText="1"/>
    </xf>
    <xf numFmtId="174" fontId="17" fillId="0" borderId="0" xfId="0" applyNumberFormat="1" applyFont="1" applyFill="1" applyAlignment="1" applyProtection="1">
      <alignment/>
      <protection locked="0"/>
    </xf>
    <xf numFmtId="37" fontId="15" fillId="0" borderId="0" xfId="0" applyNumberFormat="1" applyFont="1" applyBorder="1" applyAlignment="1">
      <alignment vertical="center"/>
    </xf>
    <xf numFmtId="37" fontId="15" fillId="0" borderId="0" xfId="0" applyNumberFormat="1" applyFont="1" applyAlignment="1">
      <alignment vertical="center"/>
    </xf>
    <xf numFmtId="171" fontId="22" fillId="0" borderId="0" xfId="0" applyNumberFormat="1" applyFont="1" applyFill="1" applyAlignment="1" applyProtection="1">
      <alignment/>
      <protection locked="0"/>
    </xf>
    <xf numFmtId="171" fontId="22" fillId="0" borderId="17" xfId="0" applyNumberFormat="1" applyFont="1" applyFill="1" applyBorder="1" applyAlignment="1" applyProtection="1">
      <alignment vertical="center"/>
      <protection locked="0"/>
    </xf>
    <xf numFmtId="37" fontId="15" fillId="0" borderId="0" xfId="0" applyNumberFormat="1" applyFont="1" applyFill="1" applyBorder="1" applyAlignment="1">
      <alignment vertical="center"/>
    </xf>
    <xf numFmtId="37" fontId="15" fillId="0" borderId="0" xfId="0" applyNumberFormat="1" applyFont="1" applyFill="1" applyBorder="1" applyAlignment="1">
      <alignment/>
    </xf>
    <xf numFmtId="171" fontId="22" fillId="0" borderId="17" xfId="0" applyNumberFormat="1" applyFont="1" applyFill="1" applyBorder="1" applyAlignment="1" applyProtection="1">
      <alignment/>
      <protection locked="0"/>
    </xf>
    <xf numFmtId="37" fontId="16" fillId="0" borderId="0" xfId="0" applyNumberFormat="1" applyFont="1" applyFill="1" applyBorder="1" applyAlignment="1" quotePrefix="1">
      <alignment horizontal="left" wrapText="1"/>
    </xf>
    <xf numFmtId="171" fontId="22" fillId="0" borderId="0" xfId="0" applyNumberFormat="1" applyFont="1" applyFill="1" applyAlignment="1" applyProtection="1">
      <alignment vertical="center"/>
      <protection locked="0"/>
    </xf>
    <xf numFmtId="174" fontId="17" fillId="0" borderId="0" xfId="0" applyNumberFormat="1" applyFont="1" applyFill="1" applyBorder="1" applyAlignment="1" applyProtection="1">
      <alignment vertical="center"/>
      <protection locked="0"/>
    </xf>
    <xf numFmtId="37" fontId="24" fillId="0" borderId="0" xfId="0" applyNumberFormat="1" applyFont="1" applyFill="1" applyBorder="1" applyAlignment="1">
      <alignment vertical="center"/>
    </xf>
    <xf numFmtId="37" fontId="24" fillId="0" borderId="0" xfId="0" applyNumberFormat="1" applyFont="1" applyAlignment="1">
      <alignment vertical="center"/>
    </xf>
    <xf numFmtId="37" fontId="24" fillId="0" borderId="0" xfId="0" applyNumberFormat="1" applyFont="1" applyBorder="1" applyAlignment="1">
      <alignment vertical="center"/>
    </xf>
    <xf numFmtId="174" fontId="13" fillId="0" borderId="0" xfId="0" applyNumberFormat="1" applyFont="1" applyFill="1" applyAlignment="1" applyProtection="1">
      <alignment/>
      <protection locked="0"/>
    </xf>
    <xf numFmtId="173" fontId="15" fillId="0" borderId="0" xfId="0" applyNumberFormat="1" applyFont="1" applyAlignment="1">
      <alignment/>
    </xf>
    <xf numFmtId="173" fontId="15" fillId="0" borderId="0" xfId="0" applyNumberFormat="1" applyFont="1" applyFill="1" applyAlignment="1">
      <alignment/>
    </xf>
    <xf numFmtId="173" fontId="15" fillId="0" borderId="0" xfId="0" applyNumberFormat="1" applyFont="1" applyFill="1" applyBorder="1" applyAlignment="1">
      <alignment/>
    </xf>
    <xf numFmtId="173" fontId="24" fillId="0" borderId="0" xfId="0" applyNumberFormat="1" applyFont="1" applyFill="1" applyAlignment="1">
      <alignment horizontal="left"/>
    </xf>
    <xf numFmtId="173" fontId="15" fillId="0" borderId="0" xfId="0" applyNumberFormat="1" applyFont="1" applyFill="1" applyAlignment="1">
      <alignment horizontal="left"/>
    </xf>
    <xf numFmtId="173" fontId="15" fillId="0" borderId="0" xfId="0" applyNumberFormat="1" applyFont="1" applyFill="1" applyBorder="1" applyAlignment="1">
      <alignment horizontal="left"/>
    </xf>
    <xf numFmtId="173" fontId="29" fillId="0" borderId="23" xfId="0" applyNumberFormat="1" applyFont="1" applyFill="1" applyBorder="1" applyAlignment="1">
      <alignment horizontal="left" vertical="top"/>
    </xf>
    <xf numFmtId="173" fontId="29" fillId="0" borderId="23" xfId="0" applyNumberFormat="1" applyFont="1" applyBorder="1" applyAlignment="1">
      <alignment vertical="top"/>
    </xf>
    <xf numFmtId="173" fontId="24" fillId="0" borderId="0" xfId="0" applyNumberFormat="1" applyFont="1" applyFill="1" applyBorder="1" applyAlignment="1">
      <alignment horizontal="left"/>
    </xf>
    <xf numFmtId="173" fontId="15" fillId="35" borderId="0" xfId="0" applyNumberFormat="1" applyFont="1" applyFill="1" applyAlignment="1">
      <alignment horizontal="left"/>
    </xf>
    <xf numFmtId="173" fontId="13" fillId="0" borderId="0" xfId="0" applyNumberFormat="1" applyFont="1" applyFill="1" applyBorder="1" applyAlignment="1">
      <alignment/>
    </xf>
    <xf numFmtId="173" fontId="13" fillId="0" borderId="0" xfId="0" applyNumberFormat="1" applyFont="1" applyFill="1" applyBorder="1" applyAlignment="1">
      <alignment wrapText="1"/>
    </xf>
    <xf numFmtId="173" fontId="22" fillId="0" borderId="0" xfId="0" applyNumberFormat="1" applyFont="1" applyFill="1" applyBorder="1" applyAlignment="1" applyProtection="1">
      <alignment vertical="center"/>
      <protection locked="0"/>
    </xf>
    <xf numFmtId="174" fontId="22" fillId="0" borderId="0" xfId="0" applyNumberFormat="1" applyFont="1" applyFill="1" applyBorder="1" applyAlignment="1" applyProtection="1">
      <alignment horizontal="right" vertical="center"/>
      <protection locked="0"/>
    </xf>
    <xf numFmtId="173" fontId="24" fillId="0" borderId="0" xfId="0" applyNumberFormat="1" applyFont="1" applyAlignment="1">
      <alignment vertical="top"/>
    </xf>
    <xf numFmtId="173" fontId="16" fillId="0" borderId="0" xfId="0" applyNumberFormat="1" applyFont="1" applyFill="1" applyAlignment="1">
      <alignment vertical="center"/>
    </xf>
    <xf numFmtId="173" fontId="16" fillId="35" borderId="0" xfId="0" applyNumberFormat="1" applyFont="1" applyFill="1" applyAlignment="1">
      <alignment vertical="center"/>
    </xf>
    <xf numFmtId="37" fontId="15" fillId="35" borderId="0" xfId="0" applyNumberFormat="1" applyFont="1" applyFill="1" applyAlignment="1">
      <alignment/>
    </xf>
    <xf numFmtId="37" fontId="30" fillId="0" borderId="0" xfId="0" applyNumberFormat="1" applyFont="1" applyFill="1" applyAlignment="1">
      <alignment/>
    </xf>
    <xf numFmtId="173" fontId="24" fillId="0" borderId="0" xfId="0" applyNumberFormat="1" applyFont="1" applyAlignment="1">
      <alignment/>
    </xf>
    <xf numFmtId="173" fontId="13" fillId="0" borderId="0" xfId="0" applyNumberFormat="1" applyFont="1" applyFill="1" applyAlignment="1">
      <alignment vertical="center"/>
    </xf>
    <xf numFmtId="173" fontId="13" fillId="35" borderId="0" xfId="0" applyNumberFormat="1" applyFont="1" applyFill="1" applyAlignment="1">
      <alignment vertical="center"/>
    </xf>
    <xf numFmtId="173" fontId="16" fillId="0" borderId="0" xfId="0" applyNumberFormat="1" applyFont="1" applyFill="1" applyAlignment="1">
      <alignment vertical="top"/>
    </xf>
    <xf numFmtId="0" fontId="16" fillId="0" borderId="0" xfId="0" applyFont="1" applyFill="1" applyBorder="1" applyAlignment="1">
      <alignment vertical="top" wrapText="1"/>
    </xf>
    <xf numFmtId="173" fontId="16" fillId="35" borderId="0" xfId="0" applyNumberFormat="1" applyFont="1" applyFill="1" applyAlignment="1">
      <alignment vertical="top"/>
    </xf>
    <xf numFmtId="173" fontId="17" fillId="0" borderId="0" xfId="0" applyNumberFormat="1" applyFont="1" applyFill="1" applyBorder="1" applyAlignment="1" applyProtection="1">
      <alignment vertical="top"/>
      <protection locked="0"/>
    </xf>
    <xf numFmtId="174" fontId="17" fillId="0" borderId="0" xfId="0" applyNumberFormat="1" applyFont="1" applyFill="1" applyBorder="1" applyAlignment="1" applyProtection="1">
      <alignment horizontal="right" vertical="top"/>
      <protection locked="0"/>
    </xf>
    <xf numFmtId="173" fontId="24" fillId="0" borderId="0" xfId="0" applyNumberFormat="1" applyFont="1" applyAlignment="1">
      <alignment vertical="center"/>
    </xf>
    <xf numFmtId="173" fontId="16" fillId="0" borderId="0" xfId="0" applyNumberFormat="1" applyFont="1" applyFill="1" applyBorder="1" applyAlignment="1">
      <alignment vertical="center" wrapText="1"/>
    </xf>
    <xf numFmtId="173" fontId="13" fillId="35" borderId="0" xfId="0" applyNumberFormat="1" applyFont="1" applyFill="1" applyAlignment="1">
      <alignment/>
    </xf>
    <xf numFmtId="173" fontId="22" fillId="0" borderId="0" xfId="0" applyNumberFormat="1" applyFont="1" applyFill="1" applyAlignment="1">
      <alignment/>
    </xf>
    <xf numFmtId="37" fontId="15" fillId="0" borderId="0" xfId="0" applyNumberFormat="1" applyFont="1" applyFill="1" applyBorder="1" applyAlignment="1">
      <alignment horizontal="left" wrapText="1"/>
    </xf>
    <xf numFmtId="37" fontId="15" fillId="0" borderId="0" xfId="0" applyNumberFormat="1" applyFont="1" applyAlignment="1">
      <alignment horizontal="left" vertical="top"/>
    </xf>
    <xf numFmtId="0" fontId="15" fillId="0" borderId="23" xfId="0" applyFont="1" applyFill="1" applyBorder="1" applyAlignment="1">
      <alignment vertical="top"/>
    </xf>
    <xf numFmtId="37" fontId="15" fillId="0" borderId="23" xfId="0" applyNumberFormat="1" applyFont="1" applyFill="1" applyBorder="1" applyAlignment="1">
      <alignment horizontal="left" vertical="top" wrapText="1"/>
    </xf>
    <xf numFmtId="37" fontId="15" fillId="0" borderId="23" xfId="0" applyNumberFormat="1" applyFont="1" applyFill="1" applyBorder="1" applyAlignment="1">
      <alignment horizontal="left" vertical="top"/>
    </xf>
    <xf numFmtId="168" fontId="15" fillId="0" borderId="23" xfId="0" applyNumberFormat="1" applyFont="1" applyFill="1" applyBorder="1" applyAlignment="1">
      <alignment horizontal="left" vertical="top"/>
    </xf>
    <xf numFmtId="37" fontId="15" fillId="0" borderId="0" xfId="0" applyNumberFormat="1" applyFont="1" applyFill="1" applyBorder="1" applyAlignment="1">
      <alignment horizontal="left" vertical="top"/>
    </xf>
    <xf numFmtId="49" fontId="16" fillId="0" borderId="0" xfId="0" applyNumberFormat="1" applyFont="1" applyFill="1" applyBorder="1" applyAlignment="1" quotePrefix="1">
      <alignment horizontal="right"/>
    </xf>
    <xf numFmtId="37" fontId="16" fillId="0" borderId="0" xfId="0" applyNumberFormat="1" applyFont="1" applyFill="1" applyAlignment="1">
      <alignment/>
    </xf>
    <xf numFmtId="168" fontId="16" fillId="0" borderId="0" xfId="0" applyNumberFormat="1" applyFont="1" applyFill="1" applyAlignment="1">
      <alignment/>
    </xf>
    <xf numFmtId="37" fontId="17" fillId="0" borderId="0" xfId="0" applyNumberFormat="1" applyFont="1" applyFill="1" applyAlignment="1">
      <alignment/>
    </xf>
    <xf numFmtId="37" fontId="17" fillId="0" borderId="0" xfId="0" applyNumberFormat="1" applyFont="1" applyFill="1" applyAlignment="1">
      <alignment horizontal="left"/>
    </xf>
    <xf numFmtId="0" fontId="17" fillId="0" borderId="0" xfId="0" applyFont="1" applyFill="1" applyAlignment="1">
      <alignment/>
    </xf>
    <xf numFmtId="0" fontId="16" fillId="0" borderId="17" xfId="0" applyFont="1" applyFill="1" applyBorder="1" applyAlignment="1">
      <alignment/>
    </xf>
    <xf numFmtId="37" fontId="13" fillId="0" borderId="0" xfId="0" applyNumberFormat="1" applyFont="1" applyFill="1" applyAlignment="1">
      <alignment vertical="center"/>
    </xf>
    <xf numFmtId="37" fontId="13" fillId="35" borderId="0" xfId="0" applyNumberFormat="1" applyFont="1" applyFill="1" applyAlignment="1">
      <alignment vertical="center"/>
    </xf>
    <xf numFmtId="168" fontId="13" fillId="0" borderId="0" xfId="0" applyNumberFormat="1" applyFont="1" applyFill="1" applyAlignment="1">
      <alignment vertical="center"/>
    </xf>
    <xf numFmtId="37" fontId="13" fillId="0" borderId="0" xfId="0" applyNumberFormat="1" applyFont="1" applyFill="1" applyAlignment="1">
      <alignment horizontal="center" vertical="center"/>
    </xf>
    <xf numFmtId="171" fontId="17" fillId="0" borderId="0" xfId="0" applyNumberFormat="1" applyFont="1" applyFill="1" applyBorder="1" applyAlignment="1" applyProtection="1">
      <alignment vertical="center"/>
      <protection locked="0"/>
    </xf>
    <xf numFmtId="171" fontId="17" fillId="0" borderId="0" xfId="0" applyNumberFormat="1" applyFont="1" applyFill="1" applyBorder="1" applyAlignment="1" applyProtection="1">
      <alignment/>
      <protection locked="0"/>
    </xf>
    <xf numFmtId="173" fontId="16" fillId="0" borderId="23" xfId="0" applyNumberFormat="1" applyFont="1" applyFill="1" applyBorder="1" applyAlignment="1" applyProtection="1">
      <alignment vertical="center"/>
      <protection locked="0"/>
    </xf>
    <xf numFmtId="37" fontId="13" fillId="0" borderId="0" xfId="0" applyNumberFormat="1" applyFont="1" applyFill="1" applyBorder="1" applyAlignment="1" applyProtection="1">
      <alignment/>
      <protection locked="0"/>
    </xf>
    <xf numFmtId="37" fontId="25" fillId="0" borderId="0" xfId="0" applyNumberFormat="1" applyFont="1" applyFill="1" applyAlignment="1">
      <alignment/>
    </xf>
    <xf numFmtId="37" fontId="25" fillId="0" borderId="0" xfId="0" applyNumberFormat="1" applyFont="1" applyAlignment="1">
      <alignment/>
    </xf>
    <xf numFmtId="37" fontId="31" fillId="0" borderId="0" xfId="0" applyNumberFormat="1" applyFont="1" applyAlignment="1">
      <alignment/>
    </xf>
    <xf numFmtId="37" fontId="25" fillId="0" borderId="0" xfId="0" applyNumberFormat="1" applyFont="1" applyFill="1" applyAlignment="1">
      <alignment wrapText="1"/>
    </xf>
    <xf numFmtId="37" fontId="25" fillId="0" borderId="0" xfId="0" applyNumberFormat="1" applyFont="1" applyFill="1" applyBorder="1" applyAlignment="1">
      <alignment/>
    </xf>
    <xf numFmtId="37" fontId="25" fillId="0" borderId="0" xfId="0" applyNumberFormat="1" applyFont="1" applyFill="1" applyAlignment="1">
      <alignment/>
    </xf>
    <xf numFmtId="168" fontId="25" fillId="0" borderId="0" xfId="0" applyNumberFormat="1" applyFont="1" applyFill="1" applyAlignment="1">
      <alignment/>
    </xf>
    <xf numFmtId="0" fontId="25" fillId="0" borderId="0" xfId="0" applyFont="1" applyFill="1" applyBorder="1" applyAlignment="1">
      <alignment/>
    </xf>
    <xf numFmtId="168" fontId="15" fillId="0" borderId="0" xfId="0" applyNumberFormat="1" applyFont="1" applyFill="1" applyAlignment="1">
      <alignment/>
    </xf>
    <xf numFmtId="37" fontId="24" fillId="0" borderId="0" xfId="0" applyNumberFormat="1" applyFont="1" applyAlignment="1">
      <alignment horizontal="left"/>
    </xf>
    <xf numFmtId="37" fontId="27" fillId="0" borderId="23" xfId="0" applyNumberFormat="1" applyFont="1" applyBorder="1" applyAlignment="1">
      <alignment horizontal="left" vertical="top"/>
    </xf>
    <xf numFmtId="37" fontId="16" fillId="0" borderId="0" xfId="0" applyNumberFormat="1" applyFont="1" applyFill="1" applyAlignment="1">
      <alignment horizontal="centerContinuous"/>
    </xf>
    <xf numFmtId="168" fontId="16" fillId="0" borderId="0" xfId="0" applyNumberFormat="1" applyFont="1" applyFill="1" applyAlignment="1">
      <alignment horizontal="centerContinuous"/>
    </xf>
    <xf numFmtId="37" fontId="17" fillId="0" borderId="0" xfId="0" applyNumberFormat="1" applyFont="1" applyFill="1" applyBorder="1" applyAlignment="1">
      <alignment horizontal="centerContinuous"/>
    </xf>
    <xf numFmtId="168" fontId="17" fillId="0" borderId="0" xfId="0" applyNumberFormat="1" applyFont="1" applyFill="1" applyBorder="1" applyAlignment="1">
      <alignment horizontal="centerContinuous"/>
    </xf>
    <xf numFmtId="37" fontId="16" fillId="0" borderId="0" xfId="0" applyNumberFormat="1" applyFont="1" applyFill="1" applyBorder="1" applyAlignment="1">
      <alignment/>
    </xf>
    <xf numFmtId="0" fontId="15" fillId="0" borderId="0" xfId="0" applyFont="1" applyAlignment="1">
      <alignment horizontal="right"/>
    </xf>
    <xf numFmtId="0" fontId="15" fillId="0" borderId="0" xfId="0" applyFont="1" applyBorder="1" applyAlignment="1">
      <alignment horizontal="right"/>
    </xf>
    <xf numFmtId="37" fontId="16" fillId="0" borderId="0" xfId="0" applyNumberFormat="1" applyFont="1" applyBorder="1" applyAlignment="1">
      <alignment horizontal="right"/>
    </xf>
    <xf numFmtId="37" fontId="16" fillId="0" borderId="0" xfId="0" applyNumberFormat="1" applyFont="1" applyFill="1" applyBorder="1" applyAlignment="1">
      <alignment horizontal="right" wrapText="1"/>
    </xf>
    <xf numFmtId="37" fontId="13" fillId="35" borderId="0" xfId="0" applyNumberFormat="1" applyFont="1" applyFill="1" applyAlignment="1">
      <alignment/>
    </xf>
    <xf numFmtId="168" fontId="13" fillId="0" borderId="0" xfId="0" applyNumberFormat="1" applyFont="1" applyFill="1" applyAlignment="1">
      <alignment/>
    </xf>
    <xf numFmtId="175" fontId="15" fillId="0" borderId="0" xfId="0" applyNumberFormat="1" applyFont="1" applyBorder="1" applyAlignment="1">
      <alignment/>
    </xf>
    <xf numFmtId="37" fontId="16" fillId="0" borderId="0" xfId="0" applyNumberFormat="1" applyFont="1" applyFill="1" applyBorder="1" applyAlignment="1">
      <alignment vertical="center"/>
    </xf>
    <xf numFmtId="175" fontId="16" fillId="0" borderId="0" xfId="0" applyNumberFormat="1" applyFont="1" applyFill="1" applyBorder="1" applyAlignment="1" applyProtection="1">
      <alignment vertical="center"/>
      <protection locked="0"/>
    </xf>
    <xf numFmtId="175" fontId="13" fillId="0" borderId="0" xfId="0" applyNumberFormat="1" applyFont="1" applyFill="1" applyAlignment="1" applyProtection="1">
      <alignment/>
      <protection locked="0"/>
    </xf>
    <xf numFmtId="175" fontId="13" fillId="35" borderId="0" xfId="0" applyNumberFormat="1" applyFont="1" applyFill="1" applyAlignment="1" applyProtection="1">
      <alignment/>
      <protection locked="0"/>
    </xf>
    <xf numFmtId="175" fontId="22" fillId="0" borderId="0" xfId="0" applyNumberFormat="1" applyFont="1" applyFill="1" applyAlignment="1" applyProtection="1">
      <alignment/>
      <protection locked="0"/>
    </xf>
    <xf numFmtId="174" fontId="22" fillId="0" borderId="0" xfId="0" applyNumberFormat="1" applyFont="1" applyFill="1" applyAlignment="1" applyProtection="1">
      <alignment/>
      <protection locked="0"/>
    </xf>
    <xf numFmtId="37" fontId="13" fillId="0" borderId="0" xfId="0" applyNumberFormat="1" applyFont="1" applyFill="1" applyBorder="1" applyAlignment="1">
      <alignment vertical="center" wrapText="1"/>
    </xf>
    <xf numFmtId="175" fontId="13" fillId="0" borderId="0" xfId="0" applyNumberFormat="1" applyFont="1" applyFill="1" applyBorder="1" applyAlignment="1" applyProtection="1">
      <alignment vertical="center"/>
      <protection locked="0"/>
    </xf>
    <xf numFmtId="175" fontId="13" fillId="35" borderId="0" xfId="0" applyNumberFormat="1" applyFont="1" applyFill="1" applyBorder="1" applyAlignment="1" applyProtection="1">
      <alignment vertical="center"/>
      <protection locked="0"/>
    </xf>
    <xf numFmtId="175" fontId="16" fillId="35" borderId="0" xfId="0" applyNumberFormat="1" applyFont="1" applyFill="1" applyBorder="1" applyAlignment="1" applyProtection="1">
      <alignment vertical="center"/>
      <protection locked="0"/>
    </xf>
    <xf numFmtId="175" fontId="17" fillId="0" borderId="0" xfId="0" applyNumberFormat="1" applyFont="1" applyFill="1" applyBorder="1" applyAlignment="1" applyProtection="1">
      <alignment vertical="center"/>
      <protection locked="0"/>
    </xf>
    <xf numFmtId="173" fontId="13" fillId="35" borderId="0" xfId="0" applyNumberFormat="1" applyFont="1" applyFill="1" applyAlignment="1">
      <alignment horizontal="right"/>
    </xf>
    <xf numFmtId="173" fontId="13" fillId="0" borderId="0" xfId="0" applyNumberFormat="1" applyFont="1" applyFill="1" applyAlignment="1">
      <alignment horizontal="right"/>
    </xf>
    <xf numFmtId="37" fontId="25" fillId="0" borderId="0" xfId="0" applyNumberFormat="1" applyFont="1" applyFill="1" applyBorder="1" applyAlignment="1">
      <alignment wrapText="1"/>
    </xf>
    <xf numFmtId="168" fontId="25" fillId="0" borderId="0" xfId="0" applyNumberFormat="1" applyFont="1" applyFill="1" applyAlignment="1">
      <alignment/>
    </xf>
    <xf numFmtId="37" fontId="25" fillId="0" borderId="0" xfId="0" applyNumberFormat="1" applyFont="1" applyAlignment="1">
      <alignment/>
    </xf>
    <xf numFmtId="49" fontId="16" fillId="35" borderId="0" xfId="0" applyNumberFormat="1" applyFont="1" applyFill="1" applyBorder="1" applyAlignment="1" quotePrefix="1">
      <alignment horizontal="right"/>
    </xf>
    <xf numFmtId="37" fontId="16" fillId="35" borderId="0" xfId="0" applyNumberFormat="1" applyFont="1" applyFill="1" applyBorder="1" applyAlignment="1" quotePrefix="1">
      <alignment horizontal="right"/>
    </xf>
    <xf numFmtId="37" fontId="13" fillId="0" borderId="17" xfId="0" applyNumberFormat="1" applyFont="1" applyFill="1" applyBorder="1" applyAlignment="1">
      <alignment wrapText="1"/>
    </xf>
    <xf numFmtId="37" fontId="16" fillId="0" borderId="0" xfId="0" applyNumberFormat="1" applyFont="1" applyFill="1" applyBorder="1" applyAlignment="1">
      <alignment/>
    </xf>
    <xf numFmtId="173" fontId="13" fillId="35" borderId="0" xfId="0" applyNumberFormat="1" applyFont="1" applyFill="1" applyBorder="1" applyAlignment="1" applyProtection="1">
      <alignment vertical="center"/>
      <protection locked="0"/>
    </xf>
    <xf numFmtId="37" fontId="13" fillId="0" borderId="0" xfId="0" applyNumberFormat="1" applyFont="1" applyBorder="1" applyAlignment="1">
      <alignment/>
    </xf>
    <xf numFmtId="0" fontId="13" fillId="0" borderId="0" xfId="0" applyFont="1" applyAlignment="1">
      <alignment/>
    </xf>
    <xf numFmtId="37" fontId="16" fillId="0" borderId="23" xfId="0" applyNumberFormat="1" applyFont="1" applyFill="1" applyBorder="1" applyAlignment="1">
      <alignment vertical="center" wrapText="1"/>
    </xf>
    <xf numFmtId="0" fontId="16" fillId="0" borderId="0" xfId="0" applyNumberFormat="1" applyFont="1" applyFill="1" applyBorder="1" applyAlignment="1">
      <alignment horizontal="right"/>
    </xf>
    <xf numFmtId="37" fontId="13" fillId="0" borderId="17" xfId="0" applyNumberFormat="1" applyFont="1" applyFill="1" applyBorder="1" applyAlignment="1">
      <alignment/>
    </xf>
    <xf numFmtId="173" fontId="16" fillId="0" borderId="17" xfId="0" applyNumberFormat="1" applyFont="1" applyFill="1" applyBorder="1" applyAlignment="1" applyProtection="1">
      <alignment vertical="center"/>
      <protection locked="0"/>
    </xf>
    <xf numFmtId="37" fontId="16" fillId="0" borderId="17" xfId="0" applyNumberFormat="1" applyFont="1" applyFill="1" applyBorder="1" applyAlignment="1">
      <alignment vertical="center" wrapText="1"/>
    </xf>
    <xf numFmtId="174" fontId="22" fillId="0" borderId="0" xfId="0" applyNumberFormat="1" applyFont="1" applyFill="1" applyBorder="1" applyAlignment="1" applyProtection="1">
      <alignment vertical="center"/>
      <protection locked="0"/>
    </xf>
    <xf numFmtId="168" fontId="24" fillId="0" borderId="0" xfId="0" applyNumberFormat="1" applyFont="1" applyFill="1" applyAlignment="1">
      <alignment/>
    </xf>
    <xf numFmtId="37" fontId="24" fillId="0" borderId="0" xfId="0" applyNumberFormat="1" applyFont="1" applyFill="1" applyBorder="1" applyAlignment="1">
      <alignment/>
    </xf>
    <xf numFmtId="37" fontId="16" fillId="0" borderId="0" xfId="0" applyNumberFormat="1" applyFont="1" applyBorder="1" applyAlignment="1">
      <alignment/>
    </xf>
    <xf numFmtId="0" fontId="16" fillId="0" borderId="0" xfId="0" applyFont="1" applyBorder="1" applyAlignment="1">
      <alignment/>
    </xf>
    <xf numFmtId="173" fontId="16" fillId="0" borderId="0" xfId="0" applyNumberFormat="1" applyFont="1" applyBorder="1" applyAlignment="1">
      <alignment horizontal="right"/>
    </xf>
    <xf numFmtId="173" fontId="13" fillId="0" borderId="0" xfId="0" applyNumberFormat="1" applyFont="1" applyAlignment="1">
      <alignment horizontal="right"/>
    </xf>
    <xf numFmtId="37" fontId="22" fillId="0" borderId="0" xfId="0" applyNumberFormat="1" applyFont="1" applyFill="1" applyAlignment="1">
      <alignment horizontal="right"/>
    </xf>
    <xf numFmtId="168" fontId="22" fillId="0" borderId="0" xfId="0" applyNumberFormat="1" applyFont="1" applyFill="1" applyAlignment="1">
      <alignment horizontal="right"/>
    </xf>
    <xf numFmtId="0" fontId="13" fillId="35" borderId="0" xfId="0" applyFont="1" applyFill="1" applyAlignment="1">
      <alignment/>
    </xf>
    <xf numFmtId="37" fontId="22" fillId="0" borderId="0" xfId="0" applyNumberFormat="1" applyFont="1" applyFill="1" applyAlignment="1">
      <alignment/>
    </xf>
    <xf numFmtId="168" fontId="22" fillId="0" borderId="0" xfId="0" applyNumberFormat="1" applyFont="1" applyFill="1" applyAlignment="1">
      <alignment/>
    </xf>
    <xf numFmtId="0" fontId="13" fillId="0" borderId="0" xfId="0" applyFont="1" applyAlignment="1">
      <alignment vertical="center"/>
    </xf>
    <xf numFmtId="0" fontId="13" fillId="0" borderId="0" xfId="0" applyFont="1" applyFill="1" applyAlignment="1">
      <alignment vertical="center"/>
    </xf>
    <xf numFmtId="37" fontId="16" fillId="0" borderId="0" xfId="0" applyNumberFormat="1" applyFont="1" applyBorder="1" applyAlignment="1">
      <alignment vertical="center"/>
    </xf>
    <xf numFmtId="0" fontId="13" fillId="35" borderId="0" xfId="0" applyFont="1" applyFill="1" applyAlignment="1">
      <alignment vertical="center"/>
    </xf>
    <xf numFmtId="37" fontId="22" fillId="0" borderId="0" xfId="0" applyNumberFormat="1" applyFont="1" applyFill="1" applyAlignment="1">
      <alignment vertical="center"/>
    </xf>
    <xf numFmtId="168" fontId="22" fillId="0" borderId="0" xfId="0" applyNumberFormat="1" applyFont="1" applyFill="1" applyAlignment="1">
      <alignment vertical="center"/>
    </xf>
    <xf numFmtId="173" fontId="13" fillId="0" borderId="0" xfId="0" applyNumberFormat="1" applyFont="1" applyFill="1" applyBorder="1" applyAlignment="1" applyProtection="1">
      <alignment/>
      <protection locked="0"/>
    </xf>
    <xf numFmtId="10" fontId="15" fillId="0" borderId="0" xfId="63" applyNumberFormat="1" applyFont="1" applyAlignment="1">
      <alignment/>
    </xf>
    <xf numFmtId="173" fontId="16" fillId="0" borderId="14" xfId="0" applyNumberFormat="1" applyFont="1" applyFill="1" applyBorder="1" applyAlignment="1" applyProtection="1">
      <alignment vertical="center"/>
      <protection locked="0"/>
    </xf>
    <xf numFmtId="173" fontId="16" fillId="35" borderId="14" xfId="0" applyNumberFormat="1" applyFont="1" applyFill="1" applyBorder="1" applyAlignment="1" applyProtection="1">
      <alignment vertical="center"/>
      <protection locked="0"/>
    </xf>
    <xf numFmtId="173" fontId="17" fillId="0" borderId="14" xfId="0" applyNumberFormat="1" applyFont="1" applyFill="1" applyBorder="1" applyAlignment="1" applyProtection="1">
      <alignment vertical="center"/>
      <protection locked="0"/>
    </xf>
    <xf numFmtId="173" fontId="13" fillId="0" borderId="0" xfId="0" applyNumberFormat="1" applyFont="1" applyAlignment="1" applyProtection="1">
      <alignment/>
      <protection locked="0"/>
    </xf>
    <xf numFmtId="173" fontId="13" fillId="0" borderId="0" xfId="0" applyNumberFormat="1" applyFont="1" applyFill="1" applyAlignment="1" applyProtection="1">
      <alignment/>
      <protection locked="0"/>
    </xf>
    <xf numFmtId="173" fontId="13" fillId="35" borderId="0" xfId="0" applyNumberFormat="1" applyFont="1" applyFill="1" applyAlignment="1" applyProtection="1">
      <alignment/>
      <protection locked="0"/>
    </xf>
    <xf numFmtId="173" fontId="22" fillId="0" borderId="0" xfId="0" applyNumberFormat="1" applyFont="1" applyFill="1" applyAlignment="1" applyProtection="1">
      <alignment/>
      <protection locked="0"/>
    </xf>
    <xf numFmtId="37" fontId="13" fillId="0" borderId="0" xfId="0" applyNumberFormat="1" applyFont="1" applyAlignment="1">
      <alignment vertical="center"/>
    </xf>
    <xf numFmtId="173" fontId="16" fillId="0" borderId="21" xfId="0" applyNumberFormat="1" applyFont="1" applyFill="1" applyBorder="1" applyAlignment="1" applyProtection="1">
      <alignment vertical="center"/>
      <protection locked="0"/>
    </xf>
    <xf numFmtId="173" fontId="16" fillId="35" borderId="21" xfId="0" applyNumberFormat="1" applyFont="1" applyFill="1" applyBorder="1" applyAlignment="1" applyProtection="1">
      <alignment vertical="center"/>
      <protection locked="0"/>
    </xf>
    <xf numFmtId="174" fontId="17" fillId="0" borderId="21" xfId="0" applyNumberFormat="1" applyFont="1" applyFill="1" applyBorder="1" applyAlignment="1" applyProtection="1">
      <alignment horizontal="right" vertical="center"/>
      <protection locked="0"/>
    </xf>
    <xf numFmtId="174" fontId="13" fillId="0" borderId="0" xfId="0" applyNumberFormat="1" applyFont="1" applyFill="1" applyAlignment="1" applyProtection="1">
      <alignment horizontal="right"/>
      <protection locked="0"/>
    </xf>
    <xf numFmtId="37" fontId="24" fillId="0" borderId="0" xfId="0" applyNumberFormat="1" applyFont="1" applyFill="1" applyAlignment="1" applyProtection="1">
      <alignment/>
      <protection locked="0"/>
    </xf>
    <xf numFmtId="168" fontId="24" fillId="0" borderId="0" xfId="0" applyNumberFormat="1" applyFont="1" applyFill="1" applyAlignment="1" applyProtection="1">
      <alignment/>
      <protection locked="0"/>
    </xf>
    <xf numFmtId="37" fontId="24" fillId="0" borderId="0" xfId="0" applyNumberFormat="1" applyFont="1" applyFill="1" applyBorder="1" applyAlignment="1" applyProtection="1">
      <alignment/>
      <protection locked="0"/>
    </xf>
    <xf numFmtId="37" fontId="13" fillId="0" borderId="0" xfId="0" applyNumberFormat="1" applyFont="1" applyFill="1" applyAlignment="1" applyProtection="1">
      <alignment/>
      <protection locked="0"/>
    </xf>
    <xf numFmtId="168" fontId="13" fillId="0" borderId="0" xfId="0" applyNumberFormat="1" applyFont="1" applyFill="1" applyAlignment="1" applyProtection="1">
      <alignment/>
      <protection locked="0"/>
    </xf>
    <xf numFmtId="37" fontId="13" fillId="0" borderId="0" xfId="0" applyNumberFormat="1" applyFont="1" applyFill="1" applyBorder="1" applyAlignment="1" applyProtection="1">
      <alignment/>
      <protection locked="0"/>
    </xf>
    <xf numFmtId="173" fontId="13" fillId="35" borderId="0" xfId="0" applyNumberFormat="1" applyFont="1" applyFill="1" applyAlignment="1" applyProtection="1">
      <alignment horizontal="right"/>
      <protection locked="0"/>
    </xf>
    <xf numFmtId="173" fontId="22" fillId="0" borderId="0" xfId="0" applyNumberFormat="1" applyFont="1" applyFill="1" applyAlignment="1" applyProtection="1">
      <alignment horizontal="right"/>
      <protection locked="0"/>
    </xf>
    <xf numFmtId="173" fontId="13" fillId="0" borderId="0" xfId="0" applyNumberFormat="1" applyFont="1" applyFill="1" applyBorder="1" applyAlignment="1" applyProtection="1">
      <alignment horizontal="right"/>
      <protection locked="0"/>
    </xf>
    <xf numFmtId="37" fontId="13" fillId="35" borderId="0" xfId="0" applyNumberFormat="1" applyFont="1" applyFill="1" applyBorder="1" applyAlignment="1">
      <alignment/>
    </xf>
    <xf numFmtId="37" fontId="17" fillId="0" borderId="0" xfId="0" applyNumberFormat="1" applyFont="1" applyBorder="1" applyAlignment="1">
      <alignment/>
    </xf>
    <xf numFmtId="0" fontId="32" fillId="0" borderId="0" xfId="0" applyFont="1" applyAlignment="1">
      <alignment/>
    </xf>
    <xf numFmtId="37" fontId="16" fillId="0" borderId="0" xfId="0" applyNumberFormat="1" applyFont="1" applyBorder="1" applyAlignment="1">
      <alignment/>
    </xf>
    <xf numFmtId="0" fontId="16" fillId="0" borderId="0" xfId="0" applyFont="1" applyAlignment="1">
      <alignment wrapText="1"/>
    </xf>
    <xf numFmtId="173" fontId="15" fillId="0" borderId="0" xfId="0" applyNumberFormat="1" applyFont="1" applyAlignment="1">
      <alignment vertical="center"/>
    </xf>
    <xf numFmtId="173" fontId="16" fillId="0" borderId="0" xfId="0" applyNumberFormat="1" applyFont="1" applyBorder="1" applyAlignment="1" applyProtection="1">
      <alignment vertical="center"/>
      <protection locked="0"/>
    </xf>
    <xf numFmtId="0" fontId="15" fillId="0" borderId="0" xfId="0" applyFont="1" applyFill="1" applyAlignment="1">
      <alignment vertical="center"/>
    </xf>
    <xf numFmtId="0" fontId="15" fillId="35" borderId="0" xfId="0" applyFont="1" applyFill="1" applyAlignment="1">
      <alignment vertical="center"/>
    </xf>
    <xf numFmtId="168" fontId="15" fillId="0" borderId="0" xfId="0" applyNumberFormat="1" applyFont="1" applyFill="1" applyAlignment="1">
      <alignment vertical="center"/>
    </xf>
    <xf numFmtId="0" fontId="15" fillId="35" borderId="0" xfId="0" applyFont="1" applyFill="1" applyAlignment="1">
      <alignment/>
    </xf>
    <xf numFmtId="173" fontId="13" fillId="34" borderId="0" xfId="0" applyNumberFormat="1" applyFont="1" applyFill="1" applyAlignment="1" applyProtection="1">
      <alignment/>
      <protection locked="0"/>
    </xf>
    <xf numFmtId="0" fontId="25" fillId="0" borderId="0" xfId="0" applyFont="1" applyFill="1" applyAlignment="1">
      <alignment/>
    </xf>
    <xf numFmtId="0" fontId="13" fillId="0" borderId="0" xfId="0" applyFont="1" applyAlignment="1">
      <alignment wrapText="1"/>
    </xf>
    <xf numFmtId="37" fontId="24" fillId="0" borderId="0" xfId="0" applyNumberFormat="1" applyFont="1" applyAlignment="1">
      <alignment/>
    </xf>
    <xf numFmtId="37" fontId="24" fillId="0" borderId="0" xfId="0" applyNumberFormat="1" applyFont="1" applyFill="1" applyAlignment="1">
      <alignment/>
    </xf>
    <xf numFmtId="37" fontId="16" fillId="0" borderId="0" xfId="0" applyNumberFormat="1" applyFont="1" applyAlignment="1">
      <alignment horizontal="centerContinuous"/>
    </xf>
    <xf numFmtId="37" fontId="16" fillId="0" borderId="0" xfId="0" applyNumberFormat="1" applyFont="1" applyBorder="1" applyAlignment="1">
      <alignment wrapText="1"/>
    </xf>
    <xf numFmtId="37" fontId="16" fillId="0" borderId="0" xfId="0" applyNumberFormat="1" applyFont="1" applyAlignment="1">
      <alignment/>
    </xf>
    <xf numFmtId="49" fontId="16" fillId="0" borderId="0" xfId="0" applyNumberFormat="1" applyFont="1" applyBorder="1" applyAlignment="1">
      <alignment horizontal="right"/>
    </xf>
    <xf numFmtId="37" fontId="16" fillId="0" borderId="0" xfId="0" applyNumberFormat="1" applyFont="1" applyBorder="1" applyAlignment="1">
      <alignment horizontal="centerContinuous"/>
    </xf>
    <xf numFmtId="173" fontId="16" fillId="0" borderId="0" xfId="0" applyNumberFormat="1" applyFont="1" applyBorder="1" applyAlignment="1" quotePrefix="1">
      <alignment horizontal="right"/>
    </xf>
    <xf numFmtId="0" fontId="16" fillId="0" borderId="0" xfId="0" applyFont="1" applyAlignment="1">
      <alignment/>
    </xf>
    <xf numFmtId="173" fontId="16" fillId="0" borderId="0" xfId="0" applyNumberFormat="1" applyFont="1" applyAlignment="1" quotePrefix="1">
      <alignment horizontal="right"/>
    </xf>
    <xf numFmtId="168" fontId="17" fillId="0" borderId="0" xfId="0" applyNumberFormat="1" applyFont="1" applyFill="1" applyAlignment="1">
      <alignment horizontal="centerContinuous"/>
    </xf>
    <xf numFmtId="37" fontId="16" fillId="0" borderId="17" xfId="0" applyNumberFormat="1" applyFont="1" applyBorder="1" applyAlignment="1">
      <alignment horizontal="right"/>
    </xf>
    <xf numFmtId="37" fontId="13" fillId="0" borderId="0" xfId="0" applyNumberFormat="1" applyFont="1" applyBorder="1" applyAlignment="1">
      <alignment horizontal="right"/>
    </xf>
    <xf numFmtId="37" fontId="13" fillId="35" borderId="0" xfId="0" applyNumberFormat="1" applyFont="1" applyFill="1" applyBorder="1" applyAlignment="1">
      <alignment horizontal="right"/>
    </xf>
    <xf numFmtId="168" fontId="13" fillId="0" borderId="0" xfId="0" applyNumberFormat="1" applyFont="1" applyFill="1" applyBorder="1" applyAlignment="1">
      <alignment horizontal="right"/>
    </xf>
    <xf numFmtId="37" fontId="13" fillId="0" borderId="0" xfId="0" applyNumberFormat="1" applyFont="1" applyFill="1" applyBorder="1" applyAlignment="1">
      <alignment horizontal="right" vertical="center"/>
    </xf>
    <xf numFmtId="37" fontId="13" fillId="35" borderId="0" xfId="0" applyNumberFormat="1" applyFont="1" applyFill="1" applyBorder="1" applyAlignment="1">
      <alignment horizontal="right" vertical="center"/>
    </xf>
    <xf numFmtId="168" fontId="13" fillId="0" borderId="0" xfId="0" applyNumberFormat="1" applyFont="1" applyFill="1" applyBorder="1" applyAlignment="1">
      <alignment horizontal="right" vertical="center"/>
    </xf>
    <xf numFmtId="175" fontId="13" fillId="35" borderId="0" xfId="0" applyNumberFormat="1" applyFont="1" applyFill="1" applyAlignment="1" applyProtection="1">
      <alignment/>
      <protection locked="0"/>
    </xf>
    <xf numFmtId="175" fontId="22" fillId="0" borderId="0" xfId="0" applyNumberFormat="1" applyFont="1" applyFill="1" applyAlignment="1" applyProtection="1">
      <alignment horizontal="right"/>
      <protection locked="0"/>
    </xf>
    <xf numFmtId="175" fontId="13" fillId="0" borderId="0" xfId="0" applyNumberFormat="1" applyFont="1" applyFill="1" applyBorder="1" applyAlignment="1" applyProtection="1">
      <alignment horizontal="left"/>
      <protection locked="0"/>
    </xf>
    <xf numFmtId="37" fontId="16" fillId="0" borderId="0" xfId="0" applyNumberFormat="1" applyFont="1" applyBorder="1" applyAlignment="1">
      <alignment vertical="center" wrapText="1"/>
    </xf>
    <xf numFmtId="174" fontId="24" fillId="0" borderId="0" xfId="0" applyNumberFormat="1" applyFont="1" applyBorder="1" applyAlignment="1">
      <alignment/>
    </xf>
    <xf numFmtId="175" fontId="16" fillId="0" borderId="0" xfId="0" applyNumberFormat="1" applyFont="1" applyFill="1" applyBorder="1" applyAlignment="1" applyProtection="1">
      <alignment/>
      <protection locked="0"/>
    </xf>
    <xf numFmtId="173" fontId="15" fillId="0" borderId="0" xfId="0" applyNumberFormat="1" applyFont="1" applyBorder="1" applyAlignment="1">
      <alignment/>
    </xf>
    <xf numFmtId="175" fontId="13" fillId="0" borderId="0" xfId="0" applyNumberFormat="1" applyFont="1" applyFill="1" applyAlignment="1" applyProtection="1">
      <alignment vertical="center"/>
      <protection locked="0"/>
    </xf>
    <xf numFmtId="175" fontId="13" fillId="35" borderId="0" xfId="0" applyNumberFormat="1" applyFont="1" applyFill="1" applyAlignment="1" applyProtection="1">
      <alignment vertical="center"/>
      <protection locked="0"/>
    </xf>
    <xf numFmtId="0" fontId="13" fillId="0" borderId="0" xfId="0" applyFont="1" applyBorder="1" applyAlignment="1">
      <alignment/>
    </xf>
    <xf numFmtId="175" fontId="13" fillId="0" borderId="0" xfId="0" applyNumberFormat="1" applyFont="1" applyAlignment="1" applyProtection="1">
      <alignment vertical="center"/>
      <protection locked="0"/>
    </xf>
    <xf numFmtId="175" fontId="22" fillId="0" borderId="0" xfId="0" applyNumberFormat="1" applyFont="1" applyFill="1" applyAlignment="1" applyProtection="1">
      <alignment horizontal="right" vertical="center"/>
      <protection locked="0"/>
    </xf>
    <xf numFmtId="175" fontId="16" fillId="0" borderId="0" xfId="0" applyNumberFormat="1" applyFont="1" applyFill="1" applyBorder="1" applyAlignment="1" applyProtection="1">
      <alignment horizontal="left"/>
      <protection locked="0"/>
    </xf>
    <xf numFmtId="168" fontId="13" fillId="0" borderId="0" xfId="0" applyNumberFormat="1" applyFont="1" applyFill="1" applyAlignment="1">
      <alignment horizontal="right"/>
    </xf>
    <xf numFmtId="37" fontId="17" fillId="0" borderId="0" xfId="0" applyNumberFormat="1" applyFont="1" applyBorder="1" applyAlignment="1">
      <alignment vertical="center"/>
    </xf>
    <xf numFmtId="37" fontId="13" fillId="35" borderId="0" xfId="0" applyNumberFormat="1" applyFont="1" applyFill="1" applyAlignment="1" applyProtection="1">
      <alignment vertical="center"/>
      <protection locked="0"/>
    </xf>
    <xf numFmtId="37" fontId="13" fillId="0" borderId="0" xfId="0" applyNumberFormat="1" applyFont="1" applyFill="1" applyAlignment="1" applyProtection="1">
      <alignment vertical="center"/>
      <protection locked="0"/>
    </xf>
    <xf numFmtId="168" fontId="13" fillId="0" borderId="0" xfId="0" applyNumberFormat="1" applyFont="1" applyFill="1" applyAlignment="1" applyProtection="1">
      <alignment vertical="center"/>
      <protection locked="0"/>
    </xf>
    <xf numFmtId="175" fontId="13" fillId="0" borderId="0" xfId="0" applyNumberFormat="1" applyFont="1" applyAlignment="1" applyProtection="1">
      <alignment/>
      <protection locked="0"/>
    </xf>
    <xf numFmtId="0" fontId="16" fillId="0" borderId="0" xfId="0" applyFont="1" applyBorder="1" applyAlignment="1">
      <alignment/>
    </xf>
    <xf numFmtId="37" fontId="15" fillId="35" borderId="0" xfId="0" applyNumberFormat="1" applyFont="1" applyFill="1" applyAlignment="1">
      <alignment/>
    </xf>
    <xf numFmtId="170" fontId="13" fillId="0" borderId="0" xfId="0" applyNumberFormat="1" applyFont="1" applyFill="1" applyAlignment="1">
      <alignment horizontal="right"/>
    </xf>
    <xf numFmtId="170" fontId="13" fillId="35" borderId="0" xfId="0" applyNumberFormat="1" applyFont="1" applyFill="1" applyAlignment="1">
      <alignment horizontal="right"/>
    </xf>
    <xf numFmtId="172" fontId="13" fillId="0" borderId="0" xfId="0" applyNumberFormat="1" applyFont="1" applyFill="1" applyAlignment="1">
      <alignment horizontal="right"/>
    </xf>
    <xf numFmtId="37" fontId="13" fillId="0" borderId="0" xfId="0" applyNumberFormat="1" applyFont="1" applyBorder="1" applyAlignment="1">
      <alignment/>
    </xf>
    <xf numFmtId="173" fontId="16" fillId="35" borderId="0" xfId="0" applyNumberFormat="1" applyFont="1" applyFill="1" applyBorder="1" applyAlignment="1" applyProtection="1">
      <alignment/>
      <protection locked="0"/>
    </xf>
    <xf numFmtId="173" fontId="16" fillId="0" borderId="0" xfId="0" applyNumberFormat="1" applyFont="1" applyFill="1" applyBorder="1" applyAlignment="1" applyProtection="1">
      <alignment/>
      <protection locked="0"/>
    </xf>
    <xf numFmtId="0" fontId="17" fillId="0" borderId="0" xfId="0" applyFont="1" applyBorder="1" applyAlignment="1">
      <alignment/>
    </xf>
    <xf numFmtId="173" fontId="13" fillId="35" borderId="0" xfId="0" applyNumberFormat="1" applyFont="1" applyFill="1" applyBorder="1" applyAlignment="1" applyProtection="1">
      <alignment/>
      <protection locked="0"/>
    </xf>
    <xf numFmtId="173" fontId="13" fillId="0" borderId="0" xfId="0" applyNumberFormat="1" applyFont="1" applyAlignment="1">
      <alignment/>
    </xf>
    <xf numFmtId="0" fontId="24" fillId="0" borderId="0" xfId="0" applyFont="1" applyAlignment="1">
      <alignment vertical="center"/>
    </xf>
    <xf numFmtId="37" fontId="24" fillId="0" borderId="0" xfId="0" applyNumberFormat="1" applyFont="1" applyBorder="1" applyAlignment="1">
      <alignment horizontal="left" wrapText="1"/>
    </xf>
    <xf numFmtId="174" fontId="15" fillId="0" borderId="0" xfId="0" applyNumberFormat="1" applyFont="1" applyFill="1" applyAlignment="1">
      <alignment/>
    </xf>
    <xf numFmtId="175" fontId="15" fillId="0" borderId="0" xfId="0" applyNumberFormat="1" applyFont="1" applyFill="1" applyAlignment="1">
      <alignment/>
    </xf>
    <xf numFmtId="174" fontId="13" fillId="0" borderId="0" xfId="0" applyNumberFormat="1" applyFont="1" applyFill="1" applyAlignment="1">
      <alignment vertical="center"/>
    </xf>
    <xf numFmtId="0" fontId="16" fillId="0" borderId="0" xfId="0" applyFont="1" applyBorder="1" applyAlignment="1">
      <alignment vertical="center"/>
    </xf>
    <xf numFmtId="173" fontId="16" fillId="0" borderId="0" xfId="0" applyNumberFormat="1" applyFont="1" applyFill="1" applyBorder="1" applyAlignment="1">
      <alignment horizontal="centerContinuous" vertical="center"/>
    </xf>
    <xf numFmtId="174" fontId="16" fillId="0" borderId="0" xfId="0" applyNumberFormat="1" applyFont="1" applyFill="1" applyBorder="1" applyAlignment="1">
      <alignment horizontal="centerContinuous" vertical="center"/>
    </xf>
    <xf numFmtId="175" fontId="16" fillId="0" borderId="0" xfId="0" applyNumberFormat="1" applyFont="1" applyFill="1" applyAlignment="1">
      <alignment horizontal="right" vertical="center"/>
    </xf>
    <xf numFmtId="0" fontId="16" fillId="0" borderId="0" xfId="0" applyFont="1" applyFill="1" applyAlignment="1">
      <alignment vertical="center"/>
    </xf>
    <xf numFmtId="175" fontId="16" fillId="0" borderId="0" xfId="0" applyNumberFormat="1" applyFont="1" applyFill="1" applyBorder="1" applyAlignment="1">
      <alignment horizontal="right" vertical="center"/>
    </xf>
    <xf numFmtId="173" fontId="16" fillId="35" borderId="0" xfId="0" applyNumberFormat="1" applyFont="1" applyFill="1" applyAlignment="1">
      <alignment horizontal="right" vertical="center"/>
    </xf>
    <xf numFmtId="173" fontId="16" fillId="0" borderId="0" xfId="0" applyNumberFormat="1" applyFont="1" applyFill="1" applyAlignment="1">
      <alignment horizontal="right" vertical="center"/>
    </xf>
    <xf numFmtId="173" fontId="17" fillId="0" borderId="0" xfId="0" applyNumberFormat="1" applyFont="1" applyFill="1" applyAlignment="1">
      <alignment horizontal="centerContinuous" vertical="center"/>
    </xf>
    <xf numFmtId="174" fontId="17" fillId="0" borderId="0" xfId="0" applyNumberFormat="1" applyFont="1" applyFill="1" applyAlignment="1">
      <alignment horizontal="centerContinuous" vertical="center"/>
    </xf>
    <xf numFmtId="37" fontId="16" fillId="0" borderId="0" xfId="0" applyNumberFormat="1" applyFont="1" applyAlignment="1">
      <alignment vertical="center"/>
    </xf>
    <xf numFmtId="173" fontId="16" fillId="35" borderId="17" xfId="0" applyNumberFormat="1" applyFont="1" applyFill="1" applyBorder="1" applyAlignment="1">
      <alignment horizontal="right" vertical="center"/>
    </xf>
    <xf numFmtId="173" fontId="16" fillId="0" borderId="17" xfId="0" applyNumberFormat="1" applyFont="1" applyFill="1" applyBorder="1" applyAlignment="1">
      <alignment horizontal="right" vertical="center"/>
    </xf>
    <xf numFmtId="173" fontId="17" fillId="0" borderId="17" xfId="0" applyNumberFormat="1" applyFont="1" applyFill="1" applyBorder="1" applyAlignment="1">
      <alignment horizontal="right" vertical="center"/>
    </xf>
    <xf numFmtId="174" fontId="17" fillId="0" borderId="17" xfId="0" applyNumberFormat="1" applyFont="1" applyFill="1" applyBorder="1" applyAlignment="1">
      <alignment horizontal="right" vertical="center"/>
    </xf>
    <xf numFmtId="175" fontId="16" fillId="0" borderId="17" xfId="0" applyNumberFormat="1" applyFont="1" applyFill="1" applyBorder="1" applyAlignment="1">
      <alignment horizontal="right" vertical="center"/>
    </xf>
    <xf numFmtId="37" fontId="16" fillId="0" borderId="0" xfId="0" applyNumberFormat="1" applyFont="1" applyFill="1" applyAlignment="1">
      <alignment/>
    </xf>
    <xf numFmtId="173" fontId="22" fillId="0" borderId="0" xfId="0" applyNumberFormat="1" applyFont="1" applyFill="1" applyAlignment="1">
      <alignment horizontal="right"/>
    </xf>
    <xf numFmtId="174" fontId="22" fillId="0" borderId="0" xfId="0" applyNumberFormat="1" applyFont="1" applyFill="1" applyAlignment="1">
      <alignment horizontal="right"/>
    </xf>
    <xf numFmtId="175" fontId="13" fillId="0" borderId="0" xfId="0" applyNumberFormat="1" applyFont="1" applyFill="1" applyAlignment="1">
      <alignment horizontal="right"/>
    </xf>
    <xf numFmtId="173" fontId="22" fillId="0" borderId="17" xfId="0" applyNumberFormat="1" applyFont="1" applyFill="1" applyBorder="1" applyAlignment="1" applyProtection="1">
      <alignment horizontal="right"/>
      <protection locked="0"/>
    </xf>
    <xf numFmtId="173" fontId="22" fillId="0" borderId="0" xfId="0" applyNumberFormat="1" applyFont="1" applyFill="1" applyBorder="1" applyAlignment="1" applyProtection="1">
      <alignment horizontal="right"/>
      <protection locked="0"/>
    </xf>
    <xf numFmtId="173" fontId="17" fillId="0" borderId="0" xfId="0" applyNumberFormat="1" applyFont="1" applyFill="1" applyBorder="1" applyAlignment="1" applyProtection="1">
      <alignment horizontal="right"/>
      <protection locked="0"/>
    </xf>
    <xf numFmtId="37" fontId="17" fillId="0" borderId="0" xfId="0" applyNumberFormat="1" applyFont="1" applyBorder="1" applyAlignment="1">
      <alignment wrapText="1"/>
    </xf>
    <xf numFmtId="173" fontId="22" fillId="0" borderId="17" xfId="0" applyNumberFormat="1" applyFont="1" applyFill="1" applyBorder="1" applyAlignment="1" applyProtection="1">
      <alignment horizontal="right" vertical="center"/>
      <protection locked="0"/>
    </xf>
    <xf numFmtId="173" fontId="17" fillId="0" borderId="0" xfId="0" applyNumberFormat="1" applyFont="1" applyFill="1" applyBorder="1" applyAlignment="1" applyProtection="1">
      <alignment horizontal="right" vertical="center"/>
      <protection locked="0"/>
    </xf>
    <xf numFmtId="173" fontId="22" fillId="0" borderId="0" xfId="0" applyNumberFormat="1" applyFont="1" applyFill="1" applyAlignment="1" applyProtection="1">
      <alignment horizontal="right" vertical="center"/>
      <protection locked="0"/>
    </xf>
    <xf numFmtId="37" fontId="13" fillId="0" borderId="0" xfId="0" applyNumberFormat="1" applyFont="1" applyBorder="1" applyAlignment="1">
      <alignment vertical="center" wrapText="1"/>
    </xf>
    <xf numFmtId="173" fontId="17" fillId="0" borderId="21"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protection locked="0"/>
    </xf>
    <xf numFmtId="0" fontId="13" fillId="35" borderId="0" xfId="0" applyFont="1" applyFill="1" applyBorder="1" applyAlignment="1" applyProtection="1">
      <alignment/>
      <protection locked="0"/>
    </xf>
    <xf numFmtId="37" fontId="24" fillId="0" borderId="0" xfId="0" applyNumberFormat="1" applyFont="1" applyBorder="1" applyAlignment="1">
      <alignment vertical="top"/>
    </xf>
    <xf numFmtId="173" fontId="16" fillId="0" borderId="0" xfId="0" applyNumberFormat="1" applyFont="1" applyFill="1" applyBorder="1" applyAlignment="1" applyProtection="1">
      <alignment horizontal="right" vertical="center"/>
      <protection locked="0"/>
    </xf>
    <xf numFmtId="173" fontId="16" fillId="0" borderId="0" xfId="0" applyNumberFormat="1" applyFont="1" applyFill="1" applyAlignment="1" applyProtection="1">
      <alignment horizontal="right"/>
      <protection locked="0"/>
    </xf>
    <xf numFmtId="173" fontId="16" fillId="35" borderId="0" xfId="0" applyNumberFormat="1" applyFont="1" applyFill="1" applyAlignment="1" applyProtection="1">
      <alignment horizontal="right"/>
      <protection locked="0"/>
    </xf>
    <xf numFmtId="173" fontId="17" fillId="0" borderId="0" xfId="0" applyNumberFormat="1" applyFont="1" applyFill="1" applyAlignment="1" applyProtection="1">
      <alignment horizontal="right"/>
      <protection locked="0"/>
    </xf>
    <xf numFmtId="173" fontId="16" fillId="35" borderId="17" xfId="0" applyNumberFormat="1" applyFont="1" applyFill="1" applyBorder="1" applyAlignment="1" applyProtection="1">
      <alignment vertical="center"/>
      <protection locked="0"/>
    </xf>
    <xf numFmtId="173" fontId="17" fillId="0" borderId="17" xfId="0" applyNumberFormat="1" applyFont="1" applyFill="1" applyBorder="1" applyAlignment="1" applyProtection="1">
      <alignment vertical="center"/>
      <protection locked="0"/>
    </xf>
    <xf numFmtId="174" fontId="17" fillId="0" borderId="17" xfId="0" applyNumberFormat="1" applyFont="1" applyFill="1" applyBorder="1" applyAlignment="1" applyProtection="1">
      <alignment horizontal="right" vertical="center"/>
      <protection locked="0"/>
    </xf>
    <xf numFmtId="173" fontId="17" fillId="35" borderId="21" xfId="0" applyNumberFormat="1" applyFont="1" applyFill="1" applyBorder="1" applyAlignment="1" applyProtection="1">
      <alignment vertical="center"/>
      <protection locked="0"/>
    </xf>
    <xf numFmtId="174" fontId="17" fillId="35" borderId="21" xfId="0" applyNumberFormat="1" applyFont="1" applyFill="1" applyBorder="1" applyAlignment="1" applyProtection="1">
      <alignment horizontal="right" vertical="center"/>
      <protection locked="0"/>
    </xf>
    <xf numFmtId="173" fontId="16" fillId="0" borderId="21" xfId="0" applyNumberFormat="1" applyFont="1" applyFill="1" applyBorder="1" applyAlignment="1">
      <alignment vertical="center"/>
    </xf>
    <xf numFmtId="173" fontId="16" fillId="35" borderId="21" xfId="0" applyNumberFormat="1" applyFont="1" applyFill="1" applyBorder="1" applyAlignment="1">
      <alignment vertical="center"/>
    </xf>
    <xf numFmtId="173" fontId="17" fillId="0" borderId="21" xfId="0" applyNumberFormat="1" applyFont="1" applyFill="1" applyBorder="1" applyAlignment="1">
      <alignment vertical="center"/>
    </xf>
    <xf numFmtId="174" fontId="17" fillId="0" borderId="21" xfId="0" applyNumberFormat="1" applyFont="1" applyFill="1" applyBorder="1" applyAlignment="1" applyProtection="1">
      <alignment horizontal="right"/>
      <protection locked="0"/>
    </xf>
    <xf numFmtId="171" fontId="17" fillId="0" borderId="21" xfId="0" applyNumberFormat="1" applyFont="1" applyFill="1" applyBorder="1" applyAlignment="1" applyProtection="1">
      <alignment vertical="center"/>
      <protection locked="0"/>
    </xf>
    <xf numFmtId="171" fontId="17" fillId="0" borderId="17" xfId="0" applyNumberFormat="1" applyFont="1" applyFill="1" applyBorder="1" applyAlignment="1" applyProtection="1">
      <alignment vertical="center"/>
      <protection locked="0"/>
    </xf>
    <xf numFmtId="175" fontId="16" fillId="0" borderId="21" xfId="0" applyNumberFormat="1" applyFont="1" applyFill="1" applyBorder="1" applyAlignment="1" applyProtection="1">
      <alignment vertical="center"/>
      <protection locked="0"/>
    </xf>
    <xf numFmtId="175" fontId="16" fillId="35" borderId="21" xfId="0" applyNumberFormat="1" applyFont="1" applyFill="1" applyBorder="1" applyAlignment="1" applyProtection="1">
      <alignment vertical="center"/>
      <protection locked="0"/>
    </xf>
    <xf numFmtId="175" fontId="17" fillId="0" borderId="21" xfId="0" applyNumberFormat="1" applyFont="1" applyFill="1" applyBorder="1" applyAlignment="1" applyProtection="1">
      <alignment vertical="center"/>
      <protection locked="0"/>
    </xf>
    <xf numFmtId="173" fontId="16" fillId="0" borderId="21" xfId="0" applyNumberFormat="1" applyFont="1" applyBorder="1" applyAlignment="1" applyProtection="1">
      <alignment vertical="center"/>
      <protection locked="0"/>
    </xf>
    <xf numFmtId="175" fontId="22" fillId="0" borderId="0" xfId="0" applyNumberFormat="1" applyFont="1" applyFill="1" applyBorder="1" applyAlignment="1" applyProtection="1">
      <alignment vertical="center"/>
      <protection locked="0"/>
    </xf>
    <xf numFmtId="175" fontId="16" fillId="0" borderId="21" xfId="0" applyNumberFormat="1" applyFont="1" applyBorder="1" applyAlignment="1" applyProtection="1">
      <alignment vertical="center"/>
      <protection locked="0"/>
    </xf>
    <xf numFmtId="173" fontId="17" fillId="0" borderId="21" xfId="0" applyNumberFormat="1" applyFont="1" applyBorder="1" applyAlignment="1" applyProtection="1">
      <alignment vertical="center"/>
      <protection locked="0"/>
    </xf>
    <xf numFmtId="173" fontId="17" fillId="0" borderId="17" xfId="0" applyNumberFormat="1" applyFont="1" applyFill="1" applyBorder="1" applyAlignment="1" applyProtection="1">
      <alignment horizontal="right" vertical="center"/>
      <protection locked="0"/>
    </xf>
    <xf numFmtId="173" fontId="16" fillId="0" borderId="21" xfId="0" applyNumberFormat="1" applyFont="1" applyFill="1" applyBorder="1" applyAlignment="1" applyProtection="1">
      <alignment/>
      <protection locked="0"/>
    </xf>
    <xf numFmtId="173" fontId="16" fillId="0" borderId="21" xfId="58" applyNumberFormat="1" applyFont="1" applyFill="1" applyBorder="1" applyAlignment="1" applyProtection="1">
      <alignment vertical="center"/>
      <protection locked="0"/>
    </xf>
    <xf numFmtId="173" fontId="17" fillId="0" borderId="21" xfId="58" applyNumberFormat="1" applyFont="1" applyFill="1" applyBorder="1" applyAlignment="1" applyProtection="1">
      <alignment vertical="center"/>
      <protection locked="0"/>
    </xf>
    <xf numFmtId="174" fontId="17" fillId="0" borderId="21" xfId="58" applyNumberFormat="1" applyFont="1" applyFill="1" applyBorder="1" applyAlignment="1" applyProtection="1">
      <alignment horizontal="right" vertical="center"/>
      <protection locked="0"/>
    </xf>
    <xf numFmtId="173" fontId="16" fillId="0" borderId="0" xfId="58" applyNumberFormat="1" applyFont="1" applyFill="1" applyBorder="1" applyAlignment="1" applyProtection="1">
      <alignment/>
      <protection locked="0"/>
    </xf>
    <xf numFmtId="174" fontId="17" fillId="0" borderId="0" xfId="58" applyNumberFormat="1" applyFont="1" applyFill="1" applyBorder="1" applyAlignment="1" applyProtection="1">
      <alignment horizontal="right" vertical="center"/>
      <protection locked="0"/>
    </xf>
    <xf numFmtId="173" fontId="13" fillId="37" borderId="0" xfId="0" applyNumberFormat="1" applyFont="1" applyFill="1" applyAlignment="1" applyProtection="1">
      <alignment/>
      <protection locked="0"/>
    </xf>
    <xf numFmtId="173" fontId="13" fillId="37" borderId="0" xfId="0" applyNumberFormat="1" applyFont="1" applyFill="1" applyBorder="1" applyAlignment="1" applyProtection="1">
      <alignment/>
      <protection locked="0"/>
    </xf>
    <xf numFmtId="0" fontId="15" fillId="37" borderId="0" xfId="0" applyFont="1" applyFill="1" applyBorder="1" applyAlignment="1">
      <alignment/>
    </xf>
    <xf numFmtId="173" fontId="13" fillId="37" borderId="17" xfId="0" applyNumberFormat="1" applyFont="1" applyFill="1" applyBorder="1" applyAlignment="1" applyProtection="1">
      <alignment/>
      <protection locked="0"/>
    </xf>
    <xf numFmtId="173" fontId="13" fillId="37" borderId="0" xfId="0" applyNumberFormat="1" applyFont="1" applyFill="1" applyAlignment="1" applyProtection="1">
      <alignment vertical="center"/>
      <protection locked="0"/>
    </xf>
    <xf numFmtId="173" fontId="16" fillId="37" borderId="21" xfId="0" applyNumberFormat="1" applyFont="1" applyFill="1" applyBorder="1" applyAlignment="1" applyProtection="1">
      <alignment vertical="center"/>
      <protection locked="0"/>
    </xf>
    <xf numFmtId="37" fontId="13" fillId="0" borderId="0" xfId="0" applyNumberFormat="1" applyFont="1" applyFill="1" applyBorder="1" applyAlignment="1">
      <alignment horizontal="left" vertical="center" wrapText="1"/>
    </xf>
    <xf numFmtId="174" fontId="17" fillId="0" borderId="17" xfId="0" applyNumberFormat="1" applyFont="1" applyFill="1" applyBorder="1" applyAlignment="1" applyProtection="1">
      <alignment/>
      <protection locked="0"/>
    </xf>
    <xf numFmtId="173" fontId="16" fillId="34" borderId="21" xfId="0" applyNumberFormat="1" applyFont="1" applyFill="1" applyBorder="1" applyAlignment="1" applyProtection="1">
      <alignment horizontal="center"/>
      <protection locked="0"/>
    </xf>
    <xf numFmtId="173" fontId="16" fillId="0" borderId="17" xfId="0" applyNumberFormat="1" applyFont="1" applyFill="1" applyBorder="1" applyAlignment="1" applyProtection="1">
      <alignment horizontal="center"/>
      <protection locked="0"/>
    </xf>
    <xf numFmtId="0" fontId="15" fillId="0" borderId="0" xfId="59" applyFont="1" applyAlignment="1">
      <alignment horizontal="left" wrapText="1"/>
      <protection/>
    </xf>
    <xf numFmtId="0" fontId="24" fillId="0" borderId="0" xfId="59" applyFont="1" applyAlignment="1">
      <alignment horizontal="left" wrapText="1"/>
      <protection/>
    </xf>
    <xf numFmtId="37" fontId="16" fillId="0" borderId="0" xfId="0" applyNumberFormat="1" applyFont="1" applyFill="1" applyBorder="1" applyAlignment="1">
      <alignment horizontal="left"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rmal_commentary tables and graphs 1" xfId="58"/>
    <cellStyle name="Normal_Garden hoe" xfId="59"/>
    <cellStyle name="Note" xfId="60"/>
    <cellStyle name="number" xfId="61"/>
    <cellStyle name="Output" xfId="62"/>
    <cellStyle name="Percent" xfId="63"/>
    <cellStyle name="Style 21" xfId="64"/>
    <cellStyle name="Style 22" xfId="65"/>
    <cellStyle name="Style 23" xfId="66"/>
    <cellStyle name="Style 24" xfId="67"/>
    <cellStyle name="Style 25" xfId="68"/>
    <cellStyle name="Style 26" xfId="69"/>
    <cellStyle name="Text Heading"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19050</xdr:colOff>
      <xdr:row>10</xdr:row>
      <xdr:rowOff>0</xdr:rowOff>
    </xdr:from>
    <xdr:ext cx="76200" cy="200025"/>
    <xdr:sp>
      <xdr:nvSpPr>
        <xdr:cNvPr id="1" name="Text Box 1"/>
        <xdr:cNvSpPr txBox="1">
          <a:spLocks noChangeArrowheads="1"/>
        </xdr:cNvSpPr>
      </xdr:nvSpPr>
      <xdr:spPr>
        <a:xfrm>
          <a:off x="2724150" y="1381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19050</xdr:colOff>
      <xdr:row>10</xdr:row>
      <xdr:rowOff>0</xdr:rowOff>
    </xdr:from>
    <xdr:ext cx="76200" cy="200025"/>
    <xdr:sp>
      <xdr:nvSpPr>
        <xdr:cNvPr id="2" name="Text Box 1"/>
        <xdr:cNvSpPr txBox="1">
          <a:spLocks noChangeArrowheads="1"/>
        </xdr:cNvSpPr>
      </xdr:nvSpPr>
      <xdr:spPr>
        <a:xfrm>
          <a:off x="2724150" y="13811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22</xdr:row>
      <xdr:rowOff>76200</xdr:rowOff>
    </xdr:from>
    <xdr:to>
      <xdr:col>3</xdr:col>
      <xdr:colOff>85725</xdr:colOff>
      <xdr:row>29</xdr:row>
      <xdr:rowOff>19050</xdr:rowOff>
    </xdr:to>
    <xdr:sp>
      <xdr:nvSpPr>
        <xdr:cNvPr id="3" name="AutoShape 2"/>
        <xdr:cNvSpPr>
          <a:spLocks/>
        </xdr:cNvSpPr>
      </xdr:nvSpPr>
      <xdr:spPr>
        <a:xfrm>
          <a:off x="1019175" y="2714625"/>
          <a:ext cx="733425" cy="695325"/>
        </a:xfrm>
        <a:prstGeom prst="cub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24</xdr:row>
      <xdr:rowOff>57150</xdr:rowOff>
    </xdr:from>
    <xdr:to>
      <xdr:col>5</xdr:col>
      <xdr:colOff>19050</xdr:colOff>
      <xdr:row>28</xdr:row>
      <xdr:rowOff>9525</xdr:rowOff>
    </xdr:to>
    <xdr:sp>
      <xdr:nvSpPr>
        <xdr:cNvPr id="4" name="AutoShape 3"/>
        <xdr:cNvSpPr>
          <a:spLocks/>
        </xdr:cNvSpPr>
      </xdr:nvSpPr>
      <xdr:spPr>
        <a:xfrm>
          <a:off x="2047875" y="2905125"/>
          <a:ext cx="676275" cy="390525"/>
        </a:xfrm>
        <a:prstGeom prst="cub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20</xdr:row>
      <xdr:rowOff>9525</xdr:rowOff>
    </xdr:from>
    <xdr:to>
      <xdr:col>7</xdr:col>
      <xdr:colOff>85725</xdr:colOff>
      <xdr:row>32</xdr:row>
      <xdr:rowOff>0</xdr:rowOff>
    </xdr:to>
    <xdr:sp>
      <xdr:nvSpPr>
        <xdr:cNvPr id="5" name="AutoShape 4"/>
        <xdr:cNvSpPr>
          <a:spLocks/>
        </xdr:cNvSpPr>
      </xdr:nvSpPr>
      <xdr:spPr>
        <a:xfrm>
          <a:off x="3076575" y="2438400"/>
          <a:ext cx="752475" cy="1266825"/>
        </a:xfrm>
        <a:prstGeom prst="cub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19050</xdr:colOff>
      <xdr:row>20</xdr:row>
      <xdr:rowOff>85725</xdr:rowOff>
    </xdr:from>
    <xdr:to>
      <xdr:col>9</xdr:col>
      <xdr:colOff>85725</xdr:colOff>
      <xdr:row>30</xdr:row>
      <xdr:rowOff>57150</xdr:rowOff>
    </xdr:to>
    <xdr:sp>
      <xdr:nvSpPr>
        <xdr:cNvPr id="6" name="AutoShape 5"/>
        <xdr:cNvSpPr>
          <a:spLocks/>
        </xdr:cNvSpPr>
      </xdr:nvSpPr>
      <xdr:spPr>
        <a:xfrm>
          <a:off x="4191000" y="2514600"/>
          <a:ext cx="723900" cy="1038225"/>
        </a:xfrm>
        <a:prstGeom prst="cub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25</xdr:row>
      <xdr:rowOff>95250</xdr:rowOff>
    </xdr:from>
    <xdr:to>
      <xdr:col>12</xdr:col>
      <xdr:colOff>161925</xdr:colOff>
      <xdr:row>45</xdr:row>
      <xdr:rowOff>47625</xdr:rowOff>
    </xdr:to>
    <xdr:sp>
      <xdr:nvSpPr>
        <xdr:cNvPr id="7" name="AutoShape 6"/>
        <xdr:cNvSpPr>
          <a:spLocks/>
        </xdr:cNvSpPr>
      </xdr:nvSpPr>
      <xdr:spPr>
        <a:xfrm>
          <a:off x="5838825" y="3048000"/>
          <a:ext cx="819150" cy="2066925"/>
        </a:xfrm>
        <a:prstGeom prst="cub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18</xdr:row>
      <xdr:rowOff>9525</xdr:rowOff>
    </xdr:from>
    <xdr:to>
      <xdr:col>12</xdr:col>
      <xdr:colOff>123825</xdr:colOff>
      <xdr:row>24</xdr:row>
      <xdr:rowOff>57150</xdr:rowOff>
    </xdr:to>
    <xdr:sp>
      <xdr:nvSpPr>
        <xdr:cNvPr id="8" name="AutoShape 7"/>
        <xdr:cNvSpPr>
          <a:spLocks/>
        </xdr:cNvSpPr>
      </xdr:nvSpPr>
      <xdr:spPr>
        <a:xfrm>
          <a:off x="5829300" y="2228850"/>
          <a:ext cx="790575" cy="676275"/>
        </a:xfrm>
        <a:prstGeom prst="cub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8</xdr:row>
      <xdr:rowOff>95250</xdr:rowOff>
    </xdr:from>
    <xdr:to>
      <xdr:col>12</xdr:col>
      <xdr:colOff>104775</xdr:colOff>
      <xdr:row>13</xdr:row>
      <xdr:rowOff>0</xdr:rowOff>
    </xdr:to>
    <xdr:sp>
      <xdr:nvSpPr>
        <xdr:cNvPr id="9" name="AutoShape 8"/>
        <xdr:cNvSpPr>
          <a:spLocks/>
        </xdr:cNvSpPr>
      </xdr:nvSpPr>
      <xdr:spPr>
        <a:xfrm>
          <a:off x="5838825" y="1266825"/>
          <a:ext cx="762000" cy="428625"/>
        </a:xfrm>
        <a:prstGeom prst="cub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123825</xdr:colOff>
      <xdr:row>25</xdr:row>
      <xdr:rowOff>47625</xdr:rowOff>
    </xdr:from>
    <xdr:ext cx="285750" cy="257175"/>
    <xdr:sp>
      <xdr:nvSpPr>
        <xdr:cNvPr id="10" name="Text Box 10"/>
        <xdr:cNvSpPr txBox="1">
          <a:spLocks noChangeArrowheads="1"/>
        </xdr:cNvSpPr>
      </xdr:nvSpPr>
      <xdr:spPr>
        <a:xfrm>
          <a:off x="1133475" y="3000375"/>
          <a:ext cx="285750"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0.9</a:t>
          </a:r>
        </a:p>
      </xdr:txBody>
    </xdr:sp>
    <xdr:clientData/>
  </xdr:oneCellAnchor>
  <xdr:oneCellAnchor>
    <xdr:from>
      <xdr:col>4</xdr:col>
      <xdr:colOff>114300</xdr:colOff>
      <xdr:row>25</xdr:row>
      <xdr:rowOff>57150</xdr:rowOff>
    </xdr:from>
    <xdr:ext cx="381000" cy="266700"/>
    <xdr:sp>
      <xdr:nvSpPr>
        <xdr:cNvPr id="11" name="Text Box 11"/>
        <xdr:cNvSpPr txBox="1">
          <a:spLocks noChangeArrowheads="1"/>
        </xdr:cNvSpPr>
      </xdr:nvSpPr>
      <xdr:spPr>
        <a:xfrm>
          <a:off x="2162175" y="3009900"/>
          <a:ext cx="381000" cy="26670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0.5</a:t>
          </a:r>
        </a:p>
      </xdr:txBody>
    </xdr:sp>
    <xdr:clientData/>
  </xdr:oneCellAnchor>
  <xdr:oneCellAnchor>
    <xdr:from>
      <xdr:col>6</xdr:col>
      <xdr:colOff>104775</xdr:colOff>
      <xdr:row>25</xdr:row>
      <xdr:rowOff>47625</xdr:rowOff>
    </xdr:from>
    <xdr:ext cx="428625" cy="257175"/>
    <xdr:sp>
      <xdr:nvSpPr>
        <xdr:cNvPr id="12" name="Text Box 12"/>
        <xdr:cNvSpPr txBox="1">
          <a:spLocks noChangeArrowheads="1"/>
        </xdr:cNvSpPr>
      </xdr:nvSpPr>
      <xdr:spPr>
        <a:xfrm>
          <a:off x="3190875" y="3000375"/>
          <a:ext cx="428625" cy="257175"/>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1.6</a:t>
          </a:r>
        </a:p>
      </xdr:txBody>
    </xdr:sp>
    <xdr:clientData/>
  </xdr:oneCellAnchor>
  <xdr:oneCellAnchor>
    <xdr:from>
      <xdr:col>8</xdr:col>
      <xdr:colOff>66675</xdr:colOff>
      <xdr:row>25</xdr:row>
      <xdr:rowOff>28575</xdr:rowOff>
    </xdr:from>
    <xdr:ext cx="400050" cy="257175"/>
    <xdr:sp>
      <xdr:nvSpPr>
        <xdr:cNvPr id="13" name="Text Box 13"/>
        <xdr:cNvSpPr txBox="1">
          <a:spLocks noChangeArrowheads="1"/>
        </xdr:cNvSpPr>
      </xdr:nvSpPr>
      <xdr:spPr>
        <a:xfrm>
          <a:off x="4238625" y="2981325"/>
          <a:ext cx="400050"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(1.2)</a:t>
          </a:r>
        </a:p>
      </xdr:txBody>
    </xdr:sp>
    <xdr:clientData/>
  </xdr:oneCellAnchor>
  <xdr:oneCellAnchor>
    <xdr:from>
      <xdr:col>11</xdr:col>
      <xdr:colOff>161925</xdr:colOff>
      <xdr:row>10</xdr:row>
      <xdr:rowOff>19050</xdr:rowOff>
    </xdr:from>
    <xdr:ext cx="333375" cy="257175"/>
    <xdr:sp>
      <xdr:nvSpPr>
        <xdr:cNvPr id="14" name="Text Box 14"/>
        <xdr:cNvSpPr txBox="1">
          <a:spLocks noChangeArrowheads="1"/>
        </xdr:cNvSpPr>
      </xdr:nvSpPr>
      <xdr:spPr>
        <a:xfrm>
          <a:off x="6000750" y="1400175"/>
          <a:ext cx="33337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 0.6</a:t>
          </a:r>
        </a:p>
      </xdr:txBody>
    </xdr:sp>
    <xdr:clientData/>
  </xdr:oneCellAnchor>
  <xdr:oneCellAnchor>
    <xdr:from>
      <xdr:col>11</xdr:col>
      <xdr:colOff>133350</xdr:colOff>
      <xdr:row>21</xdr:row>
      <xdr:rowOff>0</xdr:rowOff>
    </xdr:from>
    <xdr:ext cx="333375" cy="257175"/>
    <xdr:sp>
      <xdr:nvSpPr>
        <xdr:cNvPr id="15" name="Text Box 16"/>
        <xdr:cNvSpPr txBox="1">
          <a:spLocks noChangeArrowheads="1"/>
        </xdr:cNvSpPr>
      </xdr:nvSpPr>
      <xdr:spPr>
        <a:xfrm>
          <a:off x="5972175" y="2533650"/>
          <a:ext cx="33337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 1.0</a:t>
          </a:r>
        </a:p>
      </xdr:txBody>
    </xdr:sp>
    <xdr:clientData/>
  </xdr:oneCellAnchor>
  <xdr:oneCellAnchor>
    <xdr:from>
      <xdr:col>11</xdr:col>
      <xdr:colOff>38100</xdr:colOff>
      <xdr:row>34</xdr:row>
      <xdr:rowOff>76200</xdr:rowOff>
    </xdr:from>
    <xdr:ext cx="485775" cy="266700"/>
    <xdr:sp>
      <xdr:nvSpPr>
        <xdr:cNvPr id="16" name="Text Box 17"/>
        <xdr:cNvSpPr txBox="1">
          <a:spLocks noChangeArrowheads="1"/>
        </xdr:cNvSpPr>
      </xdr:nvSpPr>
      <xdr:spPr>
        <a:xfrm>
          <a:off x="5876925" y="3990975"/>
          <a:ext cx="485775" cy="26670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(3.2)</a:t>
          </a:r>
        </a:p>
      </xdr:txBody>
    </xdr:sp>
    <xdr:clientData/>
  </xdr:oneCellAnchor>
  <xdr:twoCellAnchor>
    <xdr:from>
      <xdr:col>9</xdr:col>
      <xdr:colOff>95250</xdr:colOff>
      <xdr:row>30</xdr:row>
      <xdr:rowOff>95250</xdr:rowOff>
    </xdr:from>
    <xdr:to>
      <xdr:col>9</xdr:col>
      <xdr:colOff>838200</xdr:colOff>
      <xdr:row>34</xdr:row>
      <xdr:rowOff>57150</xdr:rowOff>
    </xdr:to>
    <xdr:sp>
      <xdr:nvSpPr>
        <xdr:cNvPr id="17" name="Line 18"/>
        <xdr:cNvSpPr>
          <a:spLocks/>
        </xdr:cNvSpPr>
      </xdr:nvSpPr>
      <xdr:spPr>
        <a:xfrm flipH="1" flipV="1">
          <a:off x="4924425" y="3590925"/>
          <a:ext cx="742950" cy="381000"/>
        </a:xfrm>
        <a:prstGeom prst="line">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200025</xdr:colOff>
      <xdr:row>17</xdr:row>
      <xdr:rowOff>66675</xdr:rowOff>
    </xdr:from>
    <xdr:to>
      <xdr:col>10</xdr:col>
      <xdr:colOff>9525</xdr:colOff>
      <xdr:row>22</xdr:row>
      <xdr:rowOff>76200</xdr:rowOff>
    </xdr:to>
    <xdr:sp>
      <xdr:nvSpPr>
        <xdr:cNvPr id="18" name="Line 19"/>
        <xdr:cNvSpPr>
          <a:spLocks/>
        </xdr:cNvSpPr>
      </xdr:nvSpPr>
      <xdr:spPr>
        <a:xfrm flipV="1">
          <a:off x="5029200" y="2181225"/>
          <a:ext cx="657225" cy="533400"/>
        </a:xfrm>
        <a:prstGeom prst="line">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200025</xdr:colOff>
      <xdr:row>23</xdr:row>
      <xdr:rowOff>19050</xdr:rowOff>
    </xdr:from>
    <xdr:to>
      <xdr:col>10</xdr:col>
      <xdr:colOff>57150</xdr:colOff>
      <xdr:row>25</xdr:row>
      <xdr:rowOff>66675</xdr:rowOff>
    </xdr:to>
    <xdr:sp>
      <xdr:nvSpPr>
        <xdr:cNvPr id="19" name="Line 20"/>
        <xdr:cNvSpPr>
          <a:spLocks/>
        </xdr:cNvSpPr>
      </xdr:nvSpPr>
      <xdr:spPr>
        <a:xfrm flipV="1">
          <a:off x="5029200" y="2762250"/>
          <a:ext cx="704850" cy="257175"/>
        </a:xfrm>
        <a:prstGeom prst="line">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13</xdr:row>
      <xdr:rowOff>28575</xdr:rowOff>
    </xdr:from>
    <xdr:to>
      <xdr:col>10</xdr:col>
      <xdr:colOff>0</xdr:colOff>
      <xdr:row>19</xdr:row>
      <xdr:rowOff>38100</xdr:rowOff>
    </xdr:to>
    <xdr:sp>
      <xdr:nvSpPr>
        <xdr:cNvPr id="20" name="Line 21"/>
        <xdr:cNvSpPr>
          <a:spLocks/>
        </xdr:cNvSpPr>
      </xdr:nvSpPr>
      <xdr:spPr>
        <a:xfrm flipV="1">
          <a:off x="4991100" y="1724025"/>
          <a:ext cx="685800" cy="638175"/>
        </a:xfrm>
        <a:prstGeom prst="line">
          <a:avLst/>
        </a:prstGeom>
        <a:noFill/>
        <a:ln w="349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14</xdr:row>
      <xdr:rowOff>0</xdr:rowOff>
    </xdr:from>
    <xdr:to>
      <xdr:col>12</xdr:col>
      <xdr:colOff>76200</xdr:colOff>
      <xdr:row>17</xdr:row>
      <xdr:rowOff>19050</xdr:rowOff>
    </xdr:to>
    <xdr:sp>
      <xdr:nvSpPr>
        <xdr:cNvPr id="21" name="AutoShape 7"/>
        <xdr:cNvSpPr>
          <a:spLocks/>
        </xdr:cNvSpPr>
      </xdr:nvSpPr>
      <xdr:spPr>
        <a:xfrm>
          <a:off x="5838825" y="1800225"/>
          <a:ext cx="733425" cy="333375"/>
        </a:xfrm>
        <a:prstGeom prst="cub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11</xdr:col>
      <xdr:colOff>133350</xdr:colOff>
      <xdr:row>14</xdr:row>
      <xdr:rowOff>85725</xdr:rowOff>
    </xdr:from>
    <xdr:ext cx="447675" cy="266700"/>
    <xdr:sp>
      <xdr:nvSpPr>
        <xdr:cNvPr id="22" name="Text Box 15"/>
        <xdr:cNvSpPr txBox="1">
          <a:spLocks noChangeArrowheads="1"/>
        </xdr:cNvSpPr>
      </xdr:nvSpPr>
      <xdr:spPr>
        <a:xfrm>
          <a:off x="5972175" y="1885950"/>
          <a:ext cx="447675" cy="26670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 0.4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64</xdr:row>
      <xdr:rowOff>0</xdr:rowOff>
    </xdr:from>
    <xdr:to>
      <xdr:col>0</xdr:col>
      <xdr:colOff>200025</xdr:colOff>
      <xdr:row>64</xdr:row>
      <xdr:rowOff>0</xdr:rowOff>
    </xdr:to>
    <xdr:sp>
      <xdr:nvSpPr>
        <xdr:cNvPr id="1" name="Text Box 1"/>
        <xdr:cNvSpPr txBox="1">
          <a:spLocks noChangeArrowheads="1"/>
        </xdr:cNvSpPr>
      </xdr:nvSpPr>
      <xdr:spPr>
        <a:xfrm>
          <a:off x="47625" y="10058400"/>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0</xdr:rowOff>
    </xdr:from>
    <xdr:to>
      <xdr:col>0</xdr:col>
      <xdr:colOff>190500</xdr:colOff>
      <xdr:row>44</xdr:row>
      <xdr:rowOff>0</xdr:rowOff>
    </xdr:to>
    <xdr:sp>
      <xdr:nvSpPr>
        <xdr:cNvPr id="1" name="Text Box 1"/>
        <xdr:cNvSpPr txBox="1">
          <a:spLocks noChangeArrowheads="1"/>
        </xdr:cNvSpPr>
      </xdr:nvSpPr>
      <xdr:spPr>
        <a:xfrm>
          <a:off x="47625" y="7600950"/>
          <a:ext cx="1428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120</xdr:row>
      <xdr:rowOff>0</xdr:rowOff>
    </xdr:from>
    <xdr:to>
      <xdr:col>7</xdr:col>
      <xdr:colOff>542925</xdr:colOff>
      <xdr:row>120</xdr:row>
      <xdr:rowOff>0</xdr:rowOff>
    </xdr:to>
    <xdr:sp>
      <xdr:nvSpPr>
        <xdr:cNvPr id="1" name="Text Box 1"/>
        <xdr:cNvSpPr txBox="1">
          <a:spLocks noChangeArrowheads="1"/>
        </xdr:cNvSpPr>
      </xdr:nvSpPr>
      <xdr:spPr>
        <a:xfrm>
          <a:off x="38100" y="20459700"/>
          <a:ext cx="6953250" cy="0"/>
        </a:xfrm>
        <a:prstGeom prst="rect">
          <a:avLst/>
        </a:prstGeom>
        <a:solidFill>
          <a:srgbClr val="C0C0C0"/>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The Statement of Institutional Segments shows the sale of goods and services as a total for each area of the Crown Estate (ie, total sales for core Crown, Crown entities and SOEs).  The total for Crown entities includes such items as lottery sales, housing rental, CRI sales and so on.  The total sales of SOEs represents the majority of their income from electricity generation and distribution services, postal services, advertising, air travel sales and so 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7</xdr:col>
      <xdr:colOff>419100</xdr:colOff>
      <xdr:row>0</xdr:row>
      <xdr:rowOff>0</xdr:rowOff>
    </xdr:to>
    <xdr:sp>
      <xdr:nvSpPr>
        <xdr:cNvPr id="1" name="Text 6"/>
        <xdr:cNvSpPr txBox="1">
          <a:spLocks noChangeArrowheads="1"/>
        </xdr:cNvSpPr>
      </xdr:nvSpPr>
      <xdr:spPr>
        <a:xfrm>
          <a:off x="161925" y="0"/>
          <a:ext cx="6838950" cy="0"/>
        </a:xfrm>
        <a:prstGeom prst="rect">
          <a:avLst/>
        </a:prstGeom>
        <a:solidFill>
          <a:srgbClr val="FFFFFF"/>
        </a:solidFill>
        <a:ln w="1"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Net sale/(purchase) of marketable securities and deposits includes the purchases made on behalf of the New Zealand Superannuation Fund of $xxx million.</a:t>
          </a:r>
        </a:p>
      </xdr:txBody>
    </xdr:sp>
    <xdr:clientData/>
  </xdr:twoCellAnchor>
  <xdr:twoCellAnchor>
    <xdr:from>
      <xdr:col>0</xdr:col>
      <xdr:colOff>47625</xdr:colOff>
      <xdr:row>0</xdr:row>
      <xdr:rowOff>0</xdr:rowOff>
    </xdr:from>
    <xdr:to>
      <xdr:col>0</xdr:col>
      <xdr:colOff>200025</xdr:colOff>
      <xdr:row>0</xdr:row>
      <xdr:rowOff>0</xdr:rowOff>
    </xdr:to>
    <xdr:sp>
      <xdr:nvSpPr>
        <xdr:cNvPr id="2" name="Text Box 2"/>
        <xdr:cNvSpPr txBox="1">
          <a:spLocks noChangeArrowheads="1"/>
        </xdr:cNvSpPr>
      </xdr:nvSpPr>
      <xdr:spPr>
        <a:xfrm>
          <a:off x="47625" y="0"/>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a:t>
          </a:r>
        </a:p>
      </xdr:txBody>
    </xdr:sp>
    <xdr:clientData/>
  </xdr:twoCellAnchor>
  <xdr:twoCellAnchor>
    <xdr:from>
      <xdr:col>0</xdr:col>
      <xdr:colOff>161925</xdr:colOff>
      <xdr:row>0</xdr:row>
      <xdr:rowOff>0</xdr:rowOff>
    </xdr:from>
    <xdr:to>
      <xdr:col>7</xdr:col>
      <xdr:colOff>419100</xdr:colOff>
      <xdr:row>0</xdr:row>
      <xdr:rowOff>0</xdr:rowOff>
    </xdr:to>
    <xdr:sp>
      <xdr:nvSpPr>
        <xdr:cNvPr id="3" name="Text 6"/>
        <xdr:cNvSpPr txBox="1">
          <a:spLocks noChangeArrowheads="1"/>
        </xdr:cNvSpPr>
      </xdr:nvSpPr>
      <xdr:spPr>
        <a:xfrm>
          <a:off x="161925" y="0"/>
          <a:ext cx="6838950" cy="0"/>
        </a:xfrm>
        <a:prstGeom prst="rect">
          <a:avLst/>
        </a:prstGeom>
        <a:solidFill>
          <a:srgbClr val="FFFFFF"/>
        </a:solidFill>
        <a:ln w="1"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Net sale/(purchase) of marketable securities and deposits includes the purchases made on behalf of the New Zealand Superannuation Fund of $xxx million.</a:t>
          </a:r>
        </a:p>
      </xdr:txBody>
    </xdr:sp>
    <xdr:clientData/>
  </xdr:twoCellAnchor>
  <xdr:twoCellAnchor>
    <xdr:from>
      <xdr:col>0</xdr:col>
      <xdr:colOff>47625</xdr:colOff>
      <xdr:row>0</xdr:row>
      <xdr:rowOff>0</xdr:rowOff>
    </xdr:from>
    <xdr:to>
      <xdr:col>0</xdr:col>
      <xdr:colOff>200025</xdr:colOff>
      <xdr:row>0</xdr:row>
      <xdr:rowOff>0</xdr:rowOff>
    </xdr:to>
    <xdr:sp>
      <xdr:nvSpPr>
        <xdr:cNvPr id="4" name="Text Box 4"/>
        <xdr:cNvSpPr txBox="1">
          <a:spLocks noChangeArrowheads="1"/>
        </xdr:cNvSpPr>
      </xdr:nvSpPr>
      <xdr:spPr>
        <a:xfrm>
          <a:off x="47625" y="0"/>
          <a:ext cx="1524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fis-02\Year%20end\Current%20Form\Accounts\publishing\Accou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rPortbl\iManage\KEENEM\763757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Share\cmdrgen1.XLa"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re%20Crown%20tax.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t%20Core%20Crown%20Debt%20Sep%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idual%20cash%20rec%20-%20Sep%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orm"/>
      <sheetName val="Position"/>
      <sheetName val="Mvts in equity"/>
      <sheetName val="Cash flows"/>
      <sheetName val="Borrowings"/>
      <sheetName val="Mkt values"/>
      <sheetName val="Maturity"/>
      <sheetName val="Movements"/>
      <sheetName val="Commitments"/>
      <sheetName val="Notes 1-5"/>
      <sheetName val="Notes 6,7,8"/>
      <sheetName val="SOE CE Fin Perf"/>
      <sheetName val="SOE CE BS"/>
      <sheetName val="SOE CE Summary"/>
      <sheetName val="Notes 10 - 13"/>
      <sheetName val="Note 15"/>
      <sheetName val="Note 16"/>
      <sheetName val="Note 17"/>
      <sheetName val="note 19"/>
      <sheetName val="Xchecks"/>
      <sheetName val="analysis accounts"/>
      <sheetName val="consistency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ttons"/>
      <sheetName val="Assumptions"/>
      <sheetName val="UOMI"/>
      <sheetName val="NRWTByPayer"/>
      <sheetName val="NRWTListed"/>
      <sheetName val="NRWTNoms"/>
      <sheetName val="OutturnData"/>
      <sheetName val="MacroInputs"/>
      <sheetName val="NZSFund"/>
      <sheetName val="ExAdj"/>
      <sheetName val="OpSurp"/>
      <sheetName val="AnnToQtr"/>
      <sheetName val="FIRST"/>
      <sheetName val="NRWT"/>
      <sheetName val="NRWTRex"/>
      <sheetName val="NRWTSumm"/>
      <sheetName val="FDWPbyPayer"/>
      <sheetName val="FDWP"/>
      <sheetName val="FDWPRex"/>
      <sheetName val="Dividends"/>
      <sheetName val="DWT"/>
      <sheetName val="DWTRex"/>
      <sheetName val="DWTSumm"/>
      <sheetName val="DWTDtl"/>
      <sheetName val="LossEqns"/>
      <sheetName val="ScratchPad"/>
      <sheetName val="Forecast"/>
      <sheetName val="Funds"/>
      <sheetName val="PandL"/>
      <sheetName val="MonthlySum"/>
      <sheetName val="AnnualSum"/>
      <sheetName val="AllRec"/>
      <sheetName val="SumAll"/>
      <sheetName val="ToSumFile"/>
      <sheetName val="ToAremos"/>
      <sheetName val="MonthTrak"/>
      <sheetName val="TrakChart"/>
      <sheetName val="TraxInput"/>
      <sheetName val="TrakCompare"/>
      <sheetName val="CompChart"/>
      <sheetName val="CompChartYTD"/>
      <sheetName val="Graphing"/>
      <sheetName val="OSvsCorptax"/>
      <sheetName val="CorpTaxJune"/>
      <sheetName val="OSJune"/>
      <sheetName val="Reckon"/>
      <sheetName val="ETRdata"/>
      <sheetName val="ETR1"/>
      <sheetName val="ETR2"/>
      <sheetName val="ETR3"/>
      <sheetName val="ETR4"/>
      <sheetName val="Alldivs"/>
    </sheetNames>
    <sheetDataSet>
      <sheetData sheetId="41">
        <row r="3">
          <cell r="C3" t="str">
            <v>2005 PREFU</v>
          </cell>
          <cell r="D3" t="str">
            <v>2005 BEFU</v>
          </cell>
          <cell r="E3" t="str">
            <v>2004 DEFU</v>
          </cell>
          <cell r="F3" t="str">
            <v>2005 PREFU</v>
          </cell>
          <cell r="G3" t="str">
            <v>2005 BEFU</v>
          </cell>
          <cell r="H3" t="str">
            <v>2004 DEFU</v>
          </cell>
          <cell r="I3" t="str">
            <v>2005 PREFU</v>
          </cell>
          <cell r="J3" t="str">
            <v>2005 BEFU</v>
          </cell>
          <cell r="K3" t="str">
            <v>2004 DEFU</v>
          </cell>
        </row>
        <row r="21">
          <cell r="E21">
            <v>1</v>
          </cell>
        </row>
        <row r="23">
          <cell r="E23">
            <v>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re Crown Tax"/>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rrowings"/>
      <sheetName val="Net debt proof"/>
      <sheetName val="Actual"/>
      <sheetName val="Forecast"/>
      <sheetName val="Comparative"/>
      <sheetName val="PREFU"/>
      <sheetName val="Last Year"/>
      <sheetName val="Actual to forecast"/>
      <sheetName val="Actual to June"/>
      <sheetName val="Forecast to June"/>
      <sheetName val="Actual to comparative"/>
      <sheetName val="Contro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 18"/>
      <sheetName val="Actual"/>
      <sheetName val="Forecast"/>
      <sheetName val="Comparative"/>
      <sheetName val="LastYr"/>
      <sheetName val="EFU"/>
      <sheetName val="Variance to fcast"/>
      <sheetName val="Variance to Comp"/>
      <sheetName val="Contr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T44"/>
  <sheetViews>
    <sheetView tabSelected="1" zoomScalePageLayoutView="0" workbookViewId="0" topLeftCell="A1">
      <selection activeCell="D19" sqref="D19"/>
    </sheetView>
  </sheetViews>
  <sheetFormatPr defaultColWidth="9.140625" defaultRowHeight="12"/>
  <cols>
    <col min="1" max="1" width="9.140625" style="2" customWidth="1"/>
    <col min="2" max="2" width="5.421875" style="1" customWidth="1"/>
    <col min="3" max="3" width="6.140625" style="1" customWidth="1"/>
    <col min="4" max="4" width="32.8515625" style="1" customWidth="1"/>
    <col min="5" max="5" width="11.140625" style="1" customWidth="1"/>
    <col min="6" max="6" width="11.28125" style="1" customWidth="1"/>
    <col min="7" max="8" width="11.140625" style="1" customWidth="1"/>
    <col min="9" max="9" width="2.421875" style="1" customWidth="1"/>
    <col min="10" max="10" width="11.140625" style="1" customWidth="1"/>
    <col min="11" max="11" width="6.00390625" style="1" customWidth="1"/>
    <col min="12" max="12" width="4.28125" style="1" customWidth="1"/>
    <col min="13" max="13" width="4.57421875" style="1" customWidth="1"/>
    <col min="14" max="14" width="9.7109375" style="1" customWidth="1"/>
    <col min="15" max="15" width="45.421875" style="1" customWidth="1"/>
    <col min="16" max="16384" width="9.140625" style="1" customWidth="1"/>
  </cols>
  <sheetData>
    <row r="1" spans="2:4" ht="12.75">
      <c r="B1" s="3" t="s">
        <v>493</v>
      </c>
      <c r="C1" s="3"/>
      <c r="D1" s="3"/>
    </row>
    <row r="2" ht="12">
      <c r="F2" s="2"/>
    </row>
    <row r="3" spans="1:15" s="4" customFormat="1" ht="11.25" customHeight="1">
      <c r="A3" s="5"/>
      <c r="B3" s="6"/>
      <c r="C3" s="7"/>
      <c r="D3" s="7"/>
      <c r="E3" s="731" t="s">
        <v>296</v>
      </c>
      <c r="F3" s="731"/>
      <c r="G3" s="731"/>
      <c r="H3" s="731"/>
      <c r="I3" s="8"/>
      <c r="J3" s="9" t="s">
        <v>304</v>
      </c>
      <c r="K3" s="10"/>
      <c r="M3" s="10"/>
      <c r="O3" s="11"/>
    </row>
    <row r="4" spans="1:15" s="4" customFormat="1" ht="11.25" customHeight="1">
      <c r="A4" s="5"/>
      <c r="B4" s="12"/>
      <c r="C4" s="13"/>
      <c r="D4" s="13"/>
      <c r="E4" s="14" t="s">
        <v>488</v>
      </c>
      <c r="F4" s="14" t="str">
        <f>E4</f>
        <v>September</v>
      </c>
      <c r="G4" s="15"/>
      <c r="H4" s="15"/>
      <c r="I4" s="15"/>
      <c r="J4" s="16" t="s">
        <v>489</v>
      </c>
      <c r="K4" s="10"/>
      <c r="M4" s="10"/>
      <c r="O4" s="11"/>
    </row>
    <row r="5" spans="1:15" s="4" customFormat="1" ht="13.5" customHeight="1">
      <c r="A5" s="5"/>
      <c r="B5" s="17"/>
      <c r="C5" s="18"/>
      <c r="D5" s="18"/>
      <c r="E5" s="19" t="s">
        <v>455</v>
      </c>
      <c r="F5" s="18" t="s">
        <v>455</v>
      </c>
      <c r="G5" s="15" t="s">
        <v>9</v>
      </c>
      <c r="H5" s="15" t="s">
        <v>9</v>
      </c>
      <c r="I5" s="15"/>
      <c r="J5" s="20" t="s">
        <v>490</v>
      </c>
      <c r="K5" s="21"/>
      <c r="M5" s="21"/>
      <c r="O5" s="22"/>
    </row>
    <row r="6" spans="1:15" s="23" customFormat="1" ht="15.75" customHeight="1">
      <c r="A6" s="24"/>
      <c r="B6" s="17"/>
      <c r="C6" s="25"/>
      <c r="D6" s="25"/>
      <c r="E6" s="26" t="s">
        <v>494</v>
      </c>
      <c r="F6" s="27" t="s">
        <v>495</v>
      </c>
      <c r="G6" s="28" t="s">
        <v>10</v>
      </c>
      <c r="H6" s="28" t="s">
        <v>11</v>
      </c>
      <c r="I6" s="29"/>
      <c r="J6" s="30" t="s">
        <v>496</v>
      </c>
      <c r="K6" s="21"/>
      <c r="M6" s="21"/>
      <c r="O6" s="22"/>
    </row>
    <row r="7" spans="1:15" s="23" customFormat="1" ht="11.25" customHeight="1">
      <c r="A7" s="24"/>
      <c r="B7" s="6" t="s">
        <v>238</v>
      </c>
      <c r="C7" s="13"/>
      <c r="D7" s="13"/>
      <c r="E7" s="14"/>
      <c r="F7" s="31"/>
      <c r="G7" s="15"/>
      <c r="H7" s="15"/>
      <c r="I7" s="15"/>
      <c r="J7" s="16"/>
      <c r="K7" s="21"/>
      <c r="M7" s="21"/>
      <c r="O7" s="22"/>
    </row>
    <row r="8" spans="1:15" s="23" customFormat="1" ht="2.25" customHeight="1">
      <c r="A8" s="24"/>
      <c r="B8" s="12"/>
      <c r="C8" s="13"/>
      <c r="D8" s="13"/>
      <c r="E8" s="14"/>
      <c r="F8" s="31"/>
      <c r="G8" s="15"/>
      <c r="H8" s="15"/>
      <c r="I8" s="15"/>
      <c r="J8" s="16"/>
      <c r="K8" s="21"/>
      <c r="M8" s="21"/>
      <c r="O8" s="22"/>
    </row>
    <row r="9" spans="1:17" s="23" customFormat="1" ht="15.75" customHeight="1">
      <c r="A9" s="24"/>
      <c r="B9" s="32" t="s">
        <v>170</v>
      </c>
      <c r="C9" s="13"/>
      <c r="D9" s="13"/>
      <c r="E9" s="14"/>
      <c r="F9" s="31"/>
      <c r="G9" s="15"/>
      <c r="H9" s="15"/>
      <c r="I9" s="15"/>
      <c r="J9" s="16"/>
      <c r="K9" s="21"/>
      <c r="M9" s="21"/>
      <c r="N9" s="24"/>
      <c r="O9" s="22"/>
      <c r="P9" s="24"/>
      <c r="Q9" s="24"/>
    </row>
    <row r="10" spans="1:15" s="23" customFormat="1" ht="4.5" customHeight="1">
      <c r="A10" s="33"/>
      <c r="B10" s="12"/>
      <c r="C10" s="13"/>
      <c r="D10" s="13"/>
      <c r="E10" s="14"/>
      <c r="F10" s="31"/>
      <c r="G10" s="15"/>
      <c r="H10" s="15"/>
      <c r="I10" s="15"/>
      <c r="J10" s="16"/>
      <c r="K10" s="21"/>
      <c r="M10" s="21"/>
      <c r="O10" s="22"/>
    </row>
    <row r="11" spans="1:15" s="23" customFormat="1" ht="13.5" customHeight="1">
      <c r="A11" s="33"/>
      <c r="B11" s="34"/>
      <c r="C11" s="35" t="s">
        <v>497</v>
      </c>
      <c r="D11" s="36"/>
      <c r="E11" s="14">
        <f>'Fin Stmts - Notes 13-17'!D33</f>
        <v>15450</v>
      </c>
      <c r="F11" s="37">
        <f>'Fin Stmts - Notes 13-17'!E33</f>
        <v>15063</v>
      </c>
      <c r="G11" s="38">
        <f>E11-F11</f>
        <v>387</v>
      </c>
      <c r="H11" s="39">
        <f>G11/F11*100</f>
        <v>2.5692093208524196</v>
      </c>
      <c r="I11" s="39"/>
      <c r="J11" s="40">
        <f>'Fin Stmts - Notes 13-17'!H33</f>
        <v>61102</v>
      </c>
      <c r="K11" s="21"/>
      <c r="M11" s="21"/>
      <c r="O11" s="22"/>
    </row>
    <row r="12" spans="1:15" s="23" customFormat="1" ht="4.5" customHeight="1">
      <c r="A12" s="33"/>
      <c r="B12" s="34"/>
      <c r="C12" s="36"/>
      <c r="D12" s="36"/>
      <c r="E12" s="14"/>
      <c r="F12" s="37"/>
      <c r="G12" s="38"/>
      <c r="H12" s="38"/>
      <c r="I12" s="38"/>
      <c r="J12" s="40"/>
      <c r="K12" s="21"/>
      <c r="M12" s="21"/>
      <c r="O12" s="22"/>
    </row>
    <row r="13" spans="1:15" s="23" customFormat="1" ht="15.75" customHeight="1">
      <c r="A13" s="33"/>
      <c r="B13" s="42"/>
      <c r="C13" s="36" t="s">
        <v>44</v>
      </c>
      <c r="D13" s="36"/>
      <c r="E13" s="14">
        <f>'Fin Stmts - Fun Class'!D58</f>
        <v>15066</v>
      </c>
      <c r="F13" s="37">
        <f>'Fin Stmts - Fun Class'!E58</f>
        <v>15333</v>
      </c>
      <c r="G13" s="38">
        <f>F13-E13</f>
        <v>267</v>
      </c>
      <c r="H13" s="39">
        <f>G13/F13*100</f>
        <v>1.7413422030913714</v>
      </c>
      <c r="I13" s="39"/>
      <c r="J13" s="40">
        <f>'Fin Stmts - Fun Class'!H58</f>
        <v>62359</v>
      </c>
      <c r="K13" s="21"/>
      <c r="M13" s="21"/>
      <c r="O13" s="22"/>
    </row>
    <row r="14" spans="1:15" s="23" customFormat="1" ht="4.5" customHeight="1">
      <c r="A14" s="33"/>
      <c r="B14" s="42"/>
      <c r="C14" s="36"/>
      <c r="D14" s="36"/>
      <c r="E14" s="14"/>
      <c r="F14" s="37"/>
      <c r="G14" s="38"/>
      <c r="H14" s="38"/>
      <c r="I14" s="38"/>
      <c r="J14" s="40"/>
      <c r="K14" s="21"/>
      <c r="M14" s="21"/>
      <c r="O14" s="22"/>
    </row>
    <row r="15" spans="1:15" s="23" customFormat="1" ht="15.75" customHeight="1">
      <c r="A15" s="43"/>
      <c r="B15" s="42"/>
      <c r="C15" s="36" t="s">
        <v>450</v>
      </c>
      <c r="D15" s="36"/>
      <c r="E15" s="14">
        <f>'Fin Stmts - Notes 13-17'!D15</f>
        <v>-884</v>
      </c>
      <c r="F15" s="37">
        <f>'Fin Stmts - Notes 13-17'!E15</f>
        <v>231</v>
      </c>
      <c r="G15" s="38">
        <f>+E15-F15</f>
        <v>-1115</v>
      </c>
      <c r="H15" s="39">
        <f>G15/F15*100</f>
        <v>-482.68398268398266</v>
      </c>
      <c r="I15" s="39"/>
      <c r="J15" s="40">
        <f>'Fin Stmts - Notes 13-17'!H15</f>
        <v>986</v>
      </c>
      <c r="K15" s="44"/>
      <c r="L15" s="24"/>
      <c r="M15" s="21"/>
      <c r="O15" s="22"/>
    </row>
    <row r="16" spans="1:15" s="23" customFormat="1" ht="4.5" customHeight="1">
      <c r="A16" s="33"/>
      <c r="B16" s="45"/>
      <c r="C16" s="36"/>
      <c r="D16" s="36"/>
      <c r="E16" s="14"/>
      <c r="F16" s="46"/>
      <c r="G16" s="47"/>
      <c r="H16" s="47"/>
      <c r="I16" s="47"/>
      <c r="J16" s="40"/>
      <c r="K16" s="44"/>
      <c r="L16" s="24"/>
      <c r="M16" s="21"/>
      <c r="O16" s="22"/>
    </row>
    <row r="17" spans="1:15" s="23" customFormat="1" ht="15.75" customHeight="1">
      <c r="A17" s="33"/>
      <c r="B17" s="34"/>
      <c r="C17" s="36" t="s">
        <v>303</v>
      </c>
      <c r="D17" s="36"/>
      <c r="E17" s="14">
        <f>'Fin Stmts - Note 18'!$D$30</f>
        <v>-3214</v>
      </c>
      <c r="F17" s="46">
        <f>'Fin Stmts - Note 18'!$E$30</f>
        <v>-4309</v>
      </c>
      <c r="G17" s="38">
        <f>+E17-F17</f>
        <v>1095</v>
      </c>
      <c r="H17" s="39">
        <f>-G17/F17*100</f>
        <v>25.41192852169877</v>
      </c>
      <c r="I17" s="39"/>
      <c r="J17" s="48">
        <f>'Fin Stmts - Note 18'!$H$30</f>
        <v>-5909</v>
      </c>
      <c r="K17" s="44"/>
      <c r="L17" s="24"/>
      <c r="M17" s="21"/>
      <c r="O17" s="22"/>
    </row>
    <row r="18" spans="1:15" s="23" customFormat="1" ht="4.5" customHeight="1">
      <c r="A18" s="33"/>
      <c r="B18" s="45"/>
      <c r="C18" s="36"/>
      <c r="D18" s="36"/>
      <c r="E18" s="14"/>
      <c r="F18" s="46"/>
      <c r="G18" s="47"/>
      <c r="H18" s="47"/>
      <c r="I18" s="47"/>
      <c r="J18" s="48"/>
      <c r="K18" s="21"/>
      <c r="M18" s="21"/>
      <c r="O18" s="22"/>
    </row>
    <row r="19" spans="1:15" s="23" customFormat="1" ht="15.75" customHeight="1">
      <c r="A19" s="33"/>
      <c r="B19" s="42"/>
      <c r="C19" s="36" t="s">
        <v>305</v>
      </c>
      <c r="D19" s="49"/>
      <c r="E19" s="14">
        <f>'Fin Stmts - Borrowings'!D37</f>
        <v>31931</v>
      </c>
      <c r="F19" s="37">
        <f>'Fin Stmts - Borrowings'!E37</f>
        <v>30884</v>
      </c>
      <c r="G19" s="38">
        <f>F19-E19</f>
        <v>-1047</v>
      </c>
      <c r="H19" s="39">
        <f>G19/F19*100</f>
        <v>-3.390104908690584</v>
      </c>
      <c r="I19" s="39"/>
      <c r="J19" s="40">
        <v>32087</v>
      </c>
      <c r="K19" s="21"/>
      <c r="M19" s="21"/>
      <c r="O19" s="22"/>
    </row>
    <row r="20" spans="1:15" s="23" customFormat="1" ht="15.75" customHeight="1">
      <c r="A20" s="33"/>
      <c r="B20" s="42"/>
      <c r="C20" s="50"/>
      <c r="D20" s="49" t="s">
        <v>484</v>
      </c>
      <c r="E20" s="51">
        <f>E19/E$44</f>
        <v>0.17833765247307984</v>
      </c>
      <c r="F20" s="52">
        <f>F19/F$44</f>
        <v>0.17249005853179036</v>
      </c>
      <c r="G20" s="47"/>
      <c r="H20" s="47"/>
      <c r="I20" s="47"/>
      <c r="J20" s="53">
        <f>J19/J$44</f>
        <v>0.1740170291230544</v>
      </c>
      <c r="K20" s="21"/>
      <c r="M20" s="21"/>
      <c r="O20" s="22"/>
    </row>
    <row r="21" spans="1:15" s="23" customFormat="1" ht="4.5" customHeight="1">
      <c r="A21" s="33"/>
      <c r="B21" s="42"/>
      <c r="C21" s="50"/>
      <c r="D21" s="49"/>
      <c r="E21" s="14"/>
      <c r="F21" s="46"/>
      <c r="G21" s="47"/>
      <c r="H21" s="47"/>
      <c r="I21" s="47"/>
      <c r="J21" s="53"/>
      <c r="K21" s="21"/>
      <c r="M21" s="21"/>
      <c r="O21" s="22"/>
    </row>
    <row r="22" spans="1:15" s="23" customFormat="1" ht="15.75" customHeight="1">
      <c r="A22" s="33"/>
      <c r="B22" s="34"/>
      <c r="C22" s="54" t="s">
        <v>306</v>
      </c>
      <c r="D22" s="54"/>
      <c r="E22" s="14">
        <f>'Fin Stmts - Borrowings'!D31</f>
        <v>2592</v>
      </c>
      <c r="F22" s="37">
        <f>'Fin Stmts - Borrowings'!E31</f>
        <v>3952</v>
      </c>
      <c r="G22" s="38">
        <f>F22-E22</f>
        <v>1360</v>
      </c>
      <c r="H22" s="39">
        <f>G22/F22*100</f>
        <v>34.41295546558704</v>
      </c>
      <c r="I22" s="39"/>
      <c r="J22" s="40">
        <v>5207</v>
      </c>
      <c r="K22" s="21"/>
      <c r="M22" s="21"/>
      <c r="O22" s="22"/>
    </row>
    <row r="23" spans="1:15" s="23" customFormat="1" ht="15.75" customHeight="1">
      <c r="A23" s="33"/>
      <c r="B23" s="34"/>
      <c r="C23" s="54"/>
      <c r="D23" s="49" t="s">
        <v>484</v>
      </c>
      <c r="E23" s="51">
        <f>E22/E$44</f>
        <v>0.014476564943478844</v>
      </c>
      <c r="F23" s="52">
        <f>F22/F$44</f>
        <v>0.022072293463205397</v>
      </c>
      <c r="G23" s="38"/>
      <c r="H23" s="39"/>
      <c r="I23" s="39"/>
      <c r="J23" s="53">
        <f>J22/J$44</f>
        <v>0.02823905851727317</v>
      </c>
      <c r="K23" s="21"/>
      <c r="M23" s="21"/>
      <c r="O23" s="22"/>
    </row>
    <row r="24" spans="1:15" s="23" customFormat="1" ht="4.5" customHeight="1">
      <c r="A24" s="33"/>
      <c r="B24" s="12"/>
      <c r="C24" s="13"/>
      <c r="D24" s="13"/>
      <c r="E24" s="14"/>
      <c r="F24" s="46"/>
      <c r="G24" s="47"/>
      <c r="H24" s="47"/>
      <c r="I24" s="47"/>
      <c r="J24" s="48"/>
      <c r="K24" s="21"/>
      <c r="M24" s="21"/>
      <c r="O24" s="22"/>
    </row>
    <row r="25" spans="1:15" s="23" customFormat="1" ht="15.75" customHeight="1">
      <c r="A25" s="33"/>
      <c r="B25" s="34"/>
      <c r="C25" s="54" t="s">
        <v>307</v>
      </c>
      <c r="D25" s="54"/>
      <c r="E25" s="14">
        <f>'Fin Stmts - Borrowings'!D29</f>
        <v>-10207</v>
      </c>
      <c r="F25" s="37">
        <f>'Fin Stmts - Borrowings'!E29</f>
        <v>-10139</v>
      </c>
      <c r="G25" s="38">
        <f>F25-E25</f>
        <v>68</v>
      </c>
      <c r="H25" s="39">
        <f>-G25/F25*100</f>
        <v>0.6706775816155439</v>
      </c>
      <c r="I25" s="39"/>
      <c r="J25" s="40">
        <v>-10430</v>
      </c>
      <c r="K25" s="21"/>
      <c r="M25" s="21"/>
      <c r="O25" s="22"/>
    </row>
    <row r="26" spans="1:15" s="23" customFormat="1" ht="15.75" customHeight="1">
      <c r="A26" s="33"/>
      <c r="B26" s="34"/>
      <c r="C26" s="54"/>
      <c r="D26" s="49" t="s">
        <v>484</v>
      </c>
      <c r="E26" s="55">
        <f>E25/E$44</f>
        <v>-0.057007059559447744</v>
      </c>
      <c r="F26" s="56">
        <f>F25/F$44</f>
        <v>-0.05662727313346142</v>
      </c>
      <c r="G26" s="57"/>
      <c r="H26" s="57"/>
      <c r="I26" s="57"/>
      <c r="J26" s="58">
        <f>J25/J$44</f>
        <v>-0.056564889636097404</v>
      </c>
      <c r="K26" s="21"/>
      <c r="M26" s="21"/>
      <c r="O26" s="22"/>
    </row>
    <row r="27" spans="1:15" s="23" customFormat="1" ht="4.5" customHeight="1">
      <c r="A27" s="33"/>
      <c r="B27" s="59"/>
      <c r="C27" s="60"/>
      <c r="D27" s="60"/>
      <c r="E27" s="26"/>
      <c r="F27" s="61"/>
      <c r="G27" s="62"/>
      <c r="H27" s="63"/>
      <c r="I27" s="63"/>
      <c r="J27" s="64"/>
      <c r="K27" s="21"/>
      <c r="M27" s="21"/>
      <c r="O27" s="22"/>
    </row>
    <row r="28" spans="1:15" s="23" customFormat="1" ht="11.25" customHeight="1">
      <c r="A28" s="33"/>
      <c r="B28" s="65"/>
      <c r="C28" s="66"/>
      <c r="D28" s="66"/>
      <c r="E28" s="67"/>
      <c r="F28" s="68"/>
      <c r="G28" s="69"/>
      <c r="H28" s="69"/>
      <c r="I28" s="69"/>
      <c r="J28" s="70"/>
      <c r="K28" s="21"/>
      <c r="M28" s="21"/>
      <c r="O28" s="22"/>
    </row>
    <row r="29" spans="1:15" s="23" customFormat="1" ht="18.75">
      <c r="A29" s="33"/>
      <c r="B29" s="71" t="s">
        <v>308</v>
      </c>
      <c r="C29" s="72"/>
      <c r="D29" s="72"/>
      <c r="E29" s="73"/>
      <c r="F29" s="74"/>
      <c r="G29" s="75"/>
      <c r="H29" s="75"/>
      <c r="I29" s="75"/>
      <c r="J29" s="76"/>
      <c r="K29" s="21"/>
      <c r="M29" s="21"/>
      <c r="O29" s="22"/>
    </row>
    <row r="30" spans="1:15" s="23" customFormat="1" ht="4.5" customHeight="1">
      <c r="A30" s="33"/>
      <c r="B30" s="77"/>
      <c r="C30" s="72"/>
      <c r="D30" s="72"/>
      <c r="E30" s="73"/>
      <c r="F30" s="74"/>
      <c r="G30" s="75"/>
      <c r="H30" s="75"/>
      <c r="I30" s="75"/>
      <c r="J30" s="76"/>
      <c r="K30" s="21"/>
      <c r="M30" s="21"/>
      <c r="O30" s="22"/>
    </row>
    <row r="31" spans="1:15" s="23" customFormat="1" ht="12" customHeight="1">
      <c r="A31" s="33"/>
      <c r="B31" s="78"/>
      <c r="C31" s="79" t="s">
        <v>239</v>
      </c>
      <c r="D31" s="80"/>
      <c r="E31" s="81">
        <f>'Fin Stmts - Perform'!E45</f>
        <v>891</v>
      </c>
      <c r="F31" s="82">
        <f>'Fin Stmts - Perform'!F45</f>
        <v>424</v>
      </c>
      <c r="G31" s="83">
        <f>+E31-F31</f>
        <v>467</v>
      </c>
      <c r="H31" s="84">
        <f>G31/F31*100</f>
        <v>110.14150943396226</v>
      </c>
      <c r="I31" s="84"/>
      <c r="J31" s="85">
        <f>'Fin Stmts - Perform'!I45</f>
        <v>-64</v>
      </c>
      <c r="K31" s="21"/>
      <c r="M31" s="21"/>
      <c r="O31" s="22"/>
    </row>
    <row r="32" spans="1:15" s="23" customFormat="1" ht="4.5" customHeight="1">
      <c r="A32" s="33"/>
      <c r="B32" s="78"/>
      <c r="C32" s="79"/>
      <c r="D32" s="79"/>
      <c r="E32" s="73"/>
      <c r="F32" s="86"/>
      <c r="G32" s="87"/>
      <c r="H32" s="87"/>
      <c r="I32" s="87"/>
      <c r="J32" s="88"/>
      <c r="K32" s="21"/>
      <c r="M32" s="21"/>
      <c r="O32" s="22"/>
    </row>
    <row r="33" spans="1:15" s="23" customFormat="1" ht="15.75" customHeight="1">
      <c r="A33" s="33"/>
      <c r="B33" s="78"/>
      <c r="C33" s="79" t="s">
        <v>485</v>
      </c>
      <c r="D33" s="79"/>
      <c r="E33" s="73">
        <f>E35-E31</f>
        <v>-1648</v>
      </c>
      <c r="F33" s="86">
        <f>F35-F31</f>
        <v>519</v>
      </c>
      <c r="G33" s="87">
        <f>+E33-F33</f>
        <v>-2167</v>
      </c>
      <c r="H33" s="89"/>
      <c r="I33" s="89"/>
      <c r="J33" s="88">
        <f>J35-J31</f>
        <v>1973</v>
      </c>
      <c r="K33" s="21"/>
      <c r="M33" s="21"/>
      <c r="O33" s="22"/>
    </row>
    <row r="34" spans="1:15" s="23" customFormat="1" ht="5.25" customHeight="1">
      <c r="A34" s="33"/>
      <c r="B34" s="78"/>
      <c r="C34" s="79"/>
      <c r="D34" s="79"/>
      <c r="E34" s="73"/>
      <c r="F34" s="86"/>
      <c r="G34" s="87"/>
      <c r="H34" s="89"/>
      <c r="I34" s="89"/>
      <c r="J34" s="88"/>
      <c r="K34" s="21"/>
      <c r="M34" s="21"/>
      <c r="O34" s="22"/>
    </row>
    <row r="35" spans="1:15" s="23" customFormat="1" ht="15.75" customHeight="1">
      <c r="A35" s="33"/>
      <c r="B35" s="78"/>
      <c r="C35" s="79" t="s">
        <v>26</v>
      </c>
      <c r="D35" s="79"/>
      <c r="E35" s="73">
        <f>'Fin Stmts - Perform'!E63</f>
        <v>-757</v>
      </c>
      <c r="F35" s="86">
        <f>'Fin Stmts - Perform'!F63</f>
        <v>943</v>
      </c>
      <c r="G35" s="87">
        <f>+E35-F35</f>
        <v>-1700</v>
      </c>
      <c r="H35" s="89">
        <f>G35/F35*100</f>
        <v>-180.27571580063625</v>
      </c>
      <c r="I35" s="89"/>
      <c r="J35" s="88">
        <f>'Fin Stmts - Perform'!I63</f>
        <v>1909</v>
      </c>
      <c r="K35" s="21"/>
      <c r="M35" s="21"/>
      <c r="O35" s="22"/>
    </row>
    <row r="36" spans="1:10" s="98" customFormat="1" ht="5.25" customHeight="1">
      <c r="A36" s="90"/>
      <c r="B36" s="91"/>
      <c r="C36" s="92"/>
      <c r="D36" s="92"/>
      <c r="E36" s="93"/>
      <c r="F36" s="94"/>
      <c r="G36" s="95"/>
      <c r="H36" s="96"/>
      <c r="I36" s="96"/>
      <c r="J36" s="97"/>
    </row>
    <row r="37" spans="1:4" ht="7.5" customHeight="1">
      <c r="A37" s="100"/>
      <c r="B37" s="101"/>
      <c r="C37" s="101"/>
      <c r="D37" s="101"/>
    </row>
    <row r="38" spans="2:3" ht="12">
      <c r="B38" s="1">
        <v>1</v>
      </c>
      <c r="C38" s="1" t="s">
        <v>486</v>
      </c>
    </row>
    <row r="39" ht="12">
      <c r="C39" s="1" t="s">
        <v>469</v>
      </c>
    </row>
    <row r="40" ht="3" customHeight="1"/>
    <row r="41" spans="2:10" ht="12">
      <c r="B41" s="1">
        <v>2</v>
      </c>
      <c r="C41" s="2" t="s">
        <v>526</v>
      </c>
      <c r="D41" s="2"/>
      <c r="E41" s="2"/>
      <c r="F41" s="2"/>
      <c r="G41" s="2"/>
      <c r="H41" s="2"/>
      <c r="I41" s="2"/>
      <c r="J41" s="2"/>
    </row>
    <row r="42" spans="2:10" ht="12">
      <c r="B42" s="1">
        <v>3</v>
      </c>
      <c r="C42" s="2" t="s">
        <v>527</v>
      </c>
      <c r="D42" s="2"/>
      <c r="E42" s="2"/>
      <c r="F42" s="2"/>
      <c r="G42" s="2"/>
      <c r="H42" s="2"/>
      <c r="I42" s="2"/>
      <c r="J42" s="2"/>
    </row>
    <row r="44" spans="2:20" ht="12">
      <c r="B44" s="102"/>
      <c r="C44" s="102" t="s">
        <v>309</v>
      </c>
      <c r="D44" s="102" t="s">
        <v>525</v>
      </c>
      <c r="E44" s="102">
        <v>179048</v>
      </c>
      <c r="F44" s="102">
        <v>179048</v>
      </c>
      <c r="G44" s="102"/>
      <c r="H44" s="102"/>
      <c r="I44" s="102"/>
      <c r="J44" s="102">
        <v>184390</v>
      </c>
      <c r="N44" s="2"/>
      <c r="O44" s="2"/>
      <c r="P44" s="2"/>
      <c r="Q44" s="2"/>
      <c r="R44" s="2"/>
      <c r="S44" s="2"/>
      <c r="T44" s="2"/>
    </row>
  </sheetData>
  <sheetProtection/>
  <mergeCells count="1">
    <mergeCell ref="E3:H3"/>
  </mergeCells>
  <printOptions/>
  <pageMargins left="0.75" right="0.75" top="1" bottom="1" header="0.5" footer="0.5"/>
  <pageSetup fitToHeight="2"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tabColor indexed="50"/>
  </sheetPr>
  <dimension ref="A1:I68"/>
  <sheetViews>
    <sheetView zoomScalePageLayoutView="0" workbookViewId="0" topLeftCell="A1">
      <selection activeCell="C10" sqref="C10"/>
    </sheetView>
  </sheetViews>
  <sheetFormatPr defaultColWidth="9.140625" defaultRowHeight="12"/>
  <cols>
    <col min="1" max="1" width="9.7109375" style="393" customWidth="1"/>
    <col min="2" max="2" width="9.7109375" style="357" customWidth="1"/>
    <col min="3" max="3" width="38.421875" style="356" customWidth="1"/>
    <col min="4" max="6" width="9.7109375" style="355" customWidth="1"/>
    <col min="7" max="7" width="9.7109375" style="511" customWidth="1"/>
    <col min="8" max="8" width="9.7109375" style="355" customWidth="1"/>
    <col min="9" max="9" width="3.8515625" style="394" customWidth="1"/>
    <col min="10" max="16384" width="9.140625" style="393" customWidth="1"/>
  </cols>
  <sheetData>
    <row r="1" spans="1:9" s="361" customFormat="1" ht="12.75">
      <c r="A1" s="512" t="s">
        <v>108</v>
      </c>
      <c r="B1" s="362"/>
      <c r="C1" s="363"/>
      <c r="D1" s="364"/>
      <c r="E1" s="364"/>
      <c r="F1" s="364"/>
      <c r="G1" s="365"/>
      <c r="H1" s="364"/>
      <c r="I1" s="359"/>
    </row>
    <row r="2" spans="1:9" s="361" customFormat="1" ht="13.5" thickBot="1">
      <c r="A2" s="513" t="s">
        <v>518</v>
      </c>
      <c r="B2" s="226"/>
      <c r="C2" s="226"/>
      <c r="D2" s="226"/>
      <c r="E2" s="226"/>
      <c r="F2" s="226"/>
      <c r="G2" s="226"/>
      <c r="H2" s="226"/>
      <c r="I2" s="359"/>
    </row>
    <row r="3" spans="2:9" s="361" customFormat="1" ht="5.25" customHeight="1">
      <c r="B3" s="362"/>
      <c r="C3" s="356"/>
      <c r="D3" s="355"/>
      <c r="E3" s="355"/>
      <c r="F3" s="355"/>
      <c r="G3" s="511"/>
      <c r="H3" s="355"/>
      <c r="I3" s="359"/>
    </row>
    <row r="4" spans="1:9" s="361" customFormat="1" ht="12.75">
      <c r="A4" s="238" t="s">
        <v>85</v>
      </c>
      <c r="B4" s="238" t="s">
        <v>85</v>
      </c>
      <c r="C4" s="356"/>
      <c r="D4" s="355"/>
      <c r="E4" s="355"/>
      <c r="F4" s="355"/>
      <c r="G4" s="511"/>
      <c r="H4" s="355"/>
      <c r="I4" s="359"/>
    </row>
    <row r="5" spans="1:8" ht="11.25" customHeight="1">
      <c r="A5" s="240" t="s">
        <v>86</v>
      </c>
      <c r="B5" s="238" t="s">
        <v>519</v>
      </c>
      <c r="C5" s="246"/>
      <c r="D5" s="241" t="s">
        <v>3</v>
      </c>
      <c r="E5" s="241"/>
      <c r="F5" s="241"/>
      <c r="G5" s="242"/>
      <c r="H5" s="243" t="s">
        <v>4</v>
      </c>
    </row>
    <row r="6" spans="1:8" ht="11.25" customHeight="1">
      <c r="A6" s="244" t="s">
        <v>455</v>
      </c>
      <c r="B6" s="238" t="s">
        <v>5</v>
      </c>
      <c r="C6" s="246"/>
      <c r="D6" s="243"/>
      <c r="E6" s="243"/>
      <c r="F6" s="514"/>
      <c r="G6" s="515"/>
      <c r="H6" s="22" t="s">
        <v>6</v>
      </c>
    </row>
    <row r="7" spans="1:8" ht="11.25" customHeight="1">
      <c r="A7" s="245" t="s">
        <v>7</v>
      </c>
      <c r="B7" s="238" t="s">
        <v>7</v>
      </c>
      <c r="C7" s="246"/>
      <c r="D7" s="254" t="s">
        <v>7</v>
      </c>
      <c r="E7" s="243" t="s">
        <v>6</v>
      </c>
      <c r="F7" s="516" t="s">
        <v>9</v>
      </c>
      <c r="G7" s="517"/>
      <c r="H7" s="518"/>
    </row>
    <row r="8" spans="1:9" s="519" customFormat="1" ht="11.25" customHeight="1">
      <c r="A8" s="250" t="s">
        <v>10</v>
      </c>
      <c r="B8" s="250" t="s">
        <v>10</v>
      </c>
      <c r="C8" s="261"/>
      <c r="D8" s="249" t="s">
        <v>10</v>
      </c>
      <c r="E8" s="250" t="s">
        <v>10</v>
      </c>
      <c r="F8" s="251" t="s">
        <v>10</v>
      </c>
      <c r="G8" s="252" t="s">
        <v>11</v>
      </c>
      <c r="H8" s="250" t="s">
        <v>10</v>
      </c>
      <c r="I8" s="520"/>
    </row>
    <row r="9" spans="1:9" s="519" customFormat="1" ht="3.75" customHeight="1">
      <c r="A9" s="521"/>
      <c r="B9" s="22"/>
      <c r="C9" s="522"/>
      <c r="D9" s="254"/>
      <c r="E9" s="22"/>
      <c r="F9" s="255"/>
      <c r="G9" s="256"/>
      <c r="H9" s="22"/>
      <c r="I9" s="520"/>
    </row>
    <row r="10" spans="1:8" ht="12.75" customHeight="1">
      <c r="A10" s="215"/>
      <c r="B10" s="216"/>
      <c r="C10" s="246" t="s">
        <v>109</v>
      </c>
      <c r="D10" s="523"/>
      <c r="E10" s="5"/>
      <c r="F10" s="5"/>
      <c r="G10" s="524"/>
      <c r="H10" s="5"/>
    </row>
    <row r="11" spans="1:9" ht="14.25">
      <c r="A11" s="2">
        <v>18516</v>
      </c>
      <c r="B11" s="2">
        <v>16730</v>
      </c>
      <c r="C11" s="261" t="s">
        <v>506</v>
      </c>
      <c r="D11" s="263">
        <v>16687</v>
      </c>
      <c r="E11" s="2">
        <v>16213</v>
      </c>
      <c r="F11" s="264">
        <v>-474</v>
      </c>
      <c r="G11" s="265">
        <v>-2.923579843335595</v>
      </c>
      <c r="H11" s="2">
        <v>19244</v>
      </c>
      <c r="I11" s="525"/>
    </row>
    <row r="12" spans="1:9" ht="12.75">
      <c r="A12" s="2">
        <v>1484</v>
      </c>
      <c r="B12" s="2">
        <v>2244</v>
      </c>
      <c r="C12" s="261" t="s">
        <v>110</v>
      </c>
      <c r="D12" s="263">
        <v>1294</v>
      </c>
      <c r="E12" s="2">
        <v>1383</v>
      </c>
      <c r="F12" s="264">
        <v>89</v>
      </c>
      <c r="G12" s="265">
        <v>6.4352856109906</v>
      </c>
      <c r="H12" s="2">
        <v>1116</v>
      </c>
      <c r="I12" s="525"/>
    </row>
    <row r="13" spans="1:9" ht="12.75">
      <c r="A13" s="2">
        <v>423</v>
      </c>
      <c r="B13" s="2">
        <v>371</v>
      </c>
      <c r="C13" s="261" t="s">
        <v>111</v>
      </c>
      <c r="D13" s="263">
        <v>490</v>
      </c>
      <c r="E13" s="2">
        <v>422</v>
      </c>
      <c r="F13" s="264">
        <v>-68</v>
      </c>
      <c r="G13" s="265">
        <v>-16.113744075829384</v>
      </c>
      <c r="H13" s="2">
        <v>416</v>
      </c>
      <c r="I13" s="525"/>
    </row>
    <row r="14" spans="1:9" ht="12.75">
      <c r="A14" s="2">
        <v>7750</v>
      </c>
      <c r="B14" s="2">
        <v>8146</v>
      </c>
      <c r="C14" s="261" t="s">
        <v>112</v>
      </c>
      <c r="D14" s="263">
        <v>9515</v>
      </c>
      <c r="E14" s="2">
        <v>7465</v>
      </c>
      <c r="F14" s="264">
        <v>-2050</v>
      </c>
      <c r="G14" s="265">
        <v>-27.461486939048896</v>
      </c>
      <c r="H14" s="2">
        <v>7750</v>
      </c>
      <c r="I14" s="525"/>
    </row>
    <row r="15" spans="1:9" ht="14.25">
      <c r="A15" s="2">
        <v>1591</v>
      </c>
      <c r="B15" s="2">
        <v>1191</v>
      </c>
      <c r="C15" s="261" t="s">
        <v>507</v>
      </c>
      <c r="D15" s="263">
        <v>2208</v>
      </c>
      <c r="E15" s="2">
        <v>1511</v>
      </c>
      <c r="F15" s="264">
        <v>-697</v>
      </c>
      <c r="G15" s="265">
        <v>-46.128391793514226</v>
      </c>
      <c r="H15" s="2">
        <v>746</v>
      </c>
      <c r="I15" s="525"/>
    </row>
    <row r="16" spans="1:9" ht="12.75">
      <c r="A16" s="2">
        <v>955</v>
      </c>
      <c r="B16" s="2">
        <v>978</v>
      </c>
      <c r="C16" s="261" t="s">
        <v>113</v>
      </c>
      <c r="D16" s="263">
        <v>1046</v>
      </c>
      <c r="E16" s="2">
        <v>680</v>
      </c>
      <c r="F16" s="264">
        <v>-366</v>
      </c>
      <c r="G16" s="265">
        <v>-53.8235294117647</v>
      </c>
      <c r="H16" s="2">
        <v>1124</v>
      </c>
      <c r="I16" s="525"/>
    </row>
    <row r="17" spans="1:9" ht="12.75">
      <c r="A17" s="2">
        <v>15391</v>
      </c>
      <c r="B17" s="2">
        <v>14793</v>
      </c>
      <c r="C17" s="261" t="s">
        <v>114</v>
      </c>
      <c r="D17" s="263">
        <v>17641</v>
      </c>
      <c r="E17" s="2">
        <v>18143</v>
      </c>
      <c r="F17" s="264">
        <v>502</v>
      </c>
      <c r="G17" s="265">
        <v>2.7669073471862426</v>
      </c>
      <c r="H17" s="2">
        <v>18222</v>
      </c>
      <c r="I17" s="525"/>
    </row>
    <row r="18" spans="1:9" s="396" customFormat="1" ht="17.25" customHeight="1">
      <c r="A18" s="709">
        <v>46110</v>
      </c>
      <c r="B18" s="709">
        <v>44453</v>
      </c>
      <c r="C18" s="526" t="s">
        <v>508</v>
      </c>
      <c r="D18" s="710">
        <v>48881</v>
      </c>
      <c r="E18" s="709">
        <v>45817</v>
      </c>
      <c r="F18" s="711">
        <v>-3064</v>
      </c>
      <c r="G18" s="131">
        <v>-6.687474081672741</v>
      </c>
      <c r="H18" s="709">
        <v>48618</v>
      </c>
      <c r="I18" s="525"/>
    </row>
    <row r="19" spans="1:9" ht="4.5" customHeight="1">
      <c r="A19" s="528"/>
      <c r="B19" s="528"/>
      <c r="C19" s="261"/>
      <c r="D19" s="529"/>
      <c r="E19" s="528"/>
      <c r="F19" s="530"/>
      <c r="G19" s="531"/>
      <c r="H19" s="528"/>
      <c r="I19" s="525"/>
    </row>
    <row r="20" spans="1:9" s="396" customFormat="1" ht="13.5" customHeight="1">
      <c r="A20" s="2">
        <v>33192</v>
      </c>
      <c r="B20" s="2">
        <v>33277</v>
      </c>
      <c r="C20" s="532" t="s">
        <v>509</v>
      </c>
      <c r="D20" s="263">
        <v>34623</v>
      </c>
      <c r="E20" s="2">
        <v>32696</v>
      </c>
      <c r="F20" s="264">
        <v>-1927</v>
      </c>
      <c r="G20" s="265">
        <v>-5.8936873011989235</v>
      </c>
      <c r="H20" s="2">
        <v>33378</v>
      </c>
      <c r="I20" s="525"/>
    </row>
    <row r="21" spans="1:9" s="396" customFormat="1" ht="13.5" customHeight="1">
      <c r="A21" s="533">
        <v>12918</v>
      </c>
      <c r="B21" s="533">
        <v>11176</v>
      </c>
      <c r="C21" s="532" t="s">
        <v>449</v>
      </c>
      <c r="D21" s="534">
        <v>14258</v>
      </c>
      <c r="E21" s="533">
        <v>13121</v>
      </c>
      <c r="F21" s="264">
        <v>-1137</v>
      </c>
      <c r="G21" s="265">
        <v>-8.665498056550568</v>
      </c>
      <c r="H21" s="533">
        <v>15240</v>
      </c>
      <c r="I21" s="525"/>
    </row>
    <row r="22" spans="1:9" s="396" customFormat="1" ht="17.25" customHeight="1">
      <c r="A22" s="709">
        <v>46110</v>
      </c>
      <c r="B22" s="709">
        <v>44453</v>
      </c>
      <c r="C22" s="526" t="s">
        <v>508</v>
      </c>
      <c r="D22" s="710">
        <v>48881</v>
      </c>
      <c r="E22" s="709">
        <v>45817</v>
      </c>
      <c r="F22" s="711">
        <v>-3064</v>
      </c>
      <c r="G22" s="131">
        <v>-6.687474081672741</v>
      </c>
      <c r="H22" s="709">
        <v>48618</v>
      </c>
      <c r="I22" s="525"/>
    </row>
    <row r="23" spans="1:9" s="396" customFormat="1" ht="9" customHeight="1">
      <c r="A23" s="527"/>
      <c r="B23" s="527"/>
      <c r="C23" s="293"/>
      <c r="D23" s="535"/>
      <c r="E23" s="527"/>
      <c r="F23" s="536"/>
      <c r="G23" s="445"/>
      <c r="H23" s="527"/>
      <c r="I23" s="525"/>
    </row>
    <row r="24" spans="1:9" ht="12.75" customHeight="1">
      <c r="A24" s="413"/>
      <c r="B24" s="495"/>
      <c r="C24" s="526" t="s">
        <v>443</v>
      </c>
      <c r="D24" s="496"/>
      <c r="E24" s="495"/>
      <c r="F24" s="495"/>
      <c r="G24" s="495"/>
      <c r="H24" s="497"/>
      <c r="I24" s="495"/>
    </row>
    <row r="25" spans="1:9" ht="12.75">
      <c r="A25" s="266">
        <v>37336</v>
      </c>
      <c r="B25" s="266">
        <v>37606</v>
      </c>
      <c r="C25" s="261" t="s">
        <v>115</v>
      </c>
      <c r="D25" s="267">
        <v>40160</v>
      </c>
      <c r="E25" s="266">
        <v>36210</v>
      </c>
      <c r="F25" s="268">
        <v>-3950</v>
      </c>
      <c r="G25" s="269">
        <v>-10.908588787627727</v>
      </c>
      <c r="H25" s="266">
        <v>37793</v>
      </c>
      <c r="I25" s="393"/>
    </row>
    <row r="26" spans="1:9" ht="24">
      <c r="A26" s="281">
        <v>409</v>
      </c>
      <c r="B26" s="281">
        <v>667</v>
      </c>
      <c r="C26" s="261" t="s">
        <v>116</v>
      </c>
      <c r="D26" s="294">
        <v>-75</v>
      </c>
      <c r="E26" s="281">
        <v>584</v>
      </c>
      <c r="F26" s="123">
        <v>659</v>
      </c>
      <c r="G26" s="399">
        <v>112.84246575342465</v>
      </c>
      <c r="H26" s="266">
        <v>649</v>
      </c>
      <c r="I26" s="393"/>
    </row>
    <row r="27" spans="1:8" s="401" customFormat="1" ht="17.25" customHeight="1">
      <c r="A27" s="582">
        <v>37745</v>
      </c>
      <c r="B27" s="582">
        <v>38273</v>
      </c>
      <c r="C27" s="526" t="s">
        <v>510</v>
      </c>
      <c r="D27" s="583">
        <v>40085</v>
      </c>
      <c r="E27" s="582">
        <v>36794</v>
      </c>
      <c r="F27" s="130">
        <v>-3291</v>
      </c>
      <c r="G27" s="131">
        <v>-8.944393107571887</v>
      </c>
      <c r="H27" s="582">
        <v>38442</v>
      </c>
    </row>
    <row r="28" spans="1:9" ht="14.25">
      <c r="A28" s="2">
        <v>50698</v>
      </c>
      <c r="B28" s="2">
        <v>47374</v>
      </c>
      <c r="C28" s="261" t="s">
        <v>511</v>
      </c>
      <c r="D28" s="263">
        <v>50292</v>
      </c>
      <c r="E28" s="2">
        <v>46933</v>
      </c>
      <c r="F28" s="264">
        <v>3359</v>
      </c>
      <c r="G28" s="265">
        <v>7.157011058317176</v>
      </c>
      <c r="H28" s="2">
        <v>48872</v>
      </c>
      <c r="I28" s="393"/>
    </row>
    <row r="29" spans="1:9" ht="17.25" customHeight="1">
      <c r="A29" s="582">
        <v>-12953</v>
      </c>
      <c r="B29" s="582">
        <v>-9101</v>
      </c>
      <c r="C29" s="293" t="s">
        <v>512</v>
      </c>
      <c r="D29" s="583">
        <v>-10207</v>
      </c>
      <c r="E29" s="582">
        <v>-10139</v>
      </c>
      <c r="F29" s="130">
        <v>68</v>
      </c>
      <c r="G29" s="131">
        <v>0.6706775816155439</v>
      </c>
      <c r="H29" s="582">
        <v>-10430</v>
      </c>
      <c r="I29" s="393"/>
    </row>
    <row r="30" spans="1:9" ht="36">
      <c r="A30" s="281">
        <v>12934</v>
      </c>
      <c r="B30" s="281">
        <v>13287</v>
      </c>
      <c r="C30" s="261" t="s">
        <v>367</v>
      </c>
      <c r="D30" s="294">
        <v>12799</v>
      </c>
      <c r="E30" s="281">
        <v>14091</v>
      </c>
      <c r="F30" s="120">
        <v>-1292</v>
      </c>
      <c r="G30" s="295">
        <v>-9.168973103399333</v>
      </c>
      <c r="H30" s="281">
        <v>15637</v>
      </c>
      <c r="I30" s="393"/>
    </row>
    <row r="31" spans="1:9" ht="17.25" customHeight="1">
      <c r="A31" s="582">
        <v>-19</v>
      </c>
      <c r="B31" s="582">
        <v>4186</v>
      </c>
      <c r="C31" s="293" t="s">
        <v>513</v>
      </c>
      <c r="D31" s="583">
        <v>2592</v>
      </c>
      <c r="E31" s="582">
        <v>3952</v>
      </c>
      <c r="F31" s="130">
        <v>1360</v>
      </c>
      <c r="G31" s="131">
        <v>34.41295546558704</v>
      </c>
      <c r="H31" s="582">
        <v>5207</v>
      </c>
      <c r="I31" s="393"/>
    </row>
    <row r="32" spans="1:9" ht="9" customHeight="1">
      <c r="A32" s="310"/>
      <c r="B32" s="310"/>
      <c r="C32" s="405"/>
      <c r="D32" s="537"/>
      <c r="E32" s="538"/>
      <c r="F32" s="538"/>
      <c r="G32" s="407"/>
      <c r="H32" s="408"/>
      <c r="I32" s="355"/>
    </row>
    <row r="33" spans="1:9" ht="24">
      <c r="A33" s="310"/>
      <c r="B33" s="310"/>
      <c r="C33" s="293" t="s">
        <v>442</v>
      </c>
      <c r="D33" s="537"/>
      <c r="E33" s="538"/>
      <c r="F33" s="538"/>
      <c r="G33" s="407"/>
      <c r="H33" s="408"/>
      <c r="I33" s="355"/>
    </row>
    <row r="34" spans="1:9" ht="14.25">
      <c r="A34" s="212">
        <v>37745</v>
      </c>
      <c r="B34" s="212">
        <v>38273</v>
      </c>
      <c r="C34" s="116" t="s">
        <v>514</v>
      </c>
      <c r="D34" s="537">
        <v>40085</v>
      </c>
      <c r="E34" s="538">
        <v>36794</v>
      </c>
      <c r="F34" s="264">
        <v>-3291</v>
      </c>
      <c r="G34" s="265">
        <v>-8.944393107571887</v>
      </c>
      <c r="H34" s="538">
        <v>38442</v>
      </c>
      <c r="I34" s="355"/>
    </row>
    <row r="35" spans="1:9" ht="24">
      <c r="A35" s="2">
        <v>-7955</v>
      </c>
      <c r="B35" s="2">
        <v>-8585</v>
      </c>
      <c r="C35" s="532" t="s">
        <v>448</v>
      </c>
      <c r="D35" s="263">
        <v>-9754</v>
      </c>
      <c r="E35" s="2">
        <v>-7510</v>
      </c>
      <c r="F35" s="264">
        <v>2244</v>
      </c>
      <c r="G35" s="265">
        <v>29.880159786950735</v>
      </c>
      <c r="H35" s="2">
        <v>-7955</v>
      </c>
      <c r="I35" s="393"/>
    </row>
    <row r="36" spans="1:9" ht="26.25">
      <c r="A36" s="2">
        <v>1600</v>
      </c>
      <c r="B36" s="2">
        <v>1600</v>
      </c>
      <c r="C36" s="261" t="s">
        <v>515</v>
      </c>
      <c r="D36" s="263">
        <v>1600</v>
      </c>
      <c r="E36" s="2">
        <v>1600</v>
      </c>
      <c r="F36" s="264">
        <v>0</v>
      </c>
      <c r="G36" s="265">
        <v>0</v>
      </c>
      <c r="H36" s="2">
        <v>1600</v>
      </c>
      <c r="I36" s="393"/>
    </row>
    <row r="37" spans="1:9" ht="24">
      <c r="A37" s="582">
        <v>31390</v>
      </c>
      <c r="B37" s="582">
        <v>31288</v>
      </c>
      <c r="C37" s="293" t="s">
        <v>440</v>
      </c>
      <c r="D37" s="583">
        <v>31931</v>
      </c>
      <c r="E37" s="582">
        <v>30884</v>
      </c>
      <c r="F37" s="130">
        <v>-1047</v>
      </c>
      <c r="G37" s="131">
        <v>-3.390104908690584</v>
      </c>
      <c r="H37" s="582">
        <v>32087</v>
      </c>
      <c r="I37" s="393"/>
    </row>
    <row r="38" spans="1:9" ht="7.5" customHeight="1">
      <c r="A38" s="310"/>
      <c r="B38" s="310"/>
      <c r="C38" s="405"/>
      <c r="D38" s="538"/>
      <c r="E38" s="538"/>
      <c r="F38" s="538"/>
      <c r="G38" s="407"/>
      <c r="H38" s="408"/>
      <c r="I38" s="355"/>
    </row>
    <row r="39" spans="1:8" ht="12.75">
      <c r="A39" s="10" t="s">
        <v>279</v>
      </c>
      <c r="B39" s="508"/>
      <c r="C39" s="539"/>
      <c r="D39" s="503"/>
      <c r="E39" s="503"/>
      <c r="F39" s="503"/>
      <c r="G39" s="540"/>
      <c r="H39" s="503"/>
    </row>
    <row r="40" spans="1:8" ht="2.25" customHeight="1">
      <c r="A40" s="541"/>
      <c r="B40" s="541"/>
      <c r="C40" s="539"/>
      <c r="D40" s="503"/>
      <c r="E40" s="503"/>
      <c r="F40" s="503"/>
      <c r="G40" s="540"/>
      <c r="H40" s="503"/>
    </row>
    <row r="41" spans="1:8" ht="12.75">
      <c r="A41" s="508" t="s">
        <v>528</v>
      </c>
      <c r="B41" s="508"/>
      <c r="C41" s="539"/>
      <c r="D41" s="503"/>
      <c r="E41" s="503"/>
      <c r="F41" s="503"/>
      <c r="G41" s="540"/>
      <c r="H41" s="503"/>
    </row>
    <row r="42" spans="1:8" ht="2.25" customHeight="1">
      <c r="A42" s="541"/>
      <c r="B42" s="541"/>
      <c r="C42" s="539"/>
      <c r="D42" s="503"/>
      <c r="E42" s="503"/>
      <c r="F42" s="503"/>
      <c r="G42" s="540"/>
      <c r="H42" s="503"/>
    </row>
    <row r="43" spans="1:8" ht="12.75">
      <c r="A43" s="541" t="s">
        <v>534</v>
      </c>
      <c r="B43" s="541"/>
      <c r="C43" s="539"/>
      <c r="D43" s="503"/>
      <c r="E43" s="503"/>
      <c r="F43" s="503"/>
      <c r="G43" s="540"/>
      <c r="H43" s="503"/>
    </row>
    <row r="44" spans="1:8" ht="12.75">
      <c r="A44" s="541" t="s">
        <v>535</v>
      </c>
      <c r="B44" s="541"/>
      <c r="C44" s="539"/>
      <c r="D44" s="503"/>
      <c r="E44" s="503"/>
      <c r="F44" s="503"/>
      <c r="G44" s="540"/>
      <c r="H44" s="503"/>
    </row>
    <row r="45" spans="1:8" ht="2.25" customHeight="1">
      <c r="A45" s="541"/>
      <c r="B45" s="541"/>
      <c r="C45" s="539"/>
      <c r="D45" s="503"/>
      <c r="E45" s="503"/>
      <c r="F45" s="503"/>
      <c r="G45" s="540"/>
      <c r="H45" s="503"/>
    </row>
    <row r="46" spans="1:8" ht="12.75">
      <c r="A46" s="541" t="s">
        <v>536</v>
      </c>
      <c r="B46" s="541"/>
      <c r="C46" s="539"/>
      <c r="D46" s="503"/>
      <c r="E46" s="503"/>
      <c r="F46" s="503"/>
      <c r="G46" s="540"/>
      <c r="H46" s="503"/>
    </row>
    <row r="47" spans="1:8" ht="12.75">
      <c r="A47" s="541" t="s">
        <v>537</v>
      </c>
      <c r="B47" s="541"/>
      <c r="C47" s="539"/>
      <c r="D47" s="503"/>
      <c r="E47" s="503"/>
      <c r="F47" s="503"/>
      <c r="G47" s="540"/>
      <c r="H47" s="503"/>
    </row>
    <row r="48" spans="1:8" ht="2.25" customHeight="1">
      <c r="A48" s="541"/>
      <c r="B48" s="541"/>
      <c r="C48" s="539"/>
      <c r="D48" s="503"/>
      <c r="E48" s="503"/>
      <c r="F48" s="503"/>
      <c r="G48" s="540"/>
      <c r="H48" s="503"/>
    </row>
    <row r="49" spans="1:8" ht="12.75">
      <c r="A49" s="541" t="s">
        <v>538</v>
      </c>
      <c r="B49" s="541"/>
      <c r="C49" s="539"/>
      <c r="D49" s="503"/>
      <c r="E49" s="503"/>
      <c r="F49" s="503"/>
      <c r="G49" s="540"/>
      <c r="H49" s="503"/>
    </row>
    <row r="50" spans="1:8" ht="12.75">
      <c r="A50" s="541" t="s">
        <v>539</v>
      </c>
      <c r="B50" s="541"/>
      <c r="C50" s="539"/>
      <c r="D50" s="503"/>
      <c r="E50" s="503"/>
      <c r="F50" s="503"/>
      <c r="G50" s="540"/>
      <c r="H50" s="503"/>
    </row>
    <row r="51" spans="1:8" ht="2.25" customHeight="1">
      <c r="A51" s="541"/>
      <c r="B51" s="541"/>
      <c r="C51" s="539"/>
      <c r="D51" s="503"/>
      <c r="E51" s="503"/>
      <c r="F51" s="503"/>
      <c r="G51" s="540"/>
      <c r="H51" s="503"/>
    </row>
    <row r="52" spans="1:8" ht="12.75">
      <c r="A52" s="541" t="s">
        <v>540</v>
      </c>
      <c r="B52" s="541"/>
      <c r="C52" s="539"/>
      <c r="D52" s="503"/>
      <c r="E52" s="503"/>
      <c r="F52" s="503"/>
      <c r="G52" s="540"/>
      <c r="H52" s="503"/>
    </row>
    <row r="53" spans="1:8" ht="12.75">
      <c r="A53" s="541" t="s">
        <v>548</v>
      </c>
      <c r="B53" s="541"/>
      <c r="C53" s="539"/>
      <c r="D53" s="503"/>
      <c r="E53" s="503"/>
      <c r="F53" s="503"/>
      <c r="G53" s="540"/>
      <c r="H53" s="503"/>
    </row>
    <row r="54" spans="1:8" ht="12.75">
      <c r="A54" s="541" t="s">
        <v>549</v>
      </c>
      <c r="B54" s="541"/>
      <c r="C54" s="539"/>
      <c r="D54" s="503"/>
      <c r="E54" s="503"/>
      <c r="F54" s="503"/>
      <c r="G54" s="540"/>
      <c r="H54" s="503"/>
    </row>
    <row r="55" spans="1:8" ht="2.25" customHeight="1">
      <c r="A55" s="541"/>
      <c r="B55" s="541"/>
      <c r="C55" s="539"/>
      <c r="D55" s="503"/>
      <c r="E55" s="503"/>
      <c r="F55" s="503"/>
      <c r="G55" s="540"/>
      <c r="H55" s="503"/>
    </row>
    <row r="56" spans="1:8" ht="12.75">
      <c r="A56" s="541" t="s">
        <v>441</v>
      </c>
      <c r="B56" s="541"/>
      <c r="C56" s="539"/>
      <c r="D56" s="503"/>
      <c r="E56" s="503"/>
      <c r="F56" s="503"/>
      <c r="G56" s="540"/>
      <c r="H56" s="503"/>
    </row>
    <row r="57" spans="1:8" ht="2.25" customHeight="1">
      <c r="A57" s="541"/>
      <c r="B57" s="541"/>
      <c r="C57" s="539"/>
      <c r="D57" s="503"/>
      <c r="E57" s="503"/>
      <c r="F57" s="503"/>
      <c r="G57" s="540"/>
      <c r="H57" s="503"/>
    </row>
    <row r="58" spans="1:8" ht="12.75">
      <c r="A58" s="541" t="s">
        <v>541</v>
      </c>
      <c r="B58" s="541"/>
      <c r="C58" s="539"/>
      <c r="D58" s="503"/>
      <c r="E58" s="503"/>
      <c r="F58" s="503"/>
      <c r="G58" s="540"/>
      <c r="H58" s="503"/>
    </row>
    <row r="59" spans="1:8" ht="12.75">
      <c r="A59" s="541" t="s">
        <v>542</v>
      </c>
      <c r="B59" s="541"/>
      <c r="C59" s="539"/>
      <c r="D59" s="503"/>
      <c r="E59" s="503"/>
      <c r="F59" s="503"/>
      <c r="G59" s="540"/>
      <c r="H59" s="503"/>
    </row>
    <row r="60" spans="1:8" ht="12.75">
      <c r="A60" s="541" t="s">
        <v>543</v>
      </c>
      <c r="B60" s="541"/>
      <c r="C60" s="539"/>
      <c r="D60" s="503"/>
      <c r="E60" s="503"/>
      <c r="F60" s="503"/>
      <c r="G60" s="540"/>
      <c r="H60" s="503"/>
    </row>
    <row r="61" spans="1:8" ht="2.25" customHeight="1">
      <c r="A61" s="541"/>
      <c r="B61" s="541"/>
      <c r="C61" s="539"/>
      <c r="D61" s="503"/>
      <c r="E61" s="503"/>
      <c r="F61" s="503"/>
      <c r="G61" s="540"/>
      <c r="H61" s="503"/>
    </row>
    <row r="62" spans="1:8" ht="12.75">
      <c r="A62" s="541" t="s">
        <v>544</v>
      </c>
      <c r="B62" s="541"/>
      <c r="C62" s="539"/>
      <c r="D62" s="503"/>
      <c r="E62" s="503"/>
      <c r="F62" s="503"/>
      <c r="G62" s="540"/>
      <c r="H62" s="503"/>
    </row>
    <row r="63" spans="1:8" ht="12.75">
      <c r="A63" s="541" t="s">
        <v>545</v>
      </c>
      <c r="B63" s="541"/>
      <c r="C63" s="539"/>
      <c r="D63" s="503"/>
      <c r="E63" s="503"/>
      <c r="F63" s="503"/>
      <c r="G63" s="540"/>
      <c r="H63" s="503"/>
    </row>
    <row r="64" spans="1:8" ht="2.25" customHeight="1">
      <c r="A64" s="541"/>
      <c r="B64" s="541"/>
      <c r="C64" s="539"/>
      <c r="D64" s="503"/>
      <c r="E64" s="503"/>
      <c r="F64" s="503"/>
      <c r="G64" s="540"/>
      <c r="H64" s="503"/>
    </row>
    <row r="65" spans="1:8" ht="12.75">
      <c r="A65" s="541" t="s">
        <v>546</v>
      </c>
      <c r="B65" s="541"/>
      <c r="C65" s="539"/>
      <c r="D65" s="503"/>
      <c r="E65" s="503"/>
      <c r="F65" s="503"/>
      <c r="G65" s="540"/>
      <c r="H65" s="503"/>
    </row>
    <row r="66" spans="1:8" ht="12.75">
      <c r="A66" s="541" t="s">
        <v>547</v>
      </c>
      <c r="B66" s="541"/>
      <c r="C66" s="539"/>
      <c r="D66" s="503"/>
      <c r="E66" s="503"/>
      <c r="F66" s="503"/>
      <c r="G66" s="540"/>
      <c r="H66" s="503"/>
    </row>
    <row r="67" spans="1:8" ht="9" customHeight="1">
      <c r="A67" s="541"/>
      <c r="B67" s="541"/>
      <c r="C67" s="539"/>
      <c r="D67" s="503"/>
      <c r="E67" s="503"/>
      <c r="F67" s="503"/>
      <c r="G67" s="540"/>
      <c r="H67" s="503"/>
    </row>
    <row r="68" ht="12.75">
      <c r="A68" s="282" t="s">
        <v>373</v>
      </c>
    </row>
  </sheetData>
  <sheetProtection/>
  <printOptions/>
  <pageMargins left="0.5511811023622047" right="0.3937007874015748" top="0.984251968503937" bottom="0.38" header="0.5118110236220472" footer="0.2362204724409449"/>
  <pageSetup firstPageNumber="15" useFirstPageNumber="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2:I66"/>
  <sheetViews>
    <sheetView zoomScalePageLayoutView="0" workbookViewId="0" topLeftCell="A1">
      <selection activeCell="A1" sqref="A1"/>
    </sheetView>
  </sheetViews>
  <sheetFormatPr defaultColWidth="9.140625" defaultRowHeight="12"/>
  <cols>
    <col min="1" max="1" width="9.7109375" style="393" customWidth="1"/>
    <col min="2" max="2" width="9.7109375" style="357" customWidth="1"/>
    <col min="3" max="3" width="38.421875" style="356" customWidth="1"/>
    <col min="4" max="6" width="9.7109375" style="355" customWidth="1"/>
    <col min="7" max="7" width="9.7109375" style="511" customWidth="1"/>
    <col min="8" max="8" width="9.7109375" style="355" customWidth="1"/>
    <col min="9" max="9" width="9.140625" style="394" customWidth="1"/>
    <col min="10" max="16384" width="9.140625" style="393" customWidth="1"/>
  </cols>
  <sheetData>
    <row r="2" spans="1:9" s="361" customFormat="1" ht="12.75">
      <c r="A2" s="512" t="s">
        <v>346</v>
      </c>
      <c r="B2" s="362"/>
      <c r="C2" s="363"/>
      <c r="D2" s="364"/>
      <c r="E2" s="364"/>
      <c r="F2" s="364"/>
      <c r="G2" s="365"/>
      <c r="H2" s="364"/>
      <c r="I2" s="359"/>
    </row>
    <row r="3" spans="1:9" s="361" customFormat="1" ht="13.5" thickBot="1">
      <c r="A3" s="513" t="s">
        <v>518</v>
      </c>
      <c r="B3" s="226"/>
      <c r="C3" s="226"/>
      <c r="D3" s="226"/>
      <c r="E3" s="226"/>
      <c r="F3" s="226"/>
      <c r="G3" s="226"/>
      <c r="H3" s="226"/>
      <c r="I3" s="359"/>
    </row>
    <row r="4" spans="2:9" s="361" customFormat="1" ht="6.75" customHeight="1">
      <c r="B4" s="362"/>
      <c r="C4" s="356"/>
      <c r="D4" s="355"/>
      <c r="E4" s="355"/>
      <c r="F4" s="355"/>
      <c r="G4" s="511"/>
      <c r="H4" s="355"/>
      <c r="I4" s="359"/>
    </row>
    <row r="5" spans="1:8" ht="12.75" customHeight="1">
      <c r="A5" s="238"/>
      <c r="B5" s="238"/>
      <c r="C5" s="246"/>
      <c r="D5" s="241"/>
      <c r="E5" s="241"/>
      <c r="F5" s="316" t="s">
        <v>85</v>
      </c>
      <c r="G5" s="238" t="s">
        <v>85</v>
      </c>
      <c r="H5" s="238" t="s">
        <v>85</v>
      </c>
    </row>
    <row r="6" spans="1:8" ht="12.75" customHeight="1">
      <c r="A6" s="240"/>
      <c r="B6" s="238"/>
      <c r="C6" s="246"/>
      <c r="D6" s="243"/>
      <c r="E6" s="243"/>
      <c r="F6" s="542" t="s">
        <v>519</v>
      </c>
      <c r="G6" s="240" t="s">
        <v>86</v>
      </c>
      <c r="H6" s="240" t="s">
        <v>519</v>
      </c>
    </row>
    <row r="7" spans="1:8" ht="12.75" customHeight="1">
      <c r="A7" s="244"/>
      <c r="B7" s="109"/>
      <c r="C7" s="246"/>
      <c r="D7" s="22"/>
      <c r="E7" s="243"/>
      <c r="F7" s="543" t="s">
        <v>455</v>
      </c>
      <c r="G7" s="244" t="s">
        <v>455</v>
      </c>
      <c r="H7" s="109" t="s">
        <v>5</v>
      </c>
    </row>
    <row r="8" spans="1:9" s="519" customFormat="1" ht="12.75" customHeight="1">
      <c r="A8" s="250"/>
      <c r="B8" s="250"/>
      <c r="C8" s="544"/>
      <c r="D8" s="250"/>
      <c r="E8" s="250"/>
      <c r="F8" s="249" t="s">
        <v>10</v>
      </c>
      <c r="G8" s="250" t="s">
        <v>10</v>
      </c>
      <c r="H8" s="250" t="s">
        <v>10</v>
      </c>
      <c r="I8" s="520"/>
    </row>
    <row r="9" spans="1:9" s="519" customFormat="1" ht="3.75" customHeight="1">
      <c r="A9" s="521"/>
      <c r="B9" s="22"/>
      <c r="C9" s="522"/>
      <c r="D9" s="22"/>
      <c r="E9" s="22"/>
      <c r="F9" s="254"/>
      <c r="G9" s="521"/>
      <c r="H9" s="22"/>
      <c r="I9" s="520"/>
    </row>
    <row r="10" spans="1:9" ht="5.25" customHeight="1">
      <c r="A10" s="302"/>
      <c r="B10" s="302"/>
      <c r="C10" s="293"/>
      <c r="D10" s="302"/>
      <c r="E10" s="302"/>
      <c r="F10" s="384"/>
      <c r="G10" s="302"/>
      <c r="H10" s="302"/>
      <c r="I10" s="393"/>
    </row>
    <row r="11" spans="1:9" ht="12.75">
      <c r="A11" s="545" t="s">
        <v>347</v>
      </c>
      <c r="B11" s="302"/>
      <c r="C11" s="293"/>
      <c r="D11" s="302"/>
      <c r="E11" s="302"/>
      <c r="F11" s="384"/>
      <c r="G11" s="302"/>
      <c r="H11" s="302"/>
      <c r="I11" s="393"/>
    </row>
    <row r="12" spans="1:9" ht="12.75">
      <c r="A12" s="35" t="s">
        <v>348</v>
      </c>
      <c r="B12" s="302"/>
      <c r="C12" s="293"/>
      <c r="D12" s="302"/>
      <c r="E12" s="302"/>
      <c r="F12" s="546">
        <v>672</v>
      </c>
      <c r="G12" s="90">
        <v>873</v>
      </c>
      <c r="H12" s="90">
        <v>576</v>
      </c>
      <c r="I12" s="393"/>
    </row>
    <row r="13" spans="1:9" ht="12.75">
      <c r="A13" s="35" t="s">
        <v>349</v>
      </c>
      <c r="B13" s="302"/>
      <c r="C13" s="293"/>
      <c r="D13" s="302"/>
      <c r="E13" s="302"/>
      <c r="F13" s="546">
        <v>1266</v>
      </c>
      <c r="G13" s="90">
        <v>1121</v>
      </c>
      <c r="H13" s="90">
        <v>824</v>
      </c>
      <c r="I13" s="393"/>
    </row>
    <row r="14" spans="1:9" ht="12.75">
      <c r="A14" s="35" t="s">
        <v>350</v>
      </c>
      <c r="B14" s="302"/>
      <c r="C14" s="293"/>
      <c r="D14" s="302"/>
      <c r="E14" s="302"/>
      <c r="F14" s="546">
        <v>4420</v>
      </c>
      <c r="G14" s="90">
        <v>4303</v>
      </c>
      <c r="H14" s="90">
        <v>2693</v>
      </c>
      <c r="I14" s="393"/>
    </row>
    <row r="15" spans="1:9" ht="12.75">
      <c r="A15" s="35" t="s">
        <v>351</v>
      </c>
      <c r="B15" s="302"/>
      <c r="C15" s="293"/>
      <c r="D15" s="302"/>
      <c r="E15" s="302"/>
      <c r="F15" s="546">
        <v>265</v>
      </c>
      <c r="G15" s="90">
        <v>304</v>
      </c>
      <c r="H15" s="90">
        <v>242</v>
      </c>
      <c r="I15" s="393"/>
    </row>
    <row r="16" spans="1:9" ht="12.75">
      <c r="A16" s="35" t="s">
        <v>352</v>
      </c>
      <c r="B16" s="302"/>
      <c r="C16" s="293"/>
      <c r="D16" s="302"/>
      <c r="E16" s="302"/>
      <c r="F16" s="398">
        <v>209</v>
      </c>
      <c r="G16" s="397">
        <v>209</v>
      </c>
      <c r="H16" s="397">
        <v>90</v>
      </c>
      <c r="I16" s="393"/>
    </row>
    <row r="17" spans="1:9" ht="17.25" customHeight="1">
      <c r="A17" s="545" t="s">
        <v>394</v>
      </c>
      <c r="B17" s="302"/>
      <c r="C17" s="293"/>
      <c r="D17" s="302"/>
      <c r="E17" s="302"/>
      <c r="F17" s="384">
        <v>6832</v>
      </c>
      <c r="G17" s="302">
        <v>6810</v>
      </c>
      <c r="H17" s="302">
        <v>4425</v>
      </c>
      <c r="I17" s="393"/>
    </row>
    <row r="18" spans="1:9" ht="12.75">
      <c r="A18" s="35"/>
      <c r="B18" s="302"/>
      <c r="C18" s="293"/>
      <c r="D18" s="302"/>
      <c r="E18" s="302"/>
      <c r="F18" s="546"/>
      <c r="G18" s="90"/>
      <c r="H18" s="90"/>
      <c r="I18" s="393"/>
    </row>
    <row r="19" spans="1:9" ht="12.75">
      <c r="A19" s="545" t="s">
        <v>353</v>
      </c>
      <c r="B19" s="302"/>
      <c r="C19" s="293"/>
      <c r="D19" s="302"/>
      <c r="E19" s="302"/>
      <c r="F19" s="546"/>
      <c r="G19" s="90"/>
      <c r="H19" s="90"/>
      <c r="I19" s="393"/>
    </row>
    <row r="20" spans="1:9" ht="12.75">
      <c r="A20" s="35" t="s">
        <v>354</v>
      </c>
      <c r="B20" s="302"/>
      <c r="C20" s="293"/>
      <c r="D20" s="302"/>
      <c r="E20" s="302"/>
      <c r="F20" s="546">
        <v>2424</v>
      </c>
      <c r="G20" s="90">
        <v>2460</v>
      </c>
      <c r="H20" s="90">
        <v>2218</v>
      </c>
      <c r="I20" s="393"/>
    </row>
    <row r="21" spans="1:9" ht="12.75">
      <c r="A21" s="35" t="s">
        <v>355</v>
      </c>
      <c r="B21" s="302"/>
      <c r="C21" s="293"/>
      <c r="D21" s="302"/>
      <c r="E21" s="302"/>
      <c r="F21" s="546">
        <v>2335</v>
      </c>
      <c r="G21" s="90">
        <v>2390</v>
      </c>
      <c r="H21" s="90">
        <v>2263</v>
      </c>
      <c r="I21" s="393"/>
    </row>
    <row r="22" spans="1:9" ht="12.75">
      <c r="A22" s="35" t="s">
        <v>356</v>
      </c>
      <c r="B22" s="302"/>
      <c r="C22" s="293"/>
      <c r="D22" s="302"/>
      <c r="E22" s="302"/>
      <c r="F22" s="546">
        <v>2196</v>
      </c>
      <c r="G22" s="90">
        <v>2157</v>
      </c>
      <c r="H22" s="90">
        <v>1598</v>
      </c>
      <c r="I22" s="393"/>
    </row>
    <row r="23" spans="1:9" ht="12.75">
      <c r="A23" s="35" t="s">
        <v>357</v>
      </c>
      <c r="B23" s="302"/>
      <c r="C23" s="293"/>
      <c r="D23" s="302"/>
      <c r="E23" s="302"/>
      <c r="F23" s="546">
        <v>8138</v>
      </c>
      <c r="G23" s="90">
        <v>7995</v>
      </c>
      <c r="H23" s="90">
        <v>7215</v>
      </c>
      <c r="I23" s="393"/>
    </row>
    <row r="24" spans="1:9" ht="12.75">
      <c r="A24" s="35" t="s">
        <v>352</v>
      </c>
      <c r="B24" s="302"/>
      <c r="C24" s="293"/>
      <c r="D24" s="302"/>
      <c r="E24" s="302"/>
      <c r="F24" s="398">
        <v>315</v>
      </c>
      <c r="G24" s="397">
        <v>315</v>
      </c>
      <c r="H24" s="397">
        <v>303</v>
      </c>
      <c r="I24" s="393"/>
    </row>
    <row r="25" spans="1:9" ht="17.25" customHeight="1">
      <c r="A25" s="545" t="s">
        <v>395</v>
      </c>
      <c r="B25" s="302"/>
      <c r="C25" s="293"/>
      <c r="D25" s="302"/>
      <c r="E25" s="302"/>
      <c r="F25" s="384">
        <v>15408</v>
      </c>
      <c r="G25" s="302">
        <v>15317</v>
      </c>
      <c r="H25" s="302">
        <v>13597</v>
      </c>
      <c r="I25" s="393"/>
    </row>
    <row r="26" spans="1:9" ht="5.25" customHeight="1">
      <c r="A26" s="35"/>
      <c r="B26" s="302"/>
      <c r="C26" s="293"/>
      <c r="D26" s="302"/>
      <c r="E26" s="302"/>
      <c r="F26" s="546"/>
      <c r="G26" s="90"/>
      <c r="H26" s="90"/>
      <c r="I26" s="393"/>
    </row>
    <row r="27" spans="1:9" ht="17.25" customHeight="1">
      <c r="A27" s="545" t="s">
        <v>396</v>
      </c>
      <c r="B27" s="302"/>
      <c r="C27" s="293"/>
      <c r="D27" s="302"/>
      <c r="E27" s="302"/>
      <c r="F27" s="583">
        <v>22240</v>
      </c>
      <c r="G27" s="582">
        <v>22127</v>
      </c>
      <c r="H27" s="582">
        <v>18022</v>
      </c>
      <c r="I27" s="393"/>
    </row>
    <row r="28" spans="1:9" ht="12.75">
      <c r="A28" s="35"/>
      <c r="B28" s="302"/>
      <c r="C28" s="293"/>
      <c r="D28" s="302"/>
      <c r="E28" s="302"/>
      <c r="F28" s="546"/>
      <c r="G28" s="90"/>
      <c r="H28" s="90"/>
      <c r="I28" s="393"/>
    </row>
    <row r="29" spans="1:9" ht="12.75">
      <c r="A29" s="545" t="s">
        <v>365</v>
      </c>
      <c r="B29" s="302"/>
      <c r="C29" s="293"/>
      <c r="D29" s="302"/>
      <c r="E29" s="302"/>
      <c r="F29" s="546"/>
      <c r="G29" s="90"/>
      <c r="H29" s="90"/>
      <c r="I29" s="413"/>
    </row>
    <row r="30" spans="1:9" ht="12.75">
      <c r="A30" s="547" t="s">
        <v>170</v>
      </c>
      <c r="B30" s="302"/>
      <c r="C30" s="293"/>
      <c r="D30" s="302"/>
      <c r="E30" s="302"/>
      <c r="F30" s="546">
        <v>17467</v>
      </c>
      <c r="G30" s="90">
        <v>19627</v>
      </c>
      <c r="H30" s="90">
        <v>15597</v>
      </c>
      <c r="I30" s="413"/>
    </row>
    <row r="31" spans="1:9" ht="12.75">
      <c r="A31" s="547" t="s">
        <v>156</v>
      </c>
      <c r="B31" s="302"/>
      <c r="C31" s="293"/>
      <c r="D31" s="302"/>
      <c r="E31" s="302"/>
      <c r="F31" s="546">
        <v>15752</v>
      </c>
      <c r="G31" s="90">
        <v>15830</v>
      </c>
      <c r="H31" s="90">
        <v>9415</v>
      </c>
      <c r="I31" s="413"/>
    </row>
    <row r="32" spans="1:9" ht="12.75">
      <c r="A32" s="547" t="s">
        <v>157</v>
      </c>
      <c r="B32" s="302"/>
      <c r="C32" s="293"/>
      <c r="D32" s="302"/>
      <c r="E32" s="302"/>
      <c r="F32" s="546">
        <v>4787</v>
      </c>
      <c r="G32" s="90">
        <v>4724</v>
      </c>
      <c r="H32" s="90">
        <v>3615</v>
      </c>
      <c r="I32" s="413"/>
    </row>
    <row r="33" spans="1:9" ht="12.75">
      <c r="A33" s="548" t="s">
        <v>158</v>
      </c>
      <c r="B33" s="302"/>
      <c r="C33" s="293"/>
      <c r="D33" s="302"/>
      <c r="E33" s="302"/>
      <c r="F33" s="546">
        <v>-15766</v>
      </c>
      <c r="G33" s="90">
        <v>-18054</v>
      </c>
      <c r="H33" s="90">
        <v>-10605</v>
      </c>
      <c r="I33" s="413"/>
    </row>
    <row r="34" spans="1:9" ht="17.25" customHeight="1">
      <c r="A34" s="545" t="s">
        <v>397</v>
      </c>
      <c r="B34" s="302"/>
      <c r="C34" s="293"/>
      <c r="D34" s="302"/>
      <c r="E34" s="302"/>
      <c r="F34" s="583">
        <v>22240</v>
      </c>
      <c r="G34" s="582">
        <v>22127</v>
      </c>
      <c r="H34" s="582">
        <v>18022</v>
      </c>
      <c r="I34" s="413"/>
    </row>
    <row r="35" spans="1:9" ht="12.75">
      <c r="A35" s="35"/>
      <c r="B35" s="302"/>
      <c r="C35" s="293"/>
      <c r="D35" s="302"/>
      <c r="E35" s="302"/>
      <c r="F35" s="302"/>
      <c r="G35" s="90"/>
      <c r="H35" s="90"/>
      <c r="I35" s="393"/>
    </row>
    <row r="36" spans="1:9" ht="12.75">
      <c r="A36" s="282"/>
      <c r="B36" s="302"/>
      <c r="C36" s="293"/>
      <c r="D36" s="302"/>
      <c r="E36" s="302"/>
      <c r="F36" s="302"/>
      <c r="G36" s="90"/>
      <c r="H36" s="90"/>
      <c r="I36" s="393"/>
    </row>
    <row r="37" spans="1:9" ht="12.75">
      <c r="A37" s="35"/>
      <c r="B37" s="302"/>
      <c r="C37" s="293"/>
      <c r="D37" s="302"/>
      <c r="E37" s="302"/>
      <c r="F37" s="302"/>
      <c r="G37" s="90"/>
      <c r="H37" s="90"/>
      <c r="I37" s="393"/>
    </row>
    <row r="38" spans="1:9" ht="12.75">
      <c r="A38" s="512" t="s">
        <v>358</v>
      </c>
      <c r="B38" s="302"/>
      <c r="C38" s="293"/>
      <c r="D38" s="302"/>
      <c r="E38" s="302"/>
      <c r="F38" s="302"/>
      <c r="G38" s="90"/>
      <c r="H38" s="90"/>
      <c r="I38" s="393"/>
    </row>
    <row r="39" spans="1:9" ht="13.5" thickBot="1">
      <c r="A39" s="513" t="s">
        <v>518</v>
      </c>
      <c r="B39" s="501"/>
      <c r="C39" s="549"/>
      <c r="D39" s="501"/>
      <c r="E39" s="501"/>
      <c r="F39" s="501"/>
      <c r="G39" s="501"/>
      <c r="H39" s="501"/>
      <c r="I39" s="393"/>
    </row>
    <row r="40" spans="1:9" ht="12.75">
      <c r="A40" s="35"/>
      <c r="B40" s="302"/>
      <c r="C40" s="293"/>
      <c r="D40" s="302"/>
      <c r="E40" s="302"/>
      <c r="F40" s="302"/>
      <c r="G40" s="302"/>
      <c r="H40" s="302"/>
      <c r="I40" s="393"/>
    </row>
    <row r="41" spans="1:9" ht="12.75">
      <c r="A41" s="35"/>
      <c r="B41" s="302"/>
      <c r="C41" s="293"/>
      <c r="D41" s="302"/>
      <c r="E41" s="302"/>
      <c r="F41" s="316" t="s">
        <v>85</v>
      </c>
      <c r="G41" s="238" t="s">
        <v>85</v>
      </c>
      <c r="H41" s="238" t="s">
        <v>85</v>
      </c>
      <c r="I41" s="393"/>
    </row>
    <row r="42" spans="1:9" ht="12.75">
      <c r="A42" s="35"/>
      <c r="B42" s="302"/>
      <c r="C42" s="293"/>
      <c r="D42" s="302"/>
      <c r="E42" s="302"/>
      <c r="F42" s="321" t="s">
        <v>519</v>
      </c>
      <c r="G42" s="550" t="s">
        <v>86</v>
      </c>
      <c r="H42" s="488" t="s">
        <v>519</v>
      </c>
      <c r="I42" s="393"/>
    </row>
    <row r="43" spans="1:9" ht="12.75">
      <c r="A43" s="35"/>
      <c r="B43" s="302"/>
      <c r="C43" s="293"/>
      <c r="D43" s="302"/>
      <c r="E43" s="302"/>
      <c r="F43" s="543" t="s">
        <v>455</v>
      </c>
      <c r="G43" s="244" t="s">
        <v>455</v>
      </c>
      <c r="H43" s="109" t="s">
        <v>5</v>
      </c>
      <c r="I43" s="393"/>
    </row>
    <row r="44" spans="1:9" ht="12.75">
      <c r="A44" s="551"/>
      <c r="B44" s="552"/>
      <c r="C44" s="553"/>
      <c r="D44" s="552"/>
      <c r="E44" s="552"/>
      <c r="F44" s="249" t="s">
        <v>10</v>
      </c>
      <c r="G44" s="250" t="s">
        <v>10</v>
      </c>
      <c r="H44" s="250" t="s">
        <v>10</v>
      </c>
      <c r="I44" s="393"/>
    </row>
    <row r="45" spans="1:9" ht="12.75">
      <c r="A45" s="35"/>
      <c r="B45" s="302"/>
      <c r="C45" s="293"/>
      <c r="D45" s="302"/>
      <c r="E45" s="302"/>
      <c r="F45" s="384"/>
      <c r="G45" s="302"/>
      <c r="H45" s="302"/>
      <c r="I45" s="393"/>
    </row>
    <row r="46" spans="1:9" ht="12.75">
      <c r="A46" s="545" t="s">
        <v>359</v>
      </c>
      <c r="B46" s="302"/>
      <c r="C46" s="293"/>
      <c r="D46" s="302"/>
      <c r="E46" s="302"/>
      <c r="F46" s="384"/>
      <c r="G46" s="90"/>
      <c r="H46" s="90"/>
      <c r="I46" s="393"/>
    </row>
    <row r="47" spans="1:9" ht="12.75">
      <c r="A47" s="35" t="s">
        <v>361</v>
      </c>
      <c r="B47" s="302"/>
      <c r="C47" s="293"/>
      <c r="D47" s="302"/>
      <c r="E47" s="302"/>
      <c r="F47" s="546">
        <v>343</v>
      </c>
      <c r="G47" s="90">
        <v>286</v>
      </c>
      <c r="H47" s="90">
        <v>151</v>
      </c>
      <c r="I47" s="393"/>
    </row>
    <row r="48" spans="1:9" ht="12.75">
      <c r="A48" s="35" t="s">
        <v>362</v>
      </c>
      <c r="B48" s="302"/>
      <c r="C48" s="293"/>
      <c r="D48" s="302"/>
      <c r="E48" s="302"/>
      <c r="F48" s="546">
        <v>2388</v>
      </c>
      <c r="G48" s="90">
        <v>2205</v>
      </c>
      <c r="H48" s="90">
        <v>2138</v>
      </c>
      <c r="I48" s="393"/>
    </row>
    <row r="49" spans="1:9" ht="12.75">
      <c r="A49" s="35" t="s">
        <v>363</v>
      </c>
      <c r="B49" s="302"/>
      <c r="C49" s="293"/>
      <c r="D49" s="302"/>
      <c r="E49" s="302"/>
      <c r="F49" s="546">
        <v>429</v>
      </c>
      <c r="G49" s="90">
        <v>383</v>
      </c>
      <c r="H49" s="90">
        <v>1090</v>
      </c>
      <c r="I49" s="393"/>
    </row>
    <row r="50" spans="1:9" ht="12.75">
      <c r="A50" s="35" t="s">
        <v>364</v>
      </c>
      <c r="B50" s="302"/>
      <c r="C50" s="293"/>
      <c r="D50" s="302"/>
      <c r="E50" s="302"/>
      <c r="F50" s="398">
        <v>1959</v>
      </c>
      <c r="G50" s="90">
        <v>1995</v>
      </c>
      <c r="H50" s="397">
        <v>1895</v>
      </c>
      <c r="I50" s="393"/>
    </row>
    <row r="51" spans="1:9" ht="17.25" customHeight="1">
      <c r="A51" s="545" t="s">
        <v>398</v>
      </c>
      <c r="B51" s="302"/>
      <c r="C51" s="293"/>
      <c r="D51" s="302"/>
      <c r="E51" s="302"/>
      <c r="F51" s="583">
        <v>5119</v>
      </c>
      <c r="G51" s="582">
        <v>4869</v>
      </c>
      <c r="H51" s="582">
        <v>5274</v>
      </c>
      <c r="I51" s="393"/>
    </row>
    <row r="52" spans="1:9" ht="12.75">
      <c r="A52" s="35"/>
      <c r="B52" s="302"/>
      <c r="C52" s="293"/>
      <c r="D52" s="302"/>
      <c r="E52" s="302"/>
      <c r="F52" s="546"/>
      <c r="G52" s="554"/>
      <c r="H52" s="90"/>
      <c r="I52" s="393"/>
    </row>
    <row r="53" spans="1:9" ht="12.75">
      <c r="A53" s="545" t="s">
        <v>366</v>
      </c>
      <c r="B53" s="302"/>
      <c r="C53" s="293"/>
      <c r="D53" s="302"/>
      <c r="E53" s="302"/>
      <c r="F53" s="546"/>
      <c r="G53" s="554"/>
      <c r="H53" s="90"/>
      <c r="I53" s="393"/>
    </row>
    <row r="54" spans="1:9" ht="12.75">
      <c r="A54" s="547" t="s">
        <v>170</v>
      </c>
      <c r="B54" s="302"/>
      <c r="C54" s="293"/>
      <c r="D54" s="302"/>
      <c r="E54" s="302"/>
      <c r="F54" s="546">
        <v>5017</v>
      </c>
      <c r="G54" s="90">
        <v>4685</v>
      </c>
      <c r="H54" s="90">
        <v>5151</v>
      </c>
      <c r="I54" s="393"/>
    </row>
    <row r="55" spans="1:9" ht="12.75">
      <c r="A55" s="547" t="s">
        <v>156</v>
      </c>
      <c r="B55" s="302"/>
      <c r="C55" s="293"/>
      <c r="D55" s="302"/>
      <c r="E55" s="302"/>
      <c r="F55" s="546">
        <v>35</v>
      </c>
      <c r="G55" s="90">
        <v>86</v>
      </c>
      <c r="H55" s="90">
        <v>11</v>
      </c>
      <c r="I55" s="393"/>
    </row>
    <row r="56" spans="1:9" ht="12.75">
      <c r="A56" s="547" t="s">
        <v>157</v>
      </c>
      <c r="B56" s="310"/>
      <c r="C56" s="405"/>
      <c r="D56" s="538"/>
      <c r="E56" s="538"/>
      <c r="F56" s="74">
        <v>67</v>
      </c>
      <c r="G56" s="90">
        <v>98</v>
      </c>
      <c r="H56" s="90">
        <v>112</v>
      </c>
      <c r="I56" s="355"/>
    </row>
    <row r="57" spans="1:9" ht="12.75">
      <c r="A57" s="548" t="s">
        <v>158</v>
      </c>
      <c r="B57" s="310"/>
      <c r="C57" s="405"/>
      <c r="D57" s="538"/>
      <c r="E57" s="538"/>
      <c r="F57" s="74">
        <v>0</v>
      </c>
      <c r="G57" s="90">
        <v>0</v>
      </c>
      <c r="H57" s="90">
        <v>0</v>
      </c>
      <c r="I57" s="355"/>
    </row>
    <row r="58" spans="1:8" ht="17.25" customHeight="1">
      <c r="A58" s="545" t="s">
        <v>398</v>
      </c>
      <c r="F58" s="583">
        <v>5119</v>
      </c>
      <c r="G58" s="582">
        <v>4869</v>
      </c>
      <c r="H58" s="582">
        <v>5274</v>
      </c>
    </row>
    <row r="59" spans="1:8" ht="12.75">
      <c r="A59" s="35"/>
      <c r="F59" s="523"/>
      <c r="G59" s="524"/>
      <c r="H59" s="5"/>
    </row>
    <row r="60" spans="1:8" ht="12.75">
      <c r="A60" s="545" t="s">
        <v>360</v>
      </c>
      <c r="F60" s="546"/>
      <c r="G60" s="90"/>
      <c r="H60" s="90"/>
    </row>
    <row r="61" spans="1:8" ht="12.75">
      <c r="A61" s="35" t="s">
        <v>170</v>
      </c>
      <c r="F61" s="546">
        <v>389</v>
      </c>
      <c r="G61" s="90">
        <v>389</v>
      </c>
      <c r="H61" s="90">
        <v>90</v>
      </c>
    </row>
    <row r="62" spans="1:8" ht="12.75">
      <c r="A62" s="547" t="s">
        <v>156</v>
      </c>
      <c r="F62" s="546">
        <v>0</v>
      </c>
      <c r="G62" s="90">
        <v>0</v>
      </c>
      <c r="H62" s="90">
        <v>0</v>
      </c>
    </row>
    <row r="63" spans="1:8" ht="17.25" customHeight="1">
      <c r="A63" s="545" t="s">
        <v>399</v>
      </c>
      <c r="F63" s="583">
        <v>389</v>
      </c>
      <c r="G63" s="582">
        <v>389</v>
      </c>
      <c r="H63" s="582">
        <v>90</v>
      </c>
    </row>
    <row r="64" ht="12.75">
      <c r="A64" s="35"/>
    </row>
    <row r="65" ht="12.75">
      <c r="A65" s="282" t="s">
        <v>373</v>
      </c>
    </row>
    <row r="66" ht="12.75">
      <c r="A66" s="35"/>
    </row>
  </sheetData>
  <sheetProtection/>
  <printOptions/>
  <pageMargins left="0.5511811023622047" right="0.3937007874015748" top="0.984251968503937" bottom="0.984251968503937" header="0.5118110236220472" footer="0.2362204724409449"/>
  <pageSetup firstPageNumber="15" useFirstPageNumber="1"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tabColor indexed="50"/>
  </sheetPr>
  <dimension ref="A1:AD425"/>
  <sheetViews>
    <sheetView zoomScalePageLayoutView="0" workbookViewId="0" topLeftCell="A1">
      <selection activeCell="A1" sqref="A1"/>
    </sheetView>
  </sheetViews>
  <sheetFormatPr defaultColWidth="9.140625" defaultRowHeight="11.25" customHeight="1"/>
  <cols>
    <col min="1" max="1" width="9.7109375" style="393" customWidth="1"/>
    <col min="2" max="2" width="9.7109375" style="413" customWidth="1"/>
    <col min="3" max="3" width="38.421875" style="359" customWidth="1"/>
    <col min="4" max="4" width="9.7109375" style="361" customWidth="1"/>
    <col min="5" max="5" width="9.7109375" style="413" customWidth="1"/>
    <col min="6" max="6" width="9.7109375" style="355" customWidth="1"/>
    <col min="7" max="7" width="9.7109375" style="511" customWidth="1"/>
    <col min="8" max="8" width="9.7109375" style="355" customWidth="1"/>
    <col min="9" max="9" width="7.140625" style="441" customWidth="1"/>
    <col min="10" max="10" width="10.28125" style="393" bestFit="1" customWidth="1"/>
    <col min="11" max="16384" width="9.140625" style="393" customWidth="1"/>
  </cols>
  <sheetData>
    <row r="1" spans="1:9" s="401" customFormat="1" ht="15.75" customHeight="1">
      <c r="A1" s="433" t="s">
        <v>117</v>
      </c>
      <c r="B1" s="432"/>
      <c r="C1" s="400"/>
      <c r="D1" s="433"/>
      <c r="E1" s="432"/>
      <c r="F1" s="432"/>
      <c r="G1" s="555"/>
      <c r="H1" s="432"/>
      <c r="I1" s="556"/>
    </row>
    <row r="2" spans="1:9" ht="11.25" customHeight="1">
      <c r="A2" s="548"/>
      <c r="B2" s="310"/>
      <c r="C2" s="547"/>
      <c r="D2" s="4"/>
      <c r="E2" s="310"/>
      <c r="F2" s="5"/>
      <c r="G2" s="524"/>
      <c r="H2" s="5"/>
      <c r="I2" s="353"/>
    </row>
    <row r="3" spans="1:9" ht="12.75">
      <c r="A3" s="238" t="s">
        <v>1</v>
      </c>
      <c r="B3" s="239" t="s">
        <v>491</v>
      </c>
      <c r="C3" s="557"/>
      <c r="D3" s="4"/>
      <c r="E3" s="238"/>
      <c r="F3" s="5"/>
      <c r="G3" s="524"/>
      <c r="H3" s="243" t="s">
        <v>4</v>
      </c>
      <c r="I3" s="353"/>
    </row>
    <row r="4" spans="1:9" ht="12.75">
      <c r="A4" s="240" t="s">
        <v>2</v>
      </c>
      <c r="B4" s="239" t="s">
        <v>492</v>
      </c>
      <c r="C4" s="557"/>
      <c r="D4" s="241" t="s">
        <v>3</v>
      </c>
      <c r="E4" s="241"/>
      <c r="F4" s="241"/>
      <c r="G4" s="242"/>
      <c r="H4" s="22" t="s">
        <v>6</v>
      </c>
      <c r="I4" s="241"/>
    </row>
    <row r="5" spans="1:9" ht="12.75">
      <c r="A5" s="244" t="s">
        <v>455</v>
      </c>
      <c r="B5" s="239" t="s">
        <v>5</v>
      </c>
      <c r="C5" s="557"/>
      <c r="D5" s="558"/>
      <c r="E5" s="238"/>
      <c r="F5" s="11"/>
      <c r="G5" s="11"/>
      <c r="H5" s="11"/>
      <c r="I5" s="11"/>
    </row>
    <row r="6" spans="1:9" ht="12.75">
      <c r="A6" s="245" t="s">
        <v>7</v>
      </c>
      <c r="B6" s="238" t="s">
        <v>7</v>
      </c>
      <c r="C6" s="557"/>
      <c r="D6" s="247" t="s">
        <v>7</v>
      </c>
      <c r="E6" s="243" t="s">
        <v>6</v>
      </c>
      <c r="F6" s="516" t="s">
        <v>9</v>
      </c>
      <c r="G6" s="517"/>
      <c r="H6" s="11"/>
      <c r="I6" s="22"/>
    </row>
    <row r="7" spans="1:9" ht="12.75">
      <c r="A7" s="114" t="s">
        <v>10</v>
      </c>
      <c r="B7" s="114" t="s">
        <v>10</v>
      </c>
      <c r="C7" s="557"/>
      <c r="D7" s="328" t="s">
        <v>10</v>
      </c>
      <c r="E7" s="114" t="s">
        <v>10</v>
      </c>
      <c r="F7" s="251" t="s">
        <v>10</v>
      </c>
      <c r="G7" s="252" t="s">
        <v>11</v>
      </c>
      <c r="H7" s="250" t="s">
        <v>10</v>
      </c>
      <c r="I7" s="22"/>
    </row>
    <row r="8" spans="1:11" ht="6.75" customHeight="1">
      <c r="A8" s="559"/>
      <c r="B8" s="238"/>
      <c r="C8" s="557"/>
      <c r="D8" s="316"/>
      <c r="E8" s="238"/>
      <c r="F8" s="255"/>
      <c r="G8" s="256"/>
      <c r="H8" s="22"/>
      <c r="I8" s="22"/>
      <c r="K8" s="413"/>
    </row>
    <row r="9" spans="1:9" ht="12.75" customHeight="1">
      <c r="A9" s="560"/>
      <c r="B9" s="538"/>
      <c r="C9" s="557" t="s">
        <v>118</v>
      </c>
      <c r="D9" s="537"/>
      <c r="E9" s="538"/>
      <c r="F9" s="561"/>
      <c r="G9" s="562"/>
      <c r="H9" s="24"/>
      <c r="I9" s="33"/>
    </row>
    <row r="10" spans="1:9" ht="6.75" customHeight="1">
      <c r="A10" s="548"/>
      <c r="B10" s="310"/>
      <c r="C10" s="547"/>
      <c r="D10" s="563"/>
      <c r="E10" s="310"/>
      <c r="F10" s="564"/>
      <c r="G10" s="565"/>
      <c r="H10" s="5"/>
      <c r="I10" s="353"/>
    </row>
    <row r="11" spans="1:9" s="396" customFormat="1" ht="17.25" customHeight="1">
      <c r="A11" s="566"/>
      <c r="B11" s="567"/>
      <c r="C11" s="568" t="s">
        <v>337</v>
      </c>
      <c r="D11" s="569"/>
      <c r="E11" s="567"/>
      <c r="F11" s="570"/>
      <c r="G11" s="571"/>
      <c r="H11" s="495"/>
      <c r="I11" s="116"/>
    </row>
    <row r="12" spans="1:9" s="396" customFormat="1" ht="17.25" customHeight="1">
      <c r="A12" s="566"/>
      <c r="B12" s="567"/>
      <c r="C12" s="568" t="s">
        <v>119</v>
      </c>
      <c r="D12" s="569"/>
      <c r="E12" s="567"/>
      <c r="F12" s="570"/>
      <c r="G12" s="571"/>
      <c r="H12" s="495"/>
      <c r="I12" s="116"/>
    </row>
    <row r="13" spans="1:10" ht="12.75">
      <c r="A13" s="2">
        <v>23345</v>
      </c>
      <c r="B13" s="2">
        <v>5621</v>
      </c>
      <c r="C13" s="547" t="s">
        <v>120</v>
      </c>
      <c r="D13" s="263">
        <v>5849</v>
      </c>
      <c r="E13" s="2">
        <v>5692</v>
      </c>
      <c r="F13" s="264">
        <v>157</v>
      </c>
      <c r="G13" s="265">
        <v>2.7582572030920587</v>
      </c>
      <c r="H13" s="2">
        <v>23073</v>
      </c>
      <c r="I13" s="572"/>
      <c r="J13" s="573"/>
    </row>
    <row r="14" spans="1:10" ht="12.75">
      <c r="A14" s="2">
        <v>5071</v>
      </c>
      <c r="B14" s="2">
        <v>1019</v>
      </c>
      <c r="C14" s="547" t="s">
        <v>121</v>
      </c>
      <c r="D14" s="263">
        <v>1270</v>
      </c>
      <c r="E14" s="2">
        <v>1093</v>
      </c>
      <c r="F14" s="264">
        <v>177</v>
      </c>
      <c r="G14" s="265">
        <v>16.193961573650505</v>
      </c>
      <c r="H14" s="2">
        <v>4972</v>
      </c>
      <c r="I14" s="572"/>
      <c r="J14" s="573"/>
    </row>
    <row r="15" spans="1:10" ht="12.75">
      <c r="A15" s="2">
        <v>-1470</v>
      </c>
      <c r="B15" s="2">
        <v>-403</v>
      </c>
      <c r="C15" s="547" t="s">
        <v>122</v>
      </c>
      <c r="D15" s="263">
        <v>-481</v>
      </c>
      <c r="E15" s="2">
        <v>-441</v>
      </c>
      <c r="F15" s="264">
        <v>-40</v>
      </c>
      <c r="G15" s="265">
        <v>-9.070294784580499</v>
      </c>
      <c r="H15" s="2">
        <v>-1494</v>
      </c>
      <c r="I15" s="572"/>
      <c r="J15" s="573"/>
    </row>
    <row r="16" spans="1:10" ht="12.75">
      <c r="A16" s="2">
        <v>522</v>
      </c>
      <c r="B16" s="2">
        <v>146</v>
      </c>
      <c r="C16" s="547" t="s">
        <v>123</v>
      </c>
      <c r="D16" s="263">
        <v>123</v>
      </c>
      <c r="E16" s="2">
        <v>117</v>
      </c>
      <c r="F16" s="264">
        <v>6</v>
      </c>
      <c r="G16" s="269">
        <v>5.128205128205128</v>
      </c>
      <c r="H16" s="2">
        <v>514</v>
      </c>
      <c r="I16" s="572"/>
      <c r="J16" s="573"/>
    </row>
    <row r="17" spans="1:10" s="396" customFormat="1" ht="17.25" customHeight="1">
      <c r="A17" s="574">
        <v>27468</v>
      </c>
      <c r="B17" s="574">
        <v>6383</v>
      </c>
      <c r="C17" s="568" t="s">
        <v>400</v>
      </c>
      <c r="D17" s="575">
        <v>6761</v>
      </c>
      <c r="E17" s="574">
        <v>6461</v>
      </c>
      <c r="F17" s="576">
        <v>300</v>
      </c>
      <c r="G17" s="301">
        <v>4.643244079863798</v>
      </c>
      <c r="H17" s="574">
        <v>27065</v>
      </c>
      <c r="I17" s="572"/>
      <c r="J17" s="573"/>
    </row>
    <row r="18" spans="1:10" ht="6.75" customHeight="1">
      <c r="A18" s="577"/>
      <c r="B18" s="578"/>
      <c r="C18" s="547"/>
      <c r="D18" s="579"/>
      <c r="E18" s="578"/>
      <c r="F18" s="580"/>
      <c r="G18" s="265"/>
      <c r="H18" s="578"/>
      <c r="I18" s="572"/>
      <c r="J18" s="573"/>
    </row>
    <row r="19" spans="1:10" ht="17.25" customHeight="1">
      <c r="A19" s="4"/>
      <c r="B19" s="5"/>
      <c r="C19" s="557" t="s">
        <v>124</v>
      </c>
      <c r="D19" s="523"/>
      <c r="E19" s="5"/>
      <c r="F19" s="564"/>
      <c r="G19" s="565"/>
      <c r="H19" s="5"/>
      <c r="I19" s="572"/>
      <c r="J19" s="573"/>
    </row>
    <row r="20" spans="1:10" ht="12.75">
      <c r="A20" s="2">
        <v>8787</v>
      </c>
      <c r="B20" s="2">
        <v>2173</v>
      </c>
      <c r="C20" s="547" t="s">
        <v>125</v>
      </c>
      <c r="D20" s="263">
        <v>1893</v>
      </c>
      <c r="E20" s="2">
        <v>1836</v>
      </c>
      <c r="F20" s="264">
        <v>57</v>
      </c>
      <c r="G20" s="265">
        <v>3.104575163398693</v>
      </c>
      <c r="H20" s="2">
        <v>7651</v>
      </c>
      <c r="I20" s="572"/>
      <c r="J20" s="573"/>
    </row>
    <row r="21" spans="1:10" ht="12.75">
      <c r="A21" s="2">
        <v>-242</v>
      </c>
      <c r="B21" s="2">
        <v>71</v>
      </c>
      <c r="C21" s="547" t="s">
        <v>122</v>
      </c>
      <c r="D21" s="263">
        <v>-56</v>
      </c>
      <c r="E21" s="2">
        <v>-47</v>
      </c>
      <c r="F21" s="264">
        <v>-9</v>
      </c>
      <c r="G21" s="265">
        <v>-19.148936170212767</v>
      </c>
      <c r="H21" s="2">
        <v>-310</v>
      </c>
      <c r="I21" s="572"/>
      <c r="J21" s="573"/>
    </row>
    <row r="22" spans="1:10" ht="12.75">
      <c r="A22" s="2">
        <v>1506</v>
      </c>
      <c r="B22" s="2">
        <v>429</v>
      </c>
      <c r="C22" s="353" t="s">
        <v>126</v>
      </c>
      <c r="D22" s="263">
        <v>522</v>
      </c>
      <c r="E22" s="2">
        <v>502</v>
      </c>
      <c r="F22" s="264">
        <v>20</v>
      </c>
      <c r="G22" s="265">
        <v>3.9840637450199203</v>
      </c>
      <c r="H22" s="2">
        <v>1549</v>
      </c>
      <c r="I22" s="572"/>
      <c r="J22" s="573"/>
    </row>
    <row r="23" spans="1:10" ht="12.75">
      <c r="A23" s="266">
        <v>71</v>
      </c>
      <c r="B23" s="266">
        <v>31</v>
      </c>
      <c r="C23" s="353" t="s">
        <v>127</v>
      </c>
      <c r="D23" s="267">
        <v>-6</v>
      </c>
      <c r="E23" s="266">
        <v>10</v>
      </c>
      <c r="F23" s="268">
        <v>-16</v>
      </c>
      <c r="G23" s="269">
        <v>-160</v>
      </c>
      <c r="H23" s="266">
        <v>42</v>
      </c>
      <c r="I23" s="572"/>
      <c r="J23" s="573"/>
    </row>
    <row r="24" spans="1:10" s="396" customFormat="1" ht="17.25" customHeight="1">
      <c r="A24" s="299">
        <v>10122</v>
      </c>
      <c r="B24" s="299">
        <v>2704</v>
      </c>
      <c r="C24" s="568" t="s">
        <v>401</v>
      </c>
      <c r="D24" s="300">
        <v>2353</v>
      </c>
      <c r="E24" s="299">
        <v>2301</v>
      </c>
      <c r="F24" s="127">
        <v>52</v>
      </c>
      <c r="G24" s="301">
        <v>2.2598870056497176</v>
      </c>
      <c r="H24" s="299">
        <v>8932</v>
      </c>
      <c r="I24" s="572"/>
      <c r="J24" s="573"/>
    </row>
    <row r="25" spans="1:10" ht="6.75" customHeight="1">
      <c r="A25" s="577"/>
      <c r="B25" s="578"/>
      <c r="C25" s="547"/>
      <c r="D25" s="579"/>
      <c r="E25" s="578"/>
      <c r="F25" s="580"/>
      <c r="G25" s="265"/>
      <c r="H25" s="578"/>
      <c r="I25" s="572"/>
      <c r="J25" s="573"/>
    </row>
    <row r="26" spans="1:11" s="396" customFormat="1" ht="17.25" customHeight="1">
      <c r="A26" s="581"/>
      <c r="B26" s="495"/>
      <c r="C26" s="568" t="s">
        <v>128</v>
      </c>
      <c r="D26" s="496"/>
      <c r="E26" s="495"/>
      <c r="F26" s="570"/>
      <c r="G26" s="571"/>
      <c r="H26" s="495"/>
      <c r="I26" s="572"/>
      <c r="J26" s="573"/>
      <c r="K26" s="396" t="s">
        <v>14</v>
      </c>
    </row>
    <row r="27" spans="1:10" ht="12.75">
      <c r="A27" s="2">
        <v>2699</v>
      </c>
      <c r="B27" s="2">
        <v>587</v>
      </c>
      <c r="C27" s="547" t="s">
        <v>129</v>
      </c>
      <c r="D27" s="263">
        <v>703</v>
      </c>
      <c r="E27" s="2">
        <v>689</v>
      </c>
      <c r="F27" s="264">
        <v>14</v>
      </c>
      <c r="G27" s="265">
        <v>2.0319303338171264</v>
      </c>
      <c r="H27" s="2">
        <v>2822</v>
      </c>
      <c r="I27" s="572"/>
      <c r="J27" s="573"/>
    </row>
    <row r="28" spans="1:10" ht="12.75">
      <c r="A28" s="2">
        <v>69</v>
      </c>
      <c r="B28" s="2">
        <v>19</v>
      </c>
      <c r="C28" s="547" t="s">
        <v>130</v>
      </c>
      <c r="D28" s="263">
        <v>-6</v>
      </c>
      <c r="E28" s="2">
        <v>-7</v>
      </c>
      <c r="F28" s="264">
        <v>1</v>
      </c>
      <c r="G28" s="265">
        <v>14.285714285714285</v>
      </c>
      <c r="H28" s="2">
        <v>60</v>
      </c>
      <c r="I28" s="572"/>
      <c r="J28" s="573"/>
    </row>
    <row r="29" spans="1:10" ht="12.75">
      <c r="A29" s="2">
        <v>3</v>
      </c>
      <c r="B29" s="2">
        <v>0</v>
      </c>
      <c r="C29" s="547" t="s">
        <v>131</v>
      </c>
      <c r="D29" s="263">
        <v>0</v>
      </c>
      <c r="E29" s="2">
        <v>1</v>
      </c>
      <c r="F29" s="264">
        <v>-1</v>
      </c>
      <c r="G29" s="265">
        <v>-100</v>
      </c>
      <c r="H29" s="2">
        <v>3</v>
      </c>
      <c r="I29" s="572"/>
      <c r="J29" s="573"/>
    </row>
    <row r="30" spans="1:10" s="396" customFormat="1" ht="17.25" customHeight="1">
      <c r="A30" s="582">
        <v>2771</v>
      </c>
      <c r="B30" s="582">
        <v>606</v>
      </c>
      <c r="C30" s="568" t="s">
        <v>402</v>
      </c>
      <c r="D30" s="583">
        <v>697</v>
      </c>
      <c r="E30" s="582">
        <v>683</v>
      </c>
      <c r="F30" s="130">
        <v>14</v>
      </c>
      <c r="G30" s="584">
        <v>2.049780380673499</v>
      </c>
      <c r="H30" s="582">
        <v>2885</v>
      </c>
      <c r="I30" s="572"/>
      <c r="J30" s="573"/>
    </row>
    <row r="31" spans="1:10" s="396" customFormat="1" ht="17.25" customHeight="1">
      <c r="A31" s="582">
        <v>40361</v>
      </c>
      <c r="B31" s="582">
        <v>9693</v>
      </c>
      <c r="C31" s="568" t="s">
        <v>403</v>
      </c>
      <c r="D31" s="583">
        <v>9811</v>
      </c>
      <c r="E31" s="582">
        <v>9445</v>
      </c>
      <c r="F31" s="130">
        <v>366</v>
      </c>
      <c r="G31" s="584">
        <v>3.8750661725780837</v>
      </c>
      <c r="H31" s="582">
        <v>38882</v>
      </c>
      <c r="I31" s="572"/>
      <c r="J31" s="573"/>
    </row>
    <row r="32" spans="1:10" ht="11.25" customHeight="1">
      <c r="A32" s="577"/>
      <c r="B32" s="578"/>
      <c r="C32" s="547"/>
      <c r="D32" s="579"/>
      <c r="E32" s="578"/>
      <c r="F32" s="580"/>
      <c r="G32" s="265"/>
      <c r="H32" s="578"/>
      <c r="I32" s="572"/>
      <c r="J32" s="573"/>
    </row>
    <row r="33" spans="1:10" s="396" customFormat="1" ht="17.25" customHeight="1">
      <c r="A33" s="581"/>
      <c r="B33" s="495"/>
      <c r="C33" s="568" t="s">
        <v>132</v>
      </c>
      <c r="D33" s="496"/>
      <c r="E33" s="495"/>
      <c r="F33" s="570"/>
      <c r="G33" s="571"/>
      <c r="H33" s="495"/>
      <c r="I33" s="572"/>
      <c r="J33" s="573"/>
    </row>
    <row r="34" spans="1:10" ht="12.75">
      <c r="A34" s="2">
        <v>20631</v>
      </c>
      <c r="B34" s="2">
        <v>4815</v>
      </c>
      <c r="C34" s="547" t="s">
        <v>133</v>
      </c>
      <c r="D34" s="263">
        <v>5678</v>
      </c>
      <c r="E34" s="2">
        <v>5505</v>
      </c>
      <c r="F34" s="264">
        <v>173</v>
      </c>
      <c r="G34" s="265">
        <v>3.142597638510445</v>
      </c>
      <c r="H34" s="2">
        <v>21460</v>
      </c>
      <c r="I34" s="572"/>
      <c r="J34" s="573"/>
    </row>
    <row r="35" spans="1:10" ht="12.75">
      <c r="A35" s="266">
        <v>-9516</v>
      </c>
      <c r="B35" s="266">
        <v>-2087</v>
      </c>
      <c r="C35" s="547" t="s">
        <v>122</v>
      </c>
      <c r="D35" s="267">
        <v>-2546</v>
      </c>
      <c r="E35" s="266">
        <v>-2527</v>
      </c>
      <c r="F35" s="268">
        <v>-19</v>
      </c>
      <c r="G35" s="269">
        <v>-0.7518796992481203</v>
      </c>
      <c r="H35" s="266">
        <v>-9773</v>
      </c>
      <c r="I35" s="572"/>
      <c r="J35" s="573"/>
    </row>
    <row r="36" spans="1:10" s="396" customFormat="1" ht="17.25" customHeight="1">
      <c r="A36" s="299">
        <v>11115</v>
      </c>
      <c r="B36" s="299">
        <v>2728</v>
      </c>
      <c r="C36" s="568" t="s">
        <v>404</v>
      </c>
      <c r="D36" s="300">
        <v>3132</v>
      </c>
      <c r="E36" s="299">
        <v>2978</v>
      </c>
      <c r="F36" s="127">
        <v>154</v>
      </c>
      <c r="G36" s="301">
        <v>5.171255876427132</v>
      </c>
      <c r="H36" s="299">
        <v>11687</v>
      </c>
      <c r="I36" s="572"/>
      <c r="J36" s="573"/>
    </row>
    <row r="37" spans="1:10" ht="6.75" customHeight="1">
      <c r="A37" s="577"/>
      <c r="B37" s="578"/>
      <c r="C37" s="547"/>
      <c r="D37" s="579"/>
      <c r="E37" s="578"/>
      <c r="F37" s="580"/>
      <c r="G37" s="265"/>
      <c r="H37" s="578"/>
      <c r="I37" s="572"/>
      <c r="J37" s="573"/>
    </row>
    <row r="38" spans="1:10" s="396" customFormat="1" ht="17.25" customHeight="1">
      <c r="A38" s="581"/>
      <c r="B38" s="495"/>
      <c r="C38" s="568" t="s">
        <v>134</v>
      </c>
      <c r="D38" s="496"/>
      <c r="E38" s="495"/>
      <c r="F38" s="570"/>
      <c r="G38" s="571"/>
      <c r="H38" s="495"/>
      <c r="I38" s="572"/>
      <c r="J38" s="573"/>
    </row>
    <row r="39" spans="1:10" ht="12.75">
      <c r="A39" s="2">
        <v>819</v>
      </c>
      <c r="B39" s="2">
        <v>180</v>
      </c>
      <c r="C39" s="547" t="s">
        <v>135</v>
      </c>
      <c r="D39" s="263">
        <v>208</v>
      </c>
      <c r="E39" s="2">
        <v>208</v>
      </c>
      <c r="F39" s="264">
        <v>0</v>
      </c>
      <c r="G39" s="265">
        <v>0</v>
      </c>
      <c r="H39" s="100">
        <v>880</v>
      </c>
      <c r="I39" s="572"/>
      <c r="J39" s="573"/>
    </row>
    <row r="40" spans="1:10" ht="12.75">
      <c r="A40" s="2">
        <v>159</v>
      </c>
      <c r="B40" s="2">
        <v>54</v>
      </c>
      <c r="C40" s="547" t="s">
        <v>136</v>
      </c>
      <c r="D40" s="263">
        <v>41</v>
      </c>
      <c r="E40" s="2">
        <v>41</v>
      </c>
      <c r="F40" s="264">
        <v>0</v>
      </c>
      <c r="G40" s="265">
        <v>0</v>
      </c>
      <c r="H40" s="100">
        <v>151</v>
      </c>
      <c r="I40" s="572"/>
      <c r="J40" s="573"/>
    </row>
    <row r="41" spans="1:10" ht="12.75">
      <c r="A41" s="2">
        <v>1857</v>
      </c>
      <c r="B41" s="2">
        <v>427</v>
      </c>
      <c r="C41" s="547" t="s">
        <v>137</v>
      </c>
      <c r="D41" s="263">
        <v>435</v>
      </c>
      <c r="E41" s="2">
        <v>427</v>
      </c>
      <c r="F41" s="264">
        <v>8</v>
      </c>
      <c r="G41" s="265">
        <v>1.873536299765808</v>
      </c>
      <c r="H41" s="100">
        <v>1889</v>
      </c>
      <c r="I41" s="572"/>
      <c r="J41" s="573"/>
    </row>
    <row r="42" spans="1:10" ht="12.75">
      <c r="A42" s="2">
        <v>851</v>
      </c>
      <c r="B42" s="2">
        <v>200</v>
      </c>
      <c r="C42" s="547" t="s">
        <v>138</v>
      </c>
      <c r="D42" s="263">
        <v>217</v>
      </c>
      <c r="E42" s="2">
        <v>217</v>
      </c>
      <c r="F42" s="264">
        <v>0</v>
      </c>
      <c r="G42" s="265">
        <v>0</v>
      </c>
      <c r="H42" s="100">
        <v>877</v>
      </c>
      <c r="I42" s="572"/>
      <c r="J42" s="573"/>
    </row>
    <row r="43" spans="1:10" ht="12.75">
      <c r="A43" s="2">
        <v>573</v>
      </c>
      <c r="B43" s="2">
        <v>132</v>
      </c>
      <c r="C43" s="547" t="s">
        <v>139</v>
      </c>
      <c r="D43" s="263">
        <v>149</v>
      </c>
      <c r="E43" s="2">
        <v>149</v>
      </c>
      <c r="F43" s="264">
        <v>0</v>
      </c>
      <c r="G43" s="265">
        <v>0</v>
      </c>
      <c r="H43" s="100">
        <v>602</v>
      </c>
      <c r="I43" s="572"/>
      <c r="J43" s="573"/>
    </row>
    <row r="44" spans="1:10" ht="12.75">
      <c r="A44" s="2">
        <v>260</v>
      </c>
      <c r="B44" s="2">
        <v>58</v>
      </c>
      <c r="C44" s="547" t="s">
        <v>140</v>
      </c>
      <c r="D44" s="263">
        <v>50</v>
      </c>
      <c r="E44" s="2">
        <v>49</v>
      </c>
      <c r="F44" s="264">
        <v>1</v>
      </c>
      <c r="G44" s="265">
        <v>2.0408163265306123</v>
      </c>
      <c r="H44" s="100">
        <v>252</v>
      </c>
      <c r="I44" s="572"/>
      <c r="J44" s="573"/>
    </row>
    <row r="45" spans="1:10" ht="12.75">
      <c r="A45" s="2">
        <v>226</v>
      </c>
      <c r="B45" s="2">
        <v>57</v>
      </c>
      <c r="C45" s="547" t="s">
        <v>141</v>
      </c>
      <c r="D45" s="263">
        <v>54</v>
      </c>
      <c r="E45" s="2">
        <v>54</v>
      </c>
      <c r="F45" s="264">
        <v>0</v>
      </c>
      <c r="G45" s="265">
        <v>0</v>
      </c>
      <c r="H45" s="100">
        <v>185</v>
      </c>
      <c r="I45" s="572"/>
      <c r="J45" s="573"/>
    </row>
    <row r="46" spans="1:10" ht="12.75">
      <c r="A46" s="2">
        <v>46</v>
      </c>
      <c r="B46" s="2">
        <v>12</v>
      </c>
      <c r="C46" s="547" t="s">
        <v>142</v>
      </c>
      <c r="D46" s="263">
        <v>11</v>
      </c>
      <c r="E46" s="2">
        <v>11</v>
      </c>
      <c r="F46" s="264">
        <v>0</v>
      </c>
      <c r="G46" s="265">
        <v>0</v>
      </c>
      <c r="H46" s="100">
        <v>43</v>
      </c>
      <c r="I46" s="572"/>
      <c r="J46" s="573"/>
    </row>
    <row r="47" spans="1:10" ht="12.75">
      <c r="A47" s="2">
        <v>105</v>
      </c>
      <c r="B47" s="2">
        <v>12</v>
      </c>
      <c r="C47" s="547" t="s">
        <v>143</v>
      </c>
      <c r="D47" s="263">
        <v>23</v>
      </c>
      <c r="E47" s="2">
        <v>23</v>
      </c>
      <c r="F47" s="264">
        <v>0</v>
      </c>
      <c r="G47" s="265">
        <v>0</v>
      </c>
      <c r="H47" s="266">
        <v>90</v>
      </c>
      <c r="I47" s="572"/>
      <c r="J47" s="573"/>
    </row>
    <row r="48" spans="1:10" s="396" customFormat="1" ht="17.25" customHeight="1">
      <c r="A48" s="582">
        <v>4896</v>
      </c>
      <c r="B48" s="582">
        <v>1132</v>
      </c>
      <c r="C48" s="568" t="s">
        <v>405</v>
      </c>
      <c r="D48" s="583">
        <v>1188</v>
      </c>
      <c r="E48" s="582">
        <v>1179</v>
      </c>
      <c r="F48" s="130">
        <v>9</v>
      </c>
      <c r="G48" s="584">
        <v>0.7633587786259541</v>
      </c>
      <c r="H48" s="582">
        <v>4969</v>
      </c>
      <c r="I48" s="572"/>
      <c r="J48" s="573"/>
    </row>
    <row r="49" spans="1:10" s="396" customFormat="1" ht="17.25" customHeight="1">
      <c r="A49" s="582">
        <v>16011</v>
      </c>
      <c r="B49" s="582">
        <v>3860</v>
      </c>
      <c r="C49" s="568" t="s">
        <v>406</v>
      </c>
      <c r="D49" s="583">
        <v>4320</v>
      </c>
      <c r="E49" s="582">
        <v>4157</v>
      </c>
      <c r="F49" s="130">
        <v>163</v>
      </c>
      <c r="G49" s="584">
        <v>3.921096944912196</v>
      </c>
      <c r="H49" s="582">
        <v>16656</v>
      </c>
      <c r="I49" s="572"/>
      <c r="J49" s="450"/>
    </row>
    <row r="50" spans="1:10" s="396" customFormat="1" ht="17.25" customHeight="1">
      <c r="A50" s="582">
        <v>56372</v>
      </c>
      <c r="B50" s="582">
        <v>13553</v>
      </c>
      <c r="C50" s="568" t="s">
        <v>407</v>
      </c>
      <c r="D50" s="583">
        <v>14131</v>
      </c>
      <c r="E50" s="582">
        <v>13602</v>
      </c>
      <c r="F50" s="130">
        <v>529</v>
      </c>
      <c r="G50" s="584">
        <v>3.889133950889575</v>
      </c>
      <c r="H50" s="582">
        <v>55538</v>
      </c>
      <c r="I50" s="572"/>
      <c r="J50" s="573"/>
    </row>
    <row r="51" spans="1:10" ht="11.25" customHeight="1">
      <c r="A51" s="577"/>
      <c r="B51" s="578"/>
      <c r="C51" s="547"/>
      <c r="D51" s="579"/>
      <c r="E51" s="578"/>
      <c r="F51" s="578"/>
      <c r="G51" s="585"/>
      <c r="H51" s="578"/>
      <c r="I51" s="572"/>
      <c r="J51" s="450"/>
    </row>
    <row r="52" spans="1:10" s="396" customFormat="1" ht="17.25" customHeight="1">
      <c r="A52" s="581"/>
      <c r="B52" s="578"/>
      <c r="C52" s="568" t="s">
        <v>302</v>
      </c>
      <c r="D52" s="579"/>
      <c r="E52" s="578"/>
      <c r="F52" s="570"/>
      <c r="G52" s="571"/>
      <c r="H52" s="578"/>
      <c r="I52" s="572"/>
      <c r="J52" s="450"/>
    </row>
    <row r="53" spans="1:10" ht="12.75">
      <c r="A53" s="2">
        <v>2718</v>
      </c>
      <c r="B53" s="2">
        <v>719</v>
      </c>
      <c r="C53" s="547" t="s">
        <v>144</v>
      </c>
      <c r="D53" s="263">
        <v>658</v>
      </c>
      <c r="E53" s="2">
        <v>684</v>
      </c>
      <c r="F53" s="264">
        <v>-26</v>
      </c>
      <c r="G53" s="265">
        <v>-3.8011695906432745</v>
      </c>
      <c r="H53" s="100">
        <v>2742</v>
      </c>
      <c r="I53" s="572"/>
      <c r="J53" s="450"/>
    </row>
    <row r="54" spans="1:10" ht="12.75">
      <c r="A54" s="2">
        <v>279</v>
      </c>
      <c r="B54" s="2">
        <v>88</v>
      </c>
      <c r="C54" s="547" t="s">
        <v>145</v>
      </c>
      <c r="D54" s="263">
        <v>88</v>
      </c>
      <c r="E54" s="2">
        <v>95</v>
      </c>
      <c r="F54" s="264">
        <v>-7</v>
      </c>
      <c r="G54" s="265">
        <v>-7.368421052631578</v>
      </c>
      <c r="H54" s="100">
        <v>303</v>
      </c>
      <c r="I54" s="572"/>
      <c r="J54" s="450"/>
    </row>
    <row r="55" spans="1:10" ht="11.25" customHeight="1">
      <c r="A55" s="2">
        <v>86</v>
      </c>
      <c r="B55" s="2">
        <v>22</v>
      </c>
      <c r="C55" s="547" t="s">
        <v>146</v>
      </c>
      <c r="D55" s="263">
        <v>22</v>
      </c>
      <c r="E55" s="2">
        <v>22</v>
      </c>
      <c r="F55" s="264">
        <v>0</v>
      </c>
      <c r="G55" s="265">
        <v>0</v>
      </c>
      <c r="H55" s="100">
        <v>87</v>
      </c>
      <c r="I55" s="572"/>
      <c r="J55" s="450"/>
    </row>
    <row r="56" spans="1:10" ht="11.25" customHeight="1">
      <c r="A56" s="2">
        <v>796</v>
      </c>
      <c r="B56" s="2">
        <v>184</v>
      </c>
      <c r="C56" s="547" t="s">
        <v>147</v>
      </c>
      <c r="D56" s="263">
        <v>212</v>
      </c>
      <c r="E56" s="2">
        <v>185</v>
      </c>
      <c r="F56" s="264">
        <v>27</v>
      </c>
      <c r="G56" s="265">
        <v>14.594594594594595</v>
      </c>
      <c r="H56" s="266">
        <v>861</v>
      </c>
      <c r="I56" s="572"/>
      <c r="J56" s="450"/>
    </row>
    <row r="57" spans="1:10" s="396" customFormat="1" ht="17.25" customHeight="1">
      <c r="A57" s="582">
        <v>3879</v>
      </c>
      <c r="B57" s="582">
        <v>1013</v>
      </c>
      <c r="C57" s="568" t="s">
        <v>408</v>
      </c>
      <c r="D57" s="583">
        <v>980</v>
      </c>
      <c r="E57" s="582">
        <v>986</v>
      </c>
      <c r="F57" s="130">
        <v>-6</v>
      </c>
      <c r="G57" s="584">
        <v>-0.6085192697768762</v>
      </c>
      <c r="H57" s="582">
        <v>3993</v>
      </c>
      <c r="I57" s="572"/>
      <c r="J57" s="450"/>
    </row>
    <row r="58" spans="1:10" s="396" customFormat="1" ht="17.25" customHeight="1">
      <c r="A58" s="582">
        <v>60251</v>
      </c>
      <c r="B58" s="582">
        <v>14566</v>
      </c>
      <c r="C58" s="568" t="s">
        <v>409</v>
      </c>
      <c r="D58" s="583">
        <v>15111</v>
      </c>
      <c r="E58" s="582">
        <v>14588</v>
      </c>
      <c r="F58" s="130">
        <v>523</v>
      </c>
      <c r="G58" s="584">
        <v>3.585138469975322</v>
      </c>
      <c r="H58" s="582">
        <v>59531</v>
      </c>
      <c r="I58" s="572"/>
      <c r="J58" s="450"/>
    </row>
    <row r="59" spans="1:9" ht="11.25" customHeight="1">
      <c r="A59" s="548"/>
      <c r="B59" s="578"/>
      <c r="C59" s="547"/>
      <c r="D59" s="578"/>
      <c r="E59" s="578"/>
      <c r="F59" s="578"/>
      <c r="G59" s="585"/>
      <c r="H59" s="578"/>
      <c r="I59" s="572"/>
    </row>
    <row r="60" spans="1:9" ht="11.25" customHeight="1">
      <c r="A60" s="548"/>
      <c r="B60" s="578"/>
      <c r="C60" s="547"/>
      <c r="D60" s="578"/>
      <c r="E60" s="578"/>
      <c r="F60" s="578"/>
      <c r="G60" s="585"/>
      <c r="H60" s="578"/>
      <c r="I60" s="572"/>
    </row>
    <row r="61" spans="1:9" s="401" customFormat="1" ht="15.75" customHeight="1">
      <c r="A61" s="433" t="s">
        <v>117</v>
      </c>
      <c r="B61" s="432"/>
      <c r="C61" s="400"/>
      <c r="D61" s="432"/>
      <c r="E61" s="432"/>
      <c r="F61" s="432"/>
      <c r="G61" s="555"/>
      <c r="H61" s="432"/>
      <c r="I61" s="556"/>
    </row>
    <row r="62" spans="1:9" ht="11.25" customHeight="1">
      <c r="A62" s="548"/>
      <c r="B62" s="5"/>
      <c r="C62" s="547"/>
      <c r="D62" s="5"/>
      <c r="E62" s="5"/>
      <c r="F62" s="5"/>
      <c r="G62" s="524"/>
      <c r="H62" s="5"/>
      <c r="I62" s="353"/>
    </row>
    <row r="63" spans="1:9" ht="12.75">
      <c r="A63" s="238" t="s">
        <v>1</v>
      </c>
      <c r="B63" s="239" t="s">
        <v>491</v>
      </c>
      <c r="C63" s="557"/>
      <c r="D63" s="5"/>
      <c r="E63" s="5"/>
      <c r="F63" s="5"/>
      <c r="G63" s="524"/>
      <c r="H63" s="243" t="s">
        <v>4</v>
      </c>
      <c r="I63" s="353"/>
    </row>
    <row r="64" spans="1:9" ht="12.75">
      <c r="A64" s="240" t="s">
        <v>2</v>
      </c>
      <c r="B64" s="239" t="s">
        <v>492</v>
      </c>
      <c r="C64" s="557"/>
      <c r="D64" s="241" t="s">
        <v>3</v>
      </c>
      <c r="E64" s="241"/>
      <c r="F64" s="241"/>
      <c r="G64" s="242"/>
      <c r="H64" s="22" t="s">
        <v>6</v>
      </c>
      <c r="I64" s="241"/>
    </row>
    <row r="65" spans="1:9" ht="12.75">
      <c r="A65" s="244" t="s">
        <v>455</v>
      </c>
      <c r="B65" s="239" t="s">
        <v>5</v>
      </c>
      <c r="C65" s="557"/>
      <c r="D65" s="11"/>
      <c r="E65" s="11"/>
      <c r="F65" s="11"/>
      <c r="G65" s="11"/>
      <c r="H65" s="11"/>
      <c r="I65" s="11"/>
    </row>
    <row r="66" spans="1:9" ht="12.75">
      <c r="A66" s="245" t="s">
        <v>7</v>
      </c>
      <c r="B66" s="238" t="s">
        <v>7</v>
      </c>
      <c r="C66" s="557"/>
      <c r="D66" s="247" t="s">
        <v>7</v>
      </c>
      <c r="E66" s="243" t="s">
        <v>6</v>
      </c>
      <c r="F66" s="516" t="s">
        <v>9</v>
      </c>
      <c r="G66" s="517"/>
      <c r="H66" s="11"/>
      <c r="I66" s="22"/>
    </row>
    <row r="67" spans="1:9" ht="12.75">
      <c r="A67" s="114" t="s">
        <v>10</v>
      </c>
      <c r="B67" s="114" t="s">
        <v>10</v>
      </c>
      <c r="C67" s="557"/>
      <c r="D67" s="249" t="s">
        <v>10</v>
      </c>
      <c r="E67" s="250" t="s">
        <v>10</v>
      </c>
      <c r="F67" s="251" t="s">
        <v>10</v>
      </c>
      <c r="G67" s="252" t="s">
        <v>11</v>
      </c>
      <c r="H67" s="250" t="s">
        <v>10</v>
      </c>
      <c r="I67" s="22"/>
    </row>
    <row r="68" spans="1:11" ht="6.75" customHeight="1">
      <c r="A68" s="559"/>
      <c r="B68" s="22"/>
      <c r="C68" s="557"/>
      <c r="D68" s="254"/>
      <c r="E68" s="22"/>
      <c r="F68" s="255"/>
      <c r="G68" s="256"/>
      <c r="H68" s="22"/>
      <c r="I68" s="22"/>
      <c r="K68" s="413"/>
    </row>
    <row r="69" spans="1:9" ht="12.75">
      <c r="A69" s="560"/>
      <c r="B69" s="24"/>
      <c r="C69" s="557" t="s">
        <v>148</v>
      </c>
      <c r="D69" s="329"/>
      <c r="E69" s="24"/>
      <c r="F69" s="561"/>
      <c r="G69" s="562"/>
      <c r="H69" s="24"/>
      <c r="I69" s="33"/>
    </row>
    <row r="70" spans="1:9" ht="6.75" customHeight="1">
      <c r="A70" s="548"/>
      <c r="B70" s="5"/>
      <c r="C70" s="547"/>
      <c r="D70" s="523"/>
      <c r="E70" s="5"/>
      <c r="F70" s="564"/>
      <c r="G70" s="565"/>
      <c r="H70" s="5"/>
      <c r="I70" s="353"/>
    </row>
    <row r="71" spans="1:9" s="396" customFormat="1" ht="17.25" customHeight="1">
      <c r="A71" s="566"/>
      <c r="B71" s="495"/>
      <c r="C71" s="568" t="s">
        <v>149</v>
      </c>
      <c r="D71" s="496"/>
      <c r="E71" s="495"/>
      <c r="F71" s="570"/>
      <c r="G71" s="571"/>
      <c r="H71" s="495"/>
      <c r="I71" s="116"/>
    </row>
    <row r="72" spans="1:9" s="396" customFormat="1" ht="17.25" customHeight="1">
      <c r="A72" s="566"/>
      <c r="B72" s="495"/>
      <c r="C72" s="568" t="s">
        <v>119</v>
      </c>
      <c r="D72" s="496"/>
      <c r="E72" s="495"/>
      <c r="F72" s="570"/>
      <c r="G72" s="571"/>
      <c r="H72" s="495"/>
      <c r="I72" s="116"/>
    </row>
    <row r="73" spans="1:9" ht="12.75">
      <c r="A73" s="2">
        <v>22830</v>
      </c>
      <c r="B73" s="2">
        <v>5508</v>
      </c>
      <c r="C73" s="547" t="s">
        <v>120</v>
      </c>
      <c r="D73" s="263">
        <v>6038</v>
      </c>
      <c r="E73" s="2">
        <v>5988</v>
      </c>
      <c r="F73" s="264">
        <v>50</v>
      </c>
      <c r="G73" s="265">
        <v>0.8350033400133602</v>
      </c>
      <c r="H73" s="100">
        <v>23041</v>
      </c>
      <c r="I73" s="572"/>
    </row>
    <row r="74" spans="1:9" ht="12.75">
      <c r="A74" s="2">
        <v>5469</v>
      </c>
      <c r="B74" s="2">
        <v>1285</v>
      </c>
      <c r="C74" s="547" t="s">
        <v>121</v>
      </c>
      <c r="D74" s="263">
        <v>1207</v>
      </c>
      <c r="E74" s="2">
        <v>1153</v>
      </c>
      <c r="F74" s="264">
        <v>54</v>
      </c>
      <c r="G74" s="265">
        <v>4.683434518647007</v>
      </c>
      <c r="H74" s="100">
        <v>5447</v>
      </c>
      <c r="I74" s="572"/>
    </row>
    <row r="75" spans="1:9" ht="12.75">
      <c r="A75" s="2">
        <v>-2171</v>
      </c>
      <c r="B75" s="2">
        <v>-730</v>
      </c>
      <c r="C75" s="547" t="s">
        <v>122</v>
      </c>
      <c r="D75" s="263">
        <v>-838</v>
      </c>
      <c r="E75" s="2">
        <v>-805</v>
      </c>
      <c r="F75" s="264">
        <v>-33</v>
      </c>
      <c r="G75" s="265">
        <v>-4.099378881987578</v>
      </c>
      <c r="H75" s="100">
        <v>-2369</v>
      </c>
      <c r="I75" s="572"/>
    </row>
    <row r="76" spans="1:9" ht="12.75">
      <c r="A76" s="2">
        <v>489</v>
      </c>
      <c r="B76" s="2">
        <v>119</v>
      </c>
      <c r="C76" s="547" t="s">
        <v>123</v>
      </c>
      <c r="D76" s="263">
        <v>119</v>
      </c>
      <c r="E76" s="2">
        <v>125</v>
      </c>
      <c r="F76" s="264">
        <v>-6</v>
      </c>
      <c r="G76" s="269">
        <v>-4.8</v>
      </c>
      <c r="H76" s="100">
        <v>507</v>
      </c>
      <c r="I76" s="572"/>
    </row>
    <row r="77" spans="1:9" s="396" customFormat="1" ht="17.25" customHeight="1">
      <c r="A77" s="574">
        <v>26617</v>
      </c>
      <c r="B77" s="574">
        <v>6182</v>
      </c>
      <c r="C77" s="568" t="s">
        <v>400</v>
      </c>
      <c r="D77" s="575">
        <v>6526</v>
      </c>
      <c r="E77" s="574">
        <v>6461</v>
      </c>
      <c r="F77" s="576">
        <v>65</v>
      </c>
      <c r="G77" s="301">
        <v>1.0060362173038229</v>
      </c>
      <c r="H77" s="574">
        <v>26626</v>
      </c>
      <c r="I77" s="302"/>
    </row>
    <row r="78" spans="1:9" ht="6.75" customHeight="1">
      <c r="A78" s="577"/>
      <c r="B78" s="578"/>
      <c r="C78" s="547"/>
      <c r="D78" s="579"/>
      <c r="E78" s="578"/>
      <c r="F78" s="580"/>
      <c r="G78" s="265"/>
      <c r="H78" s="578"/>
      <c r="I78" s="572"/>
    </row>
    <row r="79" spans="1:9" ht="17.25" customHeight="1">
      <c r="A79" s="4"/>
      <c r="B79" s="5"/>
      <c r="C79" s="557" t="s">
        <v>124</v>
      </c>
      <c r="D79" s="523"/>
      <c r="E79" s="5"/>
      <c r="F79" s="564"/>
      <c r="G79" s="565"/>
      <c r="H79" s="5"/>
      <c r="I79" s="353"/>
    </row>
    <row r="80" spans="1:9" ht="12.75">
      <c r="A80" s="2">
        <v>9075</v>
      </c>
      <c r="B80" s="2">
        <v>2173</v>
      </c>
      <c r="C80" s="547" t="s">
        <v>125</v>
      </c>
      <c r="D80" s="263">
        <v>1840</v>
      </c>
      <c r="E80" s="2">
        <v>1940</v>
      </c>
      <c r="F80" s="264">
        <v>-100</v>
      </c>
      <c r="G80" s="265">
        <v>-5.154639175257731</v>
      </c>
      <c r="H80" s="100">
        <v>7954</v>
      </c>
      <c r="I80" s="572"/>
    </row>
    <row r="81" spans="1:9" ht="12.75">
      <c r="A81" s="2">
        <v>-1026</v>
      </c>
      <c r="B81" s="2">
        <v>-227</v>
      </c>
      <c r="C81" s="547" t="s">
        <v>122</v>
      </c>
      <c r="D81" s="263">
        <v>-374</v>
      </c>
      <c r="E81" s="2">
        <v>-357</v>
      </c>
      <c r="F81" s="264">
        <v>-17</v>
      </c>
      <c r="G81" s="265">
        <v>-4.761904761904762</v>
      </c>
      <c r="H81" s="100">
        <v>-1150</v>
      </c>
      <c r="I81" s="572"/>
    </row>
    <row r="82" spans="1:9" ht="12.75">
      <c r="A82" s="2">
        <v>1638</v>
      </c>
      <c r="B82" s="2">
        <v>446</v>
      </c>
      <c r="C82" s="353" t="s">
        <v>126</v>
      </c>
      <c r="D82" s="263">
        <v>485</v>
      </c>
      <c r="E82" s="2">
        <v>374</v>
      </c>
      <c r="F82" s="264">
        <v>111</v>
      </c>
      <c r="G82" s="265">
        <v>29.67914438502674</v>
      </c>
      <c r="H82" s="100">
        <v>1344</v>
      </c>
      <c r="I82" s="572"/>
    </row>
    <row r="83" spans="1:9" ht="12.75">
      <c r="A83" s="266">
        <v>72</v>
      </c>
      <c r="B83" s="266">
        <v>17</v>
      </c>
      <c r="C83" s="353" t="s">
        <v>127</v>
      </c>
      <c r="D83" s="267">
        <v>-7</v>
      </c>
      <c r="E83" s="266">
        <v>3</v>
      </c>
      <c r="F83" s="268">
        <v>-10</v>
      </c>
      <c r="G83" s="269">
        <v>-333.33333333333337</v>
      </c>
      <c r="H83" s="266">
        <v>42</v>
      </c>
      <c r="I83" s="572"/>
    </row>
    <row r="84" spans="1:9" s="396" customFormat="1" ht="17.25" customHeight="1">
      <c r="A84" s="299">
        <v>9759</v>
      </c>
      <c r="B84" s="299">
        <v>2409</v>
      </c>
      <c r="C84" s="568" t="s">
        <v>401</v>
      </c>
      <c r="D84" s="300">
        <v>1944</v>
      </c>
      <c r="E84" s="299">
        <v>1960</v>
      </c>
      <c r="F84" s="127">
        <v>-16</v>
      </c>
      <c r="G84" s="301">
        <v>-0.8163265306122449</v>
      </c>
      <c r="H84" s="299">
        <v>8190</v>
      </c>
      <c r="I84" s="302"/>
    </row>
    <row r="85" spans="1:9" ht="6.75" customHeight="1">
      <c r="A85" s="577"/>
      <c r="B85" s="578"/>
      <c r="C85" s="547"/>
      <c r="D85" s="579"/>
      <c r="E85" s="578"/>
      <c r="F85" s="580"/>
      <c r="G85" s="265"/>
      <c r="H85" s="578"/>
      <c r="I85" s="572"/>
    </row>
    <row r="86" spans="1:9" s="396" customFormat="1" ht="17.25" customHeight="1">
      <c r="A86" s="581"/>
      <c r="B86" s="495"/>
      <c r="C86" s="568" t="s">
        <v>128</v>
      </c>
      <c r="D86" s="496"/>
      <c r="E86" s="495"/>
      <c r="F86" s="570"/>
      <c r="G86" s="571"/>
      <c r="H86" s="495"/>
      <c r="I86" s="116"/>
    </row>
    <row r="87" spans="1:9" ht="12.75">
      <c r="A87" s="2">
        <v>2616</v>
      </c>
      <c r="B87" s="2">
        <v>587</v>
      </c>
      <c r="C87" s="547" t="s">
        <v>129</v>
      </c>
      <c r="D87" s="263">
        <v>665</v>
      </c>
      <c r="E87" s="2">
        <v>673</v>
      </c>
      <c r="F87" s="264">
        <v>-8</v>
      </c>
      <c r="G87" s="265">
        <v>-1.188707280832095</v>
      </c>
      <c r="H87" s="100">
        <v>2823</v>
      </c>
      <c r="I87" s="572"/>
    </row>
    <row r="88" spans="1:9" ht="12.75">
      <c r="A88" s="2">
        <v>40</v>
      </c>
      <c r="B88" s="2">
        <v>16</v>
      </c>
      <c r="C88" s="547" t="s">
        <v>130</v>
      </c>
      <c r="D88" s="263">
        <v>12</v>
      </c>
      <c r="E88" s="2">
        <v>14</v>
      </c>
      <c r="F88" s="264">
        <v>-2</v>
      </c>
      <c r="G88" s="265">
        <v>-14.285714285714285</v>
      </c>
      <c r="H88" s="100">
        <v>90</v>
      </c>
      <c r="I88" s="572"/>
    </row>
    <row r="89" spans="1:9" ht="12.75">
      <c r="A89" s="2">
        <v>2</v>
      </c>
      <c r="B89" s="2">
        <v>0</v>
      </c>
      <c r="C89" s="547" t="s">
        <v>131</v>
      </c>
      <c r="D89" s="263">
        <v>0</v>
      </c>
      <c r="E89" s="2">
        <v>1</v>
      </c>
      <c r="F89" s="264">
        <v>-1</v>
      </c>
      <c r="G89" s="265">
        <v>-100</v>
      </c>
      <c r="H89" s="266">
        <v>3</v>
      </c>
      <c r="I89" s="572"/>
    </row>
    <row r="90" spans="1:9" s="396" customFormat="1" ht="17.25" customHeight="1">
      <c r="A90" s="582">
        <v>2658</v>
      </c>
      <c r="B90" s="582">
        <v>603</v>
      </c>
      <c r="C90" s="568" t="s">
        <v>402</v>
      </c>
      <c r="D90" s="583">
        <v>677</v>
      </c>
      <c r="E90" s="582">
        <v>688</v>
      </c>
      <c r="F90" s="130">
        <v>-11</v>
      </c>
      <c r="G90" s="584">
        <v>-1.5988372093023258</v>
      </c>
      <c r="H90" s="582">
        <v>2916</v>
      </c>
      <c r="I90" s="302"/>
    </row>
    <row r="91" spans="1:9" s="396" customFormat="1" ht="17.25" customHeight="1">
      <c r="A91" s="582">
        <v>39034</v>
      </c>
      <c r="B91" s="582">
        <v>9194</v>
      </c>
      <c r="C91" s="568" t="s">
        <v>403</v>
      </c>
      <c r="D91" s="583">
        <v>9147</v>
      </c>
      <c r="E91" s="582">
        <v>9109</v>
      </c>
      <c r="F91" s="130">
        <v>38</v>
      </c>
      <c r="G91" s="584">
        <v>0.4171698320342519</v>
      </c>
      <c r="H91" s="582">
        <v>37732</v>
      </c>
      <c r="I91" s="302"/>
    </row>
    <row r="92" spans="1:9" ht="11.25" customHeight="1">
      <c r="A92" s="577"/>
      <c r="B92" s="578"/>
      <c r="C92" s="547"/>
      <c r="D92" s="579"/>
      <c r="E92" s="578"/>
      <c r="F92" s="580"/>
      <c r="G92" s="265"/>
      <c r="H92" s="578"/>
      <c r="I92" s="572"/>
    </row>
    <row r="93" spans="1:9" s="396" customFormat="1" ht="17.25" customHeight="1">
      <c r="A93" s="581"/>
      <c r="B93" s="495"/>
      <c r="C93" s="568" t="s">
        <v>132</v>
      </c>
      <c r="D93" s="496"/>
      <c r="E93" s="495"/>
      <c r="F93" s="570"/>
      <c r="G93" s="571"/>
      <c r="H93" s="495"/>
      <c r="I93" s="116"/>
    </row>
    <row r="94" spans="1:9" ht="12.75">
      <c r="A94" s="2">
        <v>20085</v>
      </c>
      <c r="B94" s="2">
        <v>4471</v>
      </c>
      <c r="C94" s="547" t="s">
        <v>133</v>
      </c>
      <c r="D94" s="263">
        <v>4872</v>
      </c>
      <c r="E94" s="2">
        <v>4696</v>
      </c>
      <c r="F94" s="264">
        <v>176</v>
      </c>
      <c r="G94" s="265">
        <v>3.747870528109029</v>
      </c>
      <c r="H94" s="100">
        <v>20727</v>
      </c>
      <c r="I94" s="572"/>
    </row>
    <row r="95" spans="1:9" ht="12.75">
      <c r="A95" s="266">
        <v>-8859</v>
      </c>
      <c r="B95" s="266">
        <v>-2057</v>
      </c>
      <c r="C95" s="547" t="s">
        <v>122</v>
      </c>
      <c r="D95" s="267">
        <v>-2492</v>
      </c>
      <c r="E95" s="266">
        <v>-2447</v>
      </c>
      <c r="F95" s="268">
        <v>-45</v>
      </c>
      <c r="G95" s="269">
        <v>-1.8389865140988966</v>
      </c>
      <c r="H95" s="266">
        <v>-9260</v>
      </c>
      <c r="I95" s="572"/>
    </row>
    <row r="96" spans="1:9" s="396" customFormat="1" ht="17.25" customHeight="1">
      <c r="A96" s="299">
        <v>11226</v>
      </c>
      <c r="B96" s="299">
        <v>2414</v>
      </c>
      <c r="C96" s="568" t="s">
        <v>404</v>
      </c>
      <c r="D96" s="300">
        <v>2380</v>
      </c>
      <c r="E96" s="299">
        <v>2249</v>
      </c>
      <c r="F96" s="127">
        <v>131</v>
      </c>
      <c r="G96" s="301">
        <v>5.824811027123166</v>
      </c>
      <c r="H96" s="299">
        <v>11467</v>
      </c>
      <c r="I96" s="302"/>
    </row>
    <row r="97" spans="1:9" ht="6.75" customHeight="1">
      <c r="A97" s="577"/>
      <c r="B97" s="578"/>
      <c r="C97" s="547"/>
      <c r="D97" s="579"/>
      <c r="E97" s="578"/>
      <c r="F97" s="580"/>
      <c r="G97" s="265"/>
      <c r="H97" s="578"/>
      <c r="I97" s="572"/>
    </row>
    <row r="98" spans="1:9" s="396" customFormat="1" ht="17.25" customHeight="1">
      <c r="A98" s="581" t="s">
        <v>14</v>
      </c>
      <c r="B98" s="495"/>
      <c r="C98" s="568" t="s">
        <v>134</v>
      </c>
      <c r="D98" s="496"/>
      <c r="E98" s="495"/>
      <c r="F98" s="570"/>
      <c r="G98" s="571"/>
      <c r="H98" s="495"/>
      <c r="I98" s="116"/>
    </row>
    <row r="99" spans="1:9" ht="12.75">
      <c r="A99" s="2">
        <v>809</v>
      </c>
      <c r="B99" s="2">
        <v>191</v>
      </c>
      <c r="C99" s="547" t="s">
        <v>135</v>
      </c>
      <c r="D99" s="263">
        <v>201</v>
      </c>
      <c r="E99" s="2">
        <v>206</v>
      </c>
      <c r="F99" s="264">
        <v>-5</v>
      </c>
      <c r="G99" s="265">
        <v>-2.4271844660194173</v>
      </c>
      <c r="H99" s="100">
        <v>880</v>
      </c>
      <c r="I99" s="572"/>
    </row>
    <row r="100" spans="1:9" ht="12.75">
      <c r="A100" s="2">
        <v>160</v>
      </c>
      <c r="B100" s="2">
        <v>36</v>
      </c>
      <c r="C100" s="547" t="s">
        <v>136</v>
      </c>
      <c r="D100" s="263">
        <v>36</v>
      </c>
      <c r="E100" s="2">
        <v>38</v>
      </c>
      <c r="F100" s="264">
        <v>-2</v>
      </c>
      <c r="G100" s="265">
        <v>-5.263157894736842</v>
      </c>
      <c r="H100" s="100">
        <v>151</v>
      </c>
      <c r="I100" s="572"/>
    </row>
    <row r="101" spans="1:9" ht="12.75">
      <c r="A101" s="2">
        <v>1946</v>
      </c>
      <c r="B101" s="2">
        <v>472</v>
      </c>
      <c r="C101" s="547" t="s">
        <v>137</v>
      </c>
      <c r="D101" s="263">
        <v>413</v>
      </c>
      <c r="E101" s="2">
        <v>408</v>
      </c>
      <c r="F101" s="264">
        <v>5</v>
      </c>
      <c r="G101" s="265">
        <v>1.2254901960784315</v>
      </c>
      <c r="H101" s="100">
        <v>1889</v>
      </c>
      <c r="I101" s="572"/>
    </row>
    <row r="102" spans="1:9" ht="12.75">
      <c r="A102" s="2">
        <v>851</v>
      </c>
      <c r="B102" s="2">
        <v>201</v>
      </c>
      <c r="C102" s="547" t="s">
        <v>138</v>
      </c>
      <c r="D102" s="263">
        <v>217</v>
      </c>
      <c r="E102" s="2">
        <v>217</v>
      </c>
      <c r="F102" s="264">
        <v>0</v>
      </c>
      <c r="G102" s="265">
        <v>0</v>
      </c>
      <c r="H102" s="100">
        <v>877</v>
      </c>
      <c r="I102" s="572"/>
    </row>
    <row r="103" spans="1:9" ht="12.75">
      <c r="A103" s="2">
        <v>554</v>
      </c>
      <c r="B103" s="2">
        <v>127</v>
      </c>
      <c r="C103" s="547" t="s">
        <v>139</v>
      </c>
      <c r="D103" s="263">
        <v>118</v>
      </c>
      <c r="E103" s="2">
        <v>133</v>
      </c>
      <c r="F103" s="264">
        <v>-15</v>
      </c>
      <c r="G103" s="265">
        <v>-11.278195488721805</v>
      </c>
      <c r="H103" s="100">
        <v>602</v>
      </c>
      <c r="I103" s="572"/>
    </row>
    <row r="104" spans="1:9" ht="12.75">
      <c r="A104" s="2">
        <v>238</v>
      </c>
      <c r="B104" s="2">
        <v>60</v>
      </c>
      <c r="C104" s="547" t="s">
        <v>140</v>
      </c>
      <c r="D104" s="263">
        <v>61</v>
      </c>
      <c r="E104" s="2">
        <v>60</v>
      </c>
      <c r="F104" s="264">
        <v>1</v>
      </c>
      <c r="G104" s="265">
        <v>1.6666666666666667</v>
      </c>
      <c r="H104" s="100">
        <v>248</v>
      </c>
      <c r="I104" s="572"/>
    </row>
    <row r="105" spans="1:9" ht="12.75">
      <c r="A105" s="2">
        <v>223</v>
      </c>
      <c r="B105" s="2">
        <v>67</v>
      </c>
      <c r="C105" s="547" t="s">
        <v>141</v>
      </c>
      <c r="D105" s="263">
        <v>52</v>
      </c>
      <c r="E105" s="2">
        <v>52</v>
      </c>
      <c r="F105" s="264">
        <v>0</v>
      </c>
      <c r="G105" s="265">
        <v>0</v>
      </c>
      <c r="H105" s="100">
        <v>185</v>
      </c>
      <c r="I105" s="572"/>
    </row>
    <row r="106" spans="1:9" ht="12.75">
      <c r="A106" s="2">
        <v>42</v>
      </c>
      <c r="B106" s="2">
        <v>13</v>
      </c>
      <c r="C106" s="547" t="s">
        <v>142</v>
      </c>
      <c r="D106" s="263">
        <v>8</v>
      </c>
      <c r="E106" s="2">
        <v>11</v>
      </c>
      <c r="F106" s="264">
        <v>-3</v>
      </c>
      <c r="G106" s="265">
        <v>-27.27272727272727</v>
      </c>
      <c r="H106" s="100">
        <v>48</v>
      </c>
      <c r="I106" s="572"/>
    </row>
    <row r="107" spans="1:9" ht="12.75">
      <c r="A107" s="2">
        <v>85</v>
      </c>
      <c r="B107" s="2">
        <v>12</v>
      </c>
      <c r="C107" s="547" t="s">
        <v>143</v>
      </c>
      <c r="D107" s="263">
        <v>20</v>
      </c>
      <c r="E107" s="2">
        <v>29</v>
      </c>
      <c r="F107" s="264">
        <v>-9</v>
      </c>
      <c r="G107" s="265">
        <v>-31.03448275862069</v>
      </c>
      <c r="H107" s="266">
        <v>80</v>
      </c>
      <c r="I107" s="572"/>
    </row>
    <row r="108" spans="1:9" s="396" customFormat="1" ht="17.25" customHeight="1">
      <c r="A108" s="582">
        <v>4908</v>
      </c>
      <c r="B108" s="582">
        <v>1179</v>
      </c>
      <c r="C108" s="568" t="s">
        <v>405</v>
      </c>
      <c r="D108" s="583">
        <v>1126</v>
      </c>
      <c r="E108" s="582">
        <v>1154</v>
      </c>
      <c r="F108" s="130">
        <v>-28</v>
      </c>
      <c r="G108" s="584">
        <v>-2.4263431542461005</v>
      </c>
      <c r="H108" s="582">
        <v>4960</v>
      </c>
      <c r="I108" s="302"/>
    </row>
    <row r="109" spans="1:9" s="396" customFormat="1" ht="17.25" customHeight="1">
      <c r="A109" s="582">
        <v>16134</v>
      </c>
      <c r="B109" s="582">
        <v>3593</v>
      </c>
      <c r="C109" s="568" t="s">
        <v>406</v>
      </c>
      <c r="D109" s="583">
        <v>3506</v>
      </c>
      <c r="E109" s="582">
        <v>3403</v>
      </c>
      <c r="F109" s="130">
        <v>103</v>
      </c>
      <c r="G109" s="584">
        <v>3.026741110784602</v>
      </c>
      <c r="H109" s="582">
        <v>16427</v>
      </c>
      <c r="I109" s="302"/>
    </row>
    <row r="110" spans="1:9" s="396" customFormat="1" ht="17.25" customHeight="1">
      <c r="A110" s="582">
        <v>55168</v>
      </c>
      <c r="B110" s="582">
        <v>12787</v>
      </c>
      <c r="C110" s="568" t="s">
        <v>410</v>
      </c>
      <c r="D110" s="583">
        <v>12653</v>
      </c>
      <c r="E110" s="582">
        <v>12512</v>
      </c>
      <c r="F110" s="130">
        <v>141</v>
      </c>
      <c r="G110" s="584">
        <v>1.126918158567775</v>
      </c>
      <c r="H110" s="582">
        <v>54159</v>
      </c>
      <c r="I110" s="302"/>
    </row>
    <row r="111" spans="1:9" ht="11.25" customHeight="1">
      <c r="A111" s="577"/>
      <c r="B111" s="578"/>
      <c r="C111" s="547"/>
      <c r="D111" s="579"/>
      <c r="E111" s="578"/>
      <c r="F111" s="578"/>
      <c r="G111" s="585"/>
      <c r="H111" s="578"/>
      <c r="I111" s="572"/>
    </row>
    <row r="112" spans="1:9" s="396" customFormat="1" ht="17.25" customHeight="1">
      <c r="A112" s="581"/>
      <c r="B112" s="578"/>
      <c r="C112" s="568" t="s">
        <v>150</v>
      </c>
      <c r="D112" s="579"/>
      <c r="E112" s="578"/>
      <c r="F112" s="570"/>
      <c r="G112" s="571"/>
      <c r="H112" s="578"/>
      <c r="I112" s="116"/>
    </row>
    <row r="113" spans="1:9" ht="12.75">
      <c r="A113" s="2">
        <v>2561</v>
      </c>
      <c r="B113" s="2">
        <v>817</v>
      </c>
      <c r="C113" s="547" t="s">
        <v>144</v>
      </c>
      <c r="D113" s="263">
        <v>757</v>
      </c>
      <c r="E113" s="2">
        <v>813</v>
      </c>
      <c r="F113" s="264">
        <v>-56</v>
      </c>
      <c r="G113" s="265">
        <v>-6.888068880688807</v>
      </c>
      <c r="H113" s="100">
        <v>2752</v>
      </c>
      <c r="I113" s="572"/>
    </row>
    <row r="114" spans="1:9" ht="12.75">
      <c r="A114" s="2">
        <v>281</v>
      </c>
      <c r="B114" s="2">
        <v>88</v>
      </c>
      <c r="C114" s="547" t="s">
        <v>145</v>
      </c>
      <c r="D114" s="263">
        <v>89</v>
      </c>
      <c r="E114" s="2">
        <v>95</v>
      </c>
      <c r="F114" s="264">
        <v>-6</v>
      </c>
      <c r="G114" s="265">
        <v>-6.315789473684211</v>
      </c>
      <c r="H114" s="100">
        <v>303</v>
      </c>
      <c r="I114" s="572"/>
    </row>
    <row r="115" spans="1:9" ht="12.75">
      <c r="A115" s="2">
        <v>86</v>
      </c>
      <c r="B115" s="2">
        <v>25</v>
      </c>
      <c r="C115" s="547" t="s">
        <v>146</v>
      </c>
      <c r="D115" s="263">
        <v>24</v>
      </c>
      <c r="E115" s="2">
        <v>22</v>
      </c>
      <c r="F115" s="264">
        <v>2</v>
      </c>
      <c r="G115" s="265">
        <v>9.090909090909092</v>
      </c>
      <c r="H115" s="100">
        <v>87</v>
      </c>
      <c r="I115" s="572"/>
    </row>
    <row r="116" spans="1:9" ht="12.75">
      <c r="A116" s="2">
        <v>532</v>
      </c>
      <c r="B116" s="2">
        <v>131</v>
      </c>
      <c r="C116" s="547" t="s">
        <v>147</v>
      </c>
      <c r="D116" s="263">
        <v>146</v>
      </c>
      <c r="E116" s="2">
        <v>141</v>
      </c>
      <c r="F116" s="264">
        <v>5</v>
      </c>
      <c r="G116" s="265">
        <v>3.546099290780142</v>
      </c>
      <c r="H116" s="266">
        <v>595</v>
      </c>
      <c r="I116" s="572"/>
    </row>
    <row r="117" spans="1:9" s="396" customFormat="1" ht="17.25" customHeight="1">
      <c r="A117" s="582">
        <v>3460</v>
      </c>
      <c r="B117" s="582">
        <v>1061</v>
      </c>
      <c r="C117" s="568" t="s">
        <v>48</v>
      </c>
      <c r="D117" s="583">
        <v>1016</v>
      </c>
      <c r="E117" s="582">
        <v>1071</v>
      </c>
      <c r="F117" s="130">
        <v>-55</v>
      </c>
      <c r="G117" s="584">
        <v>-5.135387488328664</v>
      </c>
      <c r="H117" s="582">
        <v>3737</v>
      </c>
      <c r="I117" s="302"/>
    </row>
    <row r="118" spans="1:9" s="396" customFormat="1" ht="17.25" customHeight="1">
      <c r="A118" s="582">
        <v>58628</v>
      </c>
      <c r="B118" s="582">
        <v>13848</v>
      </c>
      <c r="C118" s="568" t="s">
        <v>411</v>
      </c>
      <c r="D118" s="583">
        <v>13669</v>
      </c>
      <c r="E118" s="582">
        <v>13583</v>
      </c>
      <c r="F118" s="130">
        <v>86</v>
      </c>
      <c r="G118" s="584">
        <v>0.6331443716410219</v>
      </c>
      <c r="H118" s="582">
        <v>57896</v>
      </c>
      <c r="I118" s="302"/>
    </row>
    <row r="119" spans="1:9" ht="11.25" customHeight="1">
      <c r="A119" s="548"/>
      <c r="B119" s="578"/>
      <c r="C119" s="547"/>
      <c r="D119" s="578"/>
      <c r="E119" s="578"/>
      <c r="F119" s="578"/>
      <c r="G119" s="585"/>
      <c r="H119" s="578"/>
      <c r="I119" s="572"/>
    </row>
    <row r="120" spans="1:9" ht="11.25" customHeight="1">
      <c r="A120" s="548"/>
      <c r="B120" s="578"/>
      <c r="C120" s="547"/>
      <c r="D120" s="578"/>
      <c r="E120" s="578"/>
      <c r="F120" s="578"/>
      <c r="G120" s="585"/>
      <c r="H120" s="578"/>
      <c r="I120" s="572"/>
    </row>
    <row r="121" spans="1:9" ht="11.25" customHeight="1">
      <c r="A121" s="577"/>
      <c r="B121" s="578"/>
      <c r="C121" s="547"/>
      <c r="D121" s="578"/>
      <c r="E121" s="578"/>
      <c r="F121" s="578"/>
      <c r="G121" s="585"/>
      <c r="H121" s="578"/>
      <c r="I121" s="572"/>
    </row>
    <row r="122" spans="1:9" s="401" customFormat="1" ht="15.75" customHeight="1">
      <c r="A122" s="433" t="s">
        <v>117</v>
      </c>
      <c r="B122" s="586"/>
      <c r="C122" s="400"/>
      <c r="D122" s="586"/>
      <c r="E122" s="586"/>
      <c r="F122" s="586"/>
      <c r="G122" s="587"/>
      <c r="H122" s="586"/>
      <c r="I122" s="588"/>
    </row>
    <row r="123" spans="1:9" ht="11.25" customHeight="1">
      <c r="A123" s="548"/>
      <c r="B123" s="589"/>
      <c r="C123" s="547"/>
      <c r="D123" s="589"/>
      <c r="E123" s="589"/>
      <c r="F123" s="589"/>
      <c r="G123" s="590"/>
      <c r="H123" s="589"/>
      <c r="I123" s="591"/>
    </row>
    <row r="124" spans="1:9" ht="12.75">
      <c r="A124" s="238" t="s">
        <v>1</v>
      </c>
      <c r="B124" s="239" t="s">
        <v>491</v>
      </c>
      <c r="C124" s="557"/>
      <c r="D124" s="5"/>
      <c r="E124" s="5"/>
      <c r="F124" s="5"/>
      <c r="G124" s="524"/>
      <c r="H124" s="243" t="s">
        <v>4</v>
      </c>
      <c r="I124" s="353"/>
    </row>
    <row r="125" spans="1:9" ht="12.75">
      <c r="A125" s="240" t="s">
        <v>2</v>
      </c>
      <c r="B125" s="239" t="s">
        <v>492</v>
      </c>
      <c r="C125" s="557"/>
      <c r="D125" s="241" t="s">
        <v>3</v>
      </c>
      <c r="E125" s="241"/>
      <c r="F125" s="241"/>
      <c r="G125" s="242"/>
      <c r="H125" s="22" t="s">
        <v>6</v>
      </c>
      <c r="I125" s="241"/>
    </row>
    <row r="126" spans="1:9" ht="12.75">
      <c r="A126" s="244" t="s">
        <v>455</v>
      </c>
      <c r="B126" s="239" t="s">
        <v>5</v>
      </c>
      <c r="C126" s="557"/>
      <c r="D126" s="11"/>
      <c r="E126" s="11"/>
      <c r="F126" s="11"/>
      <c r="G126" s="11"/>
      <c r="H126" s="11"/>
      <c r="I126" s="11"/>
    </row>
    <row r="127" spans="1:9" ht="12.75">
      <c r="A127" s="245" t="s">
        <v>7</v>
      </c>
      <c r="B127" s="238" t="s">
        <v>7</v>
      </c>
      <c r="C127" s="557"/>
      <c r="D127" s="247" t="s">
        <v>7</v>
      </c>
      <c r="E127" s="243" t="s">
        <v>6</v>
      </c>
      <c r="F127" s="516" t="s">
        <v>9</v>
      </c>
      <c r="G127" s="517"/>
      <c r="H127" s="11"/>
      <c r="I127" s="22"/>
    </row>
    <row r="128" spans="1:9" ht="12.75">
      <c r="A128" s="114" t="s">
        <v>10</v>
      </c>
      <c r="B128" s="114" t="s">
        <v>10</v>
      </c>
      <c r="C128" s="557"/>
      <c r="D128" s="249" t="s">
        <v>10</v>
      </c>
      <c r="E128" s="250" t="s">
        <v>10</v>
      </c>
      <c r="F128" s="251" t="s">
        <v>10</v>
      </c>
      <c r="G128" s="252" t="s">
        <v>11</v>
      </c>
      <c r="H128" s="250" t="s">
        <v>10</v>
      </c>
      <c r="I128" s="22"/>
    </row>
    <row r="129" spans="1:9" ht="6.75" customHeight="1">
      <c r="A129" s="560"/>
      <c r="B129" s="297"/>
      <c r="C129" s="547"/>
      <c r="D129" s="592"/>
      <c r="E129" s="297"/>
      <c r="F129" s="593"/>
      <c r="G129" s="265"/>
      <c r="H129" s="297"/>
      <c r="I129" s="594"/>
    </row>
    <row r="130" spans="1:9" ht="11.25" customHeight="1">
      <c r="A130" s="577"/>
      <c r="B130" s="578"/>
      <c r="C130" s="547"/>
      <c r="D130" s="579"/>
      <c r="E130" s="578"/>
      <c r="F130" s="580"/>
      <c r="G130" s="265"/>
      <c r="H130" s="578"/>
      <c r="I130" s="572"/>
    </row>
    <row r="131" spans="1:9" ht="10.5" customHeight="1">
      <c r="A131" s="577"/>
      <c r="B131" s="353"/>
      <c r="C131" s="518" t="s">
        <v>336</v>
      </c>
      <c r="D131" s="595"/>
      <c r="E131" s="353"/>
      <c r="F131" s="580"/>
      <c r="G131" s="265"/>
      <c r="H131" s="578"/>
      <c r="I131" s="572"/>
    </row>
    <row r="132" spans="1:9" ht="11.25" customHeight="1">
      <c r="A132" s="577"/>
      <c r="B132" s="353"/>
      <c r="C132" s="547"/>
      <c r="D132" s="595"/>
      <c r="E132" s="353"/>
      <c r="F132" s="580"/>
      <c r="G132" s="265"/>
      <c r="H132" s="578"/>
      <c r="I132" s="572"/>
    </row>
    <row r="133" spans="1:9" ht="11.25" customHeight="1">
      <c r="A133" s="577"/>
      <c r="B133" s="353"/>
      <c r="C133" s="596" t="s">
        <v>151</v>
      </c>
      <c r="D133" s="595"/>
      <c r="E133" s="353"/>
      <c r="F133" s="580"/>
      <c r="G133" s="265"/>
      <c r="H133" s="578"/>
      <c r="I133" s="572"/>
    </row>
    <row r="134" spans="1:12" ht="12.75">
      <c r="A134" s="2">
        <v>2803</v>
      </c>
      <c r="B134" s="2">
        <v>703</v>
      </c>
      <c r="C134" s="353" t="s">
        <v>152</v>
      </c>
      <c r="D134" s="263">
        <v>809</v>
      </c>
      <c r="E134" s="2">
        <v>908</v>
      </c>
      <c r="F134" s="264">
        <v>-99</v>
      </c>
      <c r="G134" s="265">
        <v>-10.90308370044053</v>
      </c>
      <c r="H134" s="100">
        <v>3378</v>
      </c>
      <c r="I134" s="572"/>
      <c r="J134" s="597"/>
      <c r="L134" s="597"/>
    </row>
    <row r="135" spans="1:12" ht="12.75">
      <c r="A135" s="2">
        <v>411</v>
      </c>
      <c r="B135" s="2">
        <v>89</v>
      </c>
      <c r="C135" s="353" t="s">
        <v>49</v>
      </c>
      <c r="D135" s="263">
        <v>82</v>
      </c>
      <c r="E135" s="2">
        <v>78</v>
      </c>
      <c r="F135" s="264">
        <v>4</v>
      </c>
      <c r="G135" s="265">
        <v>5.128205128205128</v>
      </c>
      <c r="H135" s="266">
        <v>450</v>
      </c>
      <c r="I135" s="572"/>
      <c r="J135" s="597"/>
      <c r="L135" s="597"/>
    </row>
    <row r="136" spans="1:9" s="396" customFormat="1" ht="17.25" customHeight="1">
      <c r="A136" s="582">
        <v>3214</v>
      </c>
      <c r="B136" s="582">
        <v>792</v>
      </c>
      <c r="C136" s="526" t="s">
        <v>412</v>
      </c>
      <c r="D136" s="583">
        <v>891</v>
      </c>
      <c r="E136" s="582">
        <v>986</v>
      </c>
      <c r="F136" s="130">
        <v>-95</v>
      </c>
      <c r="G136" s="584">
        <v>-9.634888438133874</v>
      </c>
      <c r="H136" s="582">
        <v>3828</v>
      </c>
      <c r="I136" s="302"/>
    </row>
    <row r="137" spans="1:9" ht="6" customHeight="1">
      <c r="A137" s="577"/>
      <c r="B137" s="578"/>
      <c r="C137" s="547"/>
      <c r="D137" s="579"/>
      <c r="E137" s="578"/>
      <c r="F137" s="580"/>
      <c r="G137" s="265"/>
      <c r="H137" s="578"/>
      <c r="I137" s="572"/>
    </row>
    <row r="138" spans="1:9" ht="11.25" customHeight="1">
      <c r="A138" s="577"/>
      <c r="B138" s="578"/>
      <c r="C138" s="596" t="s">
        <v>153</v>
      </c>
      <c r="D138" s="579"/>
      <c r="E138" s="578"/>
      <c r="F138" s="580"/>
      <c r="G138" s="265"/>
      <c r="H138" s="578"/>
      <c r="I138" s="572"/>
    </row>
    <row r="139" spans="1:9" ht="12.75">
      <c r="A139" s="2">
        <v>2344</v>
      </c>
      <c r="B139" s="2">
        <v>629</v>
      </c>
      <c r="C139" s="547" t="s">
        <v>170</v>
      </c>
      <c r="D139" s="263">
        <v>531</v>
      </c>
      <c r="E139" s="2">
        <v>792</v>
      </c>
      <c r="F139" s="264">
        <v>-261</v>
      </c>
      <c r="G139" s="265">
        <v>-32.95454545454545</v>
      </c>
      <c r="H139" s="100">
        <v>2647</v>
      </c>
      <c r="I139" s="572"/>
    </row>
    <row r="140" spans="1:9" ht="12.75">
      <c r="A140" s="2">
        <v>1233</v>
      </c>
      <c r="B140" s="2">
        <v>306</v>
      </c>
      <c r="C140" s="547" t="s">
        <v>156</v>
      </c>
      <c r="D140" s="263">
        <v>349</v>
      </c>
      <c r="E140" s="2">
        <v>271</v>
      </c>
      <c r="F140" s="264">
        <v>78</v>
      </c>
      <c r="G140" s="265">
        <v>28.782287822878228</v>
      </c>
      <c r="H140" s="100">
        <v>1162</v>
      </c>
      <c r="I140" s="572"/>
    </row>
    <row r="141" spans="1:9" ht="12.75">
      <c r="A141" s="2">
        <v>704</v>
      </c>
      <c r="B141" s="2">
        <v>174</v>
      </c>
      <c r="C141" s="547" t="s">
        <v>157</v>
      </c>
      <c r="D141" s="263">
        <v>325</v>
      </c>
      <c r="E141" s="2">
        <v>173</v>
      </c>
      <c r="F141" s="264">
        <v>152</v>
      </c>
      <c r="G141" s="265">
        <v>87.86127167630057</v>
      </c>
      <c r="H141" s="100">
        <v>673</v>
      </c>
      <c r="I141" s="572"/>
    </row>
    <row r="142" spans="1:9" ht="12.75">
      <c r="A142" s="2">
        <v>-1067</v>
      </c>
      <c r="B142" s="2">
        <v>-317</v>
      </c>
      <c r="C142" s="548" t="s">
        <v>158</v>
      </c>
      <c r="D142" s="263">
        <v>-314</v>
      </c>
      <c r="E142" s="2">
        <v>-250</v>
      </c>
      <c r="F142" s="264">
        <v>-64</v>
      </c>
      <c r="G142" s="265">
        <v>-25.6</v>
      </c>
      <c r="H142" s="2">
        <v>-654</v>
      </c>
      <c r="I142" s="572"/>
    </row>
    <row r="143" spans="1:9" ht="17.25" customHeight="1">
      <c r="A143" s="582">
        <v>3214</v>
      </c>
      <c r="B143" s="582">
        <v>792</v>
      </c>
      <c r="C143" s="526" t="s">
        <v>412</v>
      </c>
      <c r="D143" s="583">
        <v>891</v>
      </c>
      <c r="E143" s="582">
        <v>986</v>
      </c>
      <c r="F143" s="130">
        <v>-95</v>
      </c>
      <c r="G143" s="584">
        <v>-9.634888438133874</v>
      </c>
      <c r="H143" s="582">
        <v>3828</v>
      </c>
      <c r="I143" s="572"/>
    </row>
    <row r="144" spans="1:9" ht="12.75" customHeight="1">
      <c r="A144" s="302"/>
      <c r="B144" s="302"/>
      <c r="C144" s="526"/>
      <c r="D144" s="384"/>
      <c r="E144" s="302"/>
      <c r="F144" s="303"/>
      <c r="G144" s="304"/>
      <c r="H144" s="302"/>
      <c r="I144" s="572"/>
    </row>
    <row r="145" spans="1:9" ht="12.75" customHeight="1">
      <c r="A145" s="302"/>
      <c r="B145" s="302"/>
      <c r="C145" s="526"/>
      <c r="D145" s="384"/>
      <c r="E145" s="302"/>
      <c r="F145" s="303"/>
      <c r="G145" s="304"/>
      <c r="H145" s="302"/>
      <c r="I145" s="572"/>
    </row>
    <row r="146" spans="1:9" ht="12.75">
      <c r="A146" s="560"/>
      <c r="B146" s="297"/>
      <c r="C146" s="598" t="s">
        <v>159</v>
      </c>
      <c r="D146" s="592"/>
      <c r="E146" s="297"/>
      <c r="F146" s="593"/>
      <c r="G146" s="265"/>
      <c r="H146" s="297"/>
      <c r="I146" s="594"/>
    </row>
    <row r="147" spans="1:9" ht="6.75" customHeight="1">
      <c r="A147" s="548"/>
      <c r="B147" s="578"/>
      <c r="C147" s="547"/>
      <c r="D147" s="579"/>
      <c r="E147" s="578"/>
      <c r="F147" s="580"/>
      <c r="G147" s="265"/>
      <c r="H147" s="578"/>
      <c r="I147" s="572"/>
    </row>
    <row r="148" spans="1:9" ht="12.75">
      <c r="A148" s="2">
        <v>7348</v>
      </c>
      <c r="B148" s="2">
        <v>1815</v>
      </c>
      <c r="C148" s="548" t="s">
        <v>160</v>
      </c>
      <c r="D148" s="263">
        <v>1914</v>
      </c>
      <c r="E148" s="2">
        <v>1915</v>
      </c>
      <c r="F148" s="264">
        <v>1</v>
      </c>
      <c r="G148" s="265">
        <v>0.05221932114882506</v>
      </c>
      <c r="H148" s="100">
        <v>7785</v>
      </c>
      <c r="I148" s="572"/>
    </row>
    <row r="149" spans="1:9" ht="12.75">
      <c r="A149" s="2">
        <v>1478</v>
      </c>
      <c r="B149" s="2">
        <v>367</v>
      </c>
      <c r="C149" s="548" t="s">
        <v>161</v>
      </c>
      <c r="D149" s="263">
        <v>384</v>
      </c>
      <c r="E149" s="2">
        <v>378</v>
      </c>
      <c r="F149" s="264">
        <v>-6</v>
      </c>
      <c r="G149" s="265">
        <v>-1.5873015873015872</v>
      </c>
      <c r="H149" s="100">
        <v>1501</v>
      </c>
      <c r="I149" s="572"/>
    </row>
    <row r="150" spans="1:9" ht="12.75">
      <c r="A150" s="2">
        <v>458</v>
      </c>
      <c r="B150" s="2">
        <v>120</v>
      </c>
      <c r="C150" s="548" t="s">
        <v>162</v>
      </c>
      <c r="D150" s="263">
        <v>118</v>
      </c>
      <c r="E150" s="2">
        <v>103</v>
      </c>
      <c r="F150" s="264">
        <v>-15</v>
      </c>
      <c r="G150" s="265">
        <v>-14.563106796116504</v>
      </c>
      <c r="H150" s="100">
        <v>487</v>
      </c>
      <c r="I150" s="572"/>
    </row>
    <row r="151" spans="1:9" ht="12.75">
      <c r="A151" s="2">
        <v>1216</v>
      </c>
      <c r="B151" s="2">
        <v>296</v>
      </c>
      <c r="C151" s="548" t="s">
        <v>163</v>
      </c>
      <c r="D151" s="263">
        <v>326</v>
      </c>
      <c r="E151" s="2">
        <v>326</v>
      </c>
      <c r="F151" s="264">
        <v>0</v>
      </c>
      <c r="G151" s="265">
        <v>0</v>
      </c>
      <c r="H151" s="100">
        <v>1273</v>
      </c>
      <c r="I151" s="572"/>
    </row>
    <row r="152" spans="1:9" ht="12.75">
      <c r="A152" s="2">
        <v>1897</v>
      </c>
      <c r="B152" s="2">
        <v>536</v>
      </c>
      <c r="C152" s="548" t="s">
        <v>487</v>
      </c>
      <c r="D152" s="263">
        <v>518</v>
      </c>
      <c r="E152" s="2">
        <v>514</v>
      </c>
      <c r="F152" s="264">
        <v>-4</v>
      </c>
      <c r="G152" s="265">
        <v>-0.7782101167315175</v>
      </c>
      <c r="H152" s="100">
        <v>2153</v>
      </c>
      <c r="I152" s="572"/>
    </row>
    <row r="153" spans="1:9" ht="12.75">
      <c r="A153" s="2">
        <v>891</v>
      </c>
      <c r="B153" s="2">
        <v>221</v>
      </c>
      <c r="C153" s="548" t="s">
        <v>164</v>
      </c>
      <c r="D153" s="263">
        <v>235</v>
      </c>
      <c r="E153" s="2">
        <v>229</v>
      </c>
      <c r="F153" s="264">
        <v>-6</v>
      </c>
      <c r="G153" s="265">
        <v>-2.6200873362445414</v>
      </c>
      <c r="H153" s="100">
        <v>951</v>
      </c>
      <c r="I153" s="572"/>
    </row>
    <row r="154" spans="1:9" ht="12.75">
      <c r="A154" s="2">
        <v>582</v>
      </c>
      <c r="B154" s="2">
        <v>151</v>
      </c>
      <c r="C154" s="548" t="s">
        <v>165</v>
      </c>
      <c r="D154" s="263">
        <v>150</v>
      </c>
      <c r="E154" s="2">
        <v>145</v>
      </c>
      <c r="F154" s="264">
        <v>-5</v>
      </c>
      <c r="G154" s="265">
        <v>-3.4482758620689653</v>
      </c>
      <c r="H154" s="100">
        <v>570</v>
      </c>
      <c r="I154" s="572"/>
    </row>
    <row r="155" spans="1:9" ht="12.75">
      <c r="A155" s="2">
        <v>386</v>
      </c>
      <c r="B155" s="2">
        <v>122</v>
      </c>
      <c r="C155" s="548" t="s">
        <v>166</v>
      </c>
      <c r="D155" s="263">
        <v>129</v>
      </c>
      <c r="E155" s="2">
        <v>125</v>
      </c>
      <c r="F155" s="264">
        <v>-4</v>
      </c>
      <c r="G155" s="265">
        <v>-3.2</v>
      </c>
      <c r="H155" s="100">
        <v>411</v>
      </c>
      <c r="I155" s="572"/>
    </row>
    <row r="156" spans="1:9" ht="12.75">
      <c r="A156" s="2">
        <v>278</v>
      </c>
      <c r="B156" s="2">
        <v>69</v>
      </c>
      <c r="C156" s="548" t="s">
        <v>167</v>
      </c>
      <c r="D156" s="263">
        <v>96</v>
      </c>
      <c r="E156" s="2">
        <v>96</v>
      </c>
      <c r="F156" s="264">
        <v>0</v>
      </c>
      <c r="G156" s="265">
        <v>0</v>
      </c>
      <c r="H156" s="100">
        <v>389</v>
      </c>
      <c r="I156" s="572"/>
    </row>
    <row r="157" spans="1:9" ht="12.75">
      <c r="A157" s="2">
        <v>1102</v>
      </c>
      <c r="B157" s="2">
        <v>0</v>
      </c>
      <c r="C157" s="548" t="s">
        <v>445</v>
      </c>
      <c r="D157" s="263">
        <v>393</v>
      </c>
      <c r="E157" s="2">
        <v>386</v>
      </c>
      <c r="F157" s="264">
        <v>-7</v>
      </c>
      <c r="G157" s="265">
        <v>-1.8134715025906734</v>
      </c>
      <c r="H157" s="723">
        <v>1440</v>
      </c>
      <c r="I157" s="572"/>
    </row>
    <row r="158" spans="1:9" ht="12.75">
      <c r="A158" s="2">
        <v>2376</v>
      </c>
      <c r="B158" s="2">
        <v>756</v>
      </c>
      <c r="C158" s="548" t="s">
        <v>168</v>
      </c>
      <c r="D158" s="263">
        <v>602</v>
      </c>
      <c r="E158" s="2">
        <v>583</v>
      </c>
      <c r="F158" s="264">
        <v>-19</v>
      </c>
      <c r="G158" s="265">
        <v>-3.2590051457975986</v>
      </c>
      <c r="H158" s="724">
        <v>2707</v>
      </c>
      <c r="I158" s="572"/>
    </row>
    <row r="159" spans="1:9" s="396" customFormat="1" ht="17.25" customHeight="1">
      <c r="A159" s="712">
        <v>18012</v>
      </c>
      <c r="B159" s="582">
        <v>4453</v>
      </c>
      <c r="C159" s="568" t="s">
        <v>413</v>
      </c>
      <c r="D159" s="583">
        <v>4865</v>
      </c>
      <c r="E159" s="582">
        <v>4800</v>
      </c>
      <c r="F159" s="130">
        <v>-65</v>
      </c>
      <c r="G159" s="584">
        <v>-1.3541666666666667</v>
      </c>
      <c r="H159" s="582">
        <v>19667</v>
      </c>
      <c r="I159" s="302"/>
    </row>
    <row r="160" spans="1:9" ht="15.75" customHeight="1">
      <c r="A160" s="2">
        <v>362</v>
      </c>
      <c r="B160" s="2">
        <v>96</v>
      </c>
      <c r="C160" s="548" t="s">
        <v>345</v>
      </c>
      <c r="D160" s="263">
        <v>127</v>
      </c>
      <c r="E160" s="2">
        <v>112</v>
      </c>
      <c r="F160" s="264">
        <v>-15</v>
      </c>
      <c r="G160" s="265">
        <v>-13.392857142857142</v>
      </c>
      <c r="H160" s="2">
        <v>484</v>
      </c>
      <c r="I160" s="572"/>
    </row>
    <row r="161" spans="1:10" s="396" customFormat="1" ht="28.5" customHeight="1">
      <c r="A161" s="582">
        <v>18374</v>
      </c>
      <c r="B161" s="582">
        <v>4549</v>
      </c>
      <c r="C161" s="599" t="s">
        <v>414</v>
      </c>
      <c r="D161" s="583">
        <v>4992</v>
      </c>
      <c r="E161" s="582">
        <v>4912</v>
      </c>
      <c r="F161" s="130">
        <v>-80</v>
      </c>
      <c r="G161" s="584">
        <v>-1.6286644951140066</v>
      </c>
      <c r="H161" s="582">
        <v>20151</v>
      </c>
      <c r="I161" s="302"/>
      <c r="J161" s="600"/>
    </row>
    <row r="162" spans="1:9" s="396" customFormat="1" ht="12.75" customHeight="1">
      <c r="A162" s="601"/>
      <c r="B162" s="302"/>
      <c r="C162" s="568"/>
      <c r="D162" s="384"/>
      <c r="E162" s="302"/>
      <c r="F162" s="303"/>
      <c r="G162" s="304"/>
      <c r="H162" s="302"/>
      <c r="I162" s="302"/>
    </row>
    <row r="163" spans="1:9" s="396" customFormat="1" ht="12.75" customHeight="1">
      <c r="A163" s="601"/>
      <c r="B163" s="302"/>
      <c r="C163" s="568"/>
      <c r="D163" s="384"/>
      <c r="E163" s="302"/>
      <c r="F163" s="303"/>
      <c r="G163" s="304"/>
      <c r="H163" s="302"/>
      <c r="I163" s="302"/>
    </row>
    <row r="164" spans="2:9" s="396" customFormat="1" ht="14.25" customHeight="1">
      <c r="B164" s="602"/>
      <c r="C164" s="568" t="s">
        <v>169</v>
      </c>
      <c r="D164" s="603"/>
      <c r="E164" s="602"/>
      <c r="F164" s="431"/>
      <c r="G164" s="604"/>
      <c r="H164" s="431"/>
      <c r="I164" s="440"/>
    </row>
    <row r="165" spans="1:8" ht="12.75">
      <c r="A165" s="2">
        <v>5584</v>
      </c>
      <c r="B165" s="2">
        <v>1363</v>
      </c>
      <c r="C165" s="547" t="s">
        <v>170</v>
      </c>
      <c r="D165" s="263">
        <v>1449</v>
      </c>
      <c r="E165" s="2">
        <v>1429</v>
      </c>
      <c r="F165" s="264">
        <v>-20</v>
      </c>
      <c r="G165" s="265">
        <v>-1.3995801259622114</v>
      </c>
      <c r="H165" s="2">
        <v>5865</v>
      </c>
    </row>
    <row r="166" spans="1:8" ht="12.75">
      <c r="A166" s="2">
        <v>8741</v>
      </c>
      <c r="B166" s="2">
        <v>2046</v>
      </c>
      <c r="C166" s="547" t="s">
        <v>156</v>
      </c>
      <c r="D166" s="263">
        <v>2260</v>
      </c>
      <c r="E166" s="2">
        <v>2248</v>
      </c>
      <c r="F166" s="264">
        <v>-12</v>
      </c>
      <c r="G166" s="265">
        <v>-0.5338078291814947</v>
      </c>
      <c r="H166" s="2">
        <v>9505</v>
      </c>
    </row>
    <row r="167" spans="1:8" ht="12.75">
      <c r="A167" s="2">
        <v>2164</v>
      </c>
      <c r="B167" s="2">
        <v>542</v>
      </c>
      <c r="C167" s="547" t="s">
        <v>157</v>
      </c>
      <c r="D167" s="263">
        <v>599</v>
      </c>
      <c r="E167" s="2">
        <v>596</v>
      </c>
      <c r="F167" s="264">
        <v>-3</v>
      </c>
      <c r="G167" s="265">
        <v>-0.5033557046979865</v>
      </c>
      <c r="H167" s="100">
        <v>2438</v>
      </c>
    </row>
    <row r="168" spans="1:9" ht="12.75">
      <c r="A168" s="2">
        <v>-11</v>
      </c>
      <c r="B168" s="2">
        <v>-1</v>
      </c>
      <c r="C168" s="548" t="s">
        <v>158</v>
      </c>
      <c r="D168" s="263">
        <v>-2</v>
      </c>
      <c r="E168" s="2">
        <v>-2</v>
      </c>
      <c r="F168" s="264">
        <v>0</v>
      </c>
      <c r="G168" s="265">
        <v>0</v>
      </c>
      <c r="H168" s="2">
        <v>-8</v>
      </c>
      <c r="I168" s="572"/>
    </row>
    <row r="169" spans="1:9" s="396" customFormat="1" ht="17.25" customHeight="1">
      <c r="A169" s="582">
        <v>16478</v>
      </c>
      <c r="B169" s="582">
        <v>3950</v>
      </c>
      <c r="C169" s="568" t="s">
        <v>415</v>
      </c>
      <c r="D169" s="583">
        <v>4306</v>
      </c>
      <c r="E169" s="582">
        <v>4271</v>
      </c>
      <c r="F169" s="130">
        <v>-35</v>
      </c>
      <c r="G169" s="584">
        <v>-0.8194802154062282</v>
      </c>
      <c r="H169" s="582">
        <v>17800</v>
      </c>
      <c r="I169" s="90"/>
    </row>
    <row r="170" spans="1:9" ht="11.25" customHeight="1">
      <c r="A170" s="577"/>
      <c r="B170" s="353"/>
      <c r="C170" s="547"/>
      <c r="D170" s="595"/>
      <c r="E170" s="353"/>
      <c r="F170" s="580"/>
      <c r="G170" s="265"/>
      <c r="H170" s="578"/>
      <c r="I170" s="572"/>
    </row>
    <row r="171" spans="1:9" ht="11.25" customHeight="1">
      <c r="A171" s="560"/>
      <c r="B171" s="297"/>
      <c r="C171" s="547"/>
      <c r="D171" s="592"/>
      <c r="E171" s="297"/>
      <c r="F171" s="593"/>
      <c r="G171" s="265"/>
      <c r="H171" s="297"/>
      <c r="I171" s="572"/>
    </row>
    <row r="172" spans="2:9" s="396" customFormat="1" ht="14.25" customHeight="1">
      <c r="B172" s="602"/>
      <c r="C172" s="568" t="s">
        <v>171</v>
      </c>
      <c r="D172" s="603"/>
      <c r="E172" s="602"/>
      <c r="F172" s="431"/>
      <c r="G172" s="604"/>
      <c r="H172" s="431"/>
      <c r="I172" s="440"/>
    </row>
    <row r="173" spans="2:9" s="396" customFormat="1" ht="3" customHeight="1">
      <c r="B173" s="602"/>
      <c r="C173" s="568"/>
      <c r="D173" s="603"/>
      <c r="E173" s="602"/>
      <c r="F173" s="431"/>
      <c r="G173" s="604"/>
      <c r="H173" s="431"/>
      <c r="I173" s="440"/>
    </row>
    <row r="174" spans="2:9" s="396" customFormat="1" ht="12.75" customHeight="1">
      <c r="B174" s="602"/>
      <c r="C174" s="596" t="s">
        <v>151</v>
      </c>
      <c r="D174" s="603"/>
      <c r="E174" s="602"/>
      <c r="F174" s="431"/>
      <c r="G174" s="604"/>
      <c r="H174" s="431"/>
      <c r="I174" s="440"/>
    </row>
    <row r="175" spans="1:10" s="396" customFormat="1" ht="12.75" customHeight="1">
      <c r="A175" s="2">
        <v>3670</v>
      </c>
      <c r="B175" s="2">
        <v>874</v>
      </c>
      <c r="C175" s="260" t="s">
        <v>530</v>
      </c>
      <c r="D175" s="263">
        <v>1197</v>
      </c>
      <c r="E175" s="2">
        <v>973</v>
      </c>
      <c r="F175" s="264">
        <v>-224</v>
      </c>
      <c r="G175" s="265">
        <v>-23.021582733812952</v>
      </c>
      <c r="H175" s="2">
        <v>3973</v>
      </c>
      <c r="I175" s="440"/>
      <c r="J175" s="602"/>
    </row>
    <row r="176" spans="1:10" s="396" customFormat="1" ht="12.75" customHeight="1">
      <c r="A176" s="2">
        <v>30656</v>
      </c>
      <c r="B176" s="2">
        <v>6820</v>
      </c>
      <c r="C176" s="261" t="s">
        <v>289</v>
      </c>
      <c r="D176" s="263">
        <v>7915</v>
      </c>
      <c r="E176" s="2">
        <v>7910</v>
      </c>
      <c r="F176" s="264">
        <v>-5</v>
      </c>
      <c r="G176" s="265">
        <v>-0.06321112515802782</v>
      </c>
      <c r="H176" s="2">
        <v>33721</v>
      </c>
      <c r="I176" s="440"/>
      <c r="J176" s="602"/>
    </row>
    <row r="177" spans="1:10" s="396" customFormat="1" ht="12.75" customHeight="1">
      <c r="A177" s="2">
        <v>0</v>
      </c>
      <c r="B177" s="2">
        <v>0</v>
      </c>
      <c r="C177" s="296" t="s">
        <v>436</v>
      </c>
      <c r="D177" s="263">
        <v>0</v>
      </c>
      <c r="E177" s="2">
        <v>0</v>
      </c>
      <c r="F177" s="264">
        <v>0</v>
      </c>
      <c r="G177" s="265">
        <v>0</v>
      </c>
      <c r="H177" s="2">
        <v>172</v>
      </c>
      <c r="I177" s="440"/>
      <c r="J177" s="602"/>
    </row>
    <row r="178" spans="1:10" s="396" customFormat="1" ht="12.75" customHeight="1">
      <c r="A178" s="2">
        <v>0</v>
      </c>
      <c r="B178" s="2">
        <v>0</v>
      </c>
      <c r="C178" s="296" t="s">
        <v>437</v>
      </c>
      <c r="D178" s="263">
        <v>0</v>
      </c>
      <c r="E178" s="2">
        <v>0</v>
      </c>
      <c r="F178" s="264">
        <v>0</v>
      </c>
      <c r="G178" s="265">
        <v>0</v>
      </c>
      <c r="H178" s="2">
        <v>-1450</v>
      </c>
      <c r="I178" s="440"/>
      <c r="J178" s="602"/>
    </row>
    <row r="179" spans="1:10" s="396" customFormat="1" ht="17.25" customHeight="1">
      <c r="A179" s="582">
        <v>34326</v>
      </c>
      <c r="B179" s="582">
        <v>7694</v>
      </c>
      <c r="C179" s="568" t="s">
        <v>172</v>
      </c>
      <c r="D179" s="583">
        <v>9112</v>
      </c>
      <c r="E179" s="582">
        <v>8883</v>
      </c>
      <c r="F179" s="130">
        <v>-229</v>
      </c>
      <c r="G179" s="584">
        <v>-2.5779578971068333</v>
      </c>
      <c r="H179" s="582">
        <v>36416</v>
      </c>
      <c r="I179" s="440"/>
      <c r="J179" s="602"/>
    </row>
    <row r="180" spans="4:10" ht="5.25" customHeight="1">
      <c r="D180" s="605"/>
      <c r="J180" s="413"/>
    </row>
    <row r="181" spans="2:10" s="396" customFormat="1" ht="12.75" customHeight="1">
      <c r="B181" s="602"/>
      <c r="C181" s="596" t="s">
        <v>177</v>
      </c>
      <c r="D181" s="603"/>
      <c r="E181" s="602"/>
      <c r="F181" s="431"/>
      <c r="G181" s="604"/>
      <c r="H181" s="431"/>
      <c r="I181" s="440"/>
      <c r="J181" s="602"/>
    </row>
    <row r="182" spans="1:8" ht="12.75">
      <c r="A182" s="2">
        <v>30432</v>
      </c>
      <c r="B182" s="2">
        <v>7233</v>
      </c>
      <c r="C182" s="547" t="s">
        <v>170</v>
      </c>
      <c r="D182" s="263">
        <v>7994</v>
      </c>
      <c r="E182" s="2">
        <v>8222</v>
      </c>
      <c r="F182" s="264">
        <v>228</v>
      </c>
      <c r="G182" s="265">
        <v>2.7730479202140597</v>
      </c>
      <c r="H182" s="2">
        <v>33518</v>
      </c>
    </row>
    <row r="183" spans="1:8" ht="12.75">
      <c r="A183" s="2">
        <v>15754</v>
      </c>
      <c r="B183" s="2">
        <v>3526</v>
      </c>
      <c r="C183" s="547" t="s">
        <v>156</v>
      </c>
      <c r="D183" s="263">
        <v>4021</v>
      </c>
      <c r="E183" s="2">
        <v>4015</v>
      </c>
      <c r="F183" s="264">
        <v>-6</v>
      </c>
      <c r="G183" s="265">
        <v>-0.14943960149439603</v>
      </c>
      <c r="H183" s="2">
        <v>16028</v>
      </c>
    </row>
    <row r="184" spans="1:8" ht="12.75">
      <c r="A184" s="2">
        <v>10945</v>
      </c>
      <c r="B184" s="2">
        <v>2412</v>
      </c>
      <c r="C184" s="547" t="s">
        <v>157</v>
      </c>
      <c r="D184" s="263">
        <v>3017</v>
      </c>
      <c r="E184" s="2">
        <v>2808</v>
      </c>
      <c r="F184" s="264">
        <v>-209</v>
      </c>
      <c r="G184" s="265">
        <v>-7.4430199430199435</v>
      </c>
      <c r="H184" s="2">
        <v>11426</v>
      </c>
    </row>
    <row r="185" spans="1:9" ht="12.75">
      <c r="A185" s="2">
        <v>-22805</v>
      </c>
      <c r="B185" s="2">
        <v>-5477</v>
      </c>
      <c r="C185" s="548" t="s">
        <v>158</v>
      </c>
      <c r="D185" s="263">
        <v>-5920</v>
      </c>
      <c r="E185" s="606">
        <v>-6162</v>
      </c>
      <c r="F185" s="264">
        <v>-242</v>
      </c>
      <c r="G185" s="265">
        <v>-3.9272963323596235</v>
      </c>
      <c r="H185" s="606">
        <v>-24556</v>
      </c>
      <c r="I185" s="572"/>
    </row>
    <row r="186" spans="1:9" s="396" customFormat="1" ht="17.25" customHeight="1">
      <c r="A186" s="582">
        <v>34326</v>
      </c>
      <c r="B186" s="582">
        <v>7694</v>
      </c>
      <c r="C186" s="568" t="s">
        <v>172</v>
      </c>
      <c r="D186" s="583">
        <v>9112</v>
      </c>
      <c r="E186" s="582">
        <v>8883</v>
      </c>
      <c r="F186" s="130">
        <v>-229</v>
      </c>
      <c r="G186" s="584">
        <v>-2.5779578971068333</v>
      </c>
      <c r="H186" s="582">
        <v>36416</v>
      </c>
      <c r="I186" s="90"/>
    </row>
    <row r="187" spans="1:9" ht="11.25" customHeight="1">
      <c r="A187" s="577"/>
      <c r="B187" s="353"/>
      <c r="C187" s="547"/>
      <c r="D187" s="353"/>
      <c r="E187" s="353"/>
      <c r="F187" s="580"/>
      <c r="G187" s="265"/>
      <c r="H187" s="578"/>
      <c r="I187" s="572"/>
    </row>
    <row r="188" spans="1:9" ht="11.25" customHeight="1">
      <c r="A188" s="577" t="s">
        <v>531</v>
      </c>
      <c r="B188" s="353"/>
      <c r="C188" s="547"/>
      <c r="D188" s="353"/>
      <c r="E188" s="353"/>
      <c r="F188" s="580"/>
      <c r="G188" s="265"/>
      <c r="H188" s="578"/>
      <c r="I188" s="572"/>
    </row>
    <row r="189" spans="1:9" ht="11.25" customHeight="1">
      <c r="A189" s="577"/>
      <c r="B189" s="353"/>
      <c r="C189" s="547"/>
      <c r="D189" s="353"/>
      <c r="E189" s="353"/>
      <c r="F189" s="580"/>
      <c r="G189" s="265"/>
      <c r="H189" s="578"/>
      <c r="I189" s="572"/>
    </row>
    <row r="190" spans="1:9" ht="11.25" customHeight="1">
      <c r="A190" s="433" t="s">
        <v>117</v>
      </c>
      <c r="B190" s="586"/>
      <c r="C190" s="400"/>
      <c r="D190" s="586"/>
      <c r="E190" s="586"/>
      <c r="F190" s="586"/>
      <c r="G190" s="587"/>
      <c r="H190" s="586"/>
      <c r="I190" s="572"/>
    </row>
    <row r="191" spans="1:9" ht="11.25" customHeight="1">
      <c r="A191" s="548"/>
      <c r="B191" s="589"/>
      <c r="C191" s="547"/>
      <c r="D191" s="589"/>
      <c r="E191" s="589"/>
      <c r="F191" s="589"/>
      <c r="G191" s="590"/>
      <c r="H191" s="589"/>
      <c r="I191" s="572"/>
    </row>
    <row r="192" spans="1:9" ht="11.25" customHeight="1">
      <c r="A192" s="238" t="s">
        <v>1</v>
      </c>
      <c r="B192" s="239" t="s">
        <v>491</v>
      </c>
      <c r="C192" s="557"/>
      <c r="D192" s="5"/>
      <c r="E192" s="5"/>
      <c r="F192" s="5"/>
      <c r="G192" s="524"/>
      <c r="H192" s="243" t="s">
        <v>4</v>
      </c>
      <c r="I192" s="572"/>
    </row>
    <row r="193" spans="1:9" ht="11.25" customHeight="1">
      <c r="A193" s="240" t="s">
        <v>2</v>
      </c>
      <c r="B193" s="239" t="s">
        <v>492</v>
      </c>
      <c r="C193" s="557"/>
      <c r="D193" s="241" t="s">
        <v>3</v>
      </c>
      <c r="E193" s="241"/>
      <c r="F193" s="241"/>
      <c r="G193" s="242"/>
      <c r="H193" s="22" t="s">
        <v>6</v>
      </c>
      <c r="I193" s="572"/>
    </row>
    <row r="194" spans="1:9" ht="11.25" customHeight="1">
      <c r="A194" s="244" t="s">
        <v>455</v>
      </c>
      <c r="B194" s="239" t="s">
        <v>5</v>
      </c>
      <c r="C194" s="557"/>
      <c r="D194" s="11"/>
      <c r="E194" s="11"/>
      <c r="F194" s="11"/>
      <c r="G194" s="11"/>
      <c r="H194" s="11"/>
      <c r="I194" s="572"/>
    </row>
    <row r="195" spans="1:9" ht="11.25" customHeight="1">
      <c r="A195" s="245" t="s">
        <v>7</v>
      </c>
      <c r="B195" s="238" t="s">
        <v>7</v>
      </c>
      <c r="C195" s="557"/>
      <c r="D195" s="247" t="s">
        <v>7</v>
      </c>
      <c r="E195" s="243" t="s">
        <v>6</v>
      </c>
      <c r="F195" s="516" t="s">
        <v>9</v>
      </c>
      <c r="G195" s="517"/>
      <c r="H195" s="11"/>
      <c r="I195" s="572"/>
    </row>
    <row r="196" spans="1:9" ht="11.25" customHeight="1">
      <c r="A196" s="114" t="s">
        <v>10</v>
      </c>
      <c r="B196" s="114" t="s">
        <v>10</v>
      </c>
      <c r="C196" s="557"/>
      <c r="D196" s="249" t="s">
        <v>10</v>
      </c>
      <c r="E196" s="250" t="s">
        <v>10</v>
      </c>
      <c r="F196" s="251" t="s">
        <v>10</v>
      </c>
      <c r="G196" s="252" t="s">
        <v>11</v>
      </c>
      <c r="H196" s="250" t="s">
        <v>10</v>
      </c>
      <c r="I196" s="572"/>
    </row>
    <row r="197" spans="1:9" ht="11.25" customHeight="1">
      <c r="A197" s="577"/>
      <c r="B197" s="353"/>
      <c r="C197" s="547"/>
      <c r="D197" s="595"/>
      <c r="E197" s="353"/>
      <c r="F197" s="580"/>
      <c r="G197" s="265"/>
      <c r="H197" s="578"/>
      <c r="I197" s="572"/>
    </row>
    <row r="198" spans="1:9" ht="12.75">
      <c r="A198" s="577"/>
      <c r="B198" s="353"/>
      <c r="C198" s="518" t="s">
        <v>173</v>
      </c>
      <c r="D198" s="595"/>
      <c r="E198" s="353"/>
      <c r="F198" s="580"/>
      <c r="G198" s="265"/>
      <c r="H198" s="578"/>
      <c r="I198" s="572"/>
    </row>
    <row r="199" spans="1:9" ht="3" customHeight="1">
      <c r="A199" s="577"/>
      <c r="B199" s="353"/>
      <c r="C199" s="547"/>
      <c r="D199" s="595"/>
      <c r="E199" s="353"/>
      <c r="F199" s="580"/>
      <c r="G199" s="265"/>
      <c r="H199" s="578"/>
      <c r="I199" s="572"/>
    </row>
    <row r="200" spans="1:9" ht="11.25" customHeight="1">
      <c r="A200" s="577"/>
      <c r="B200" s="353"/>
      <c r="C200" s="596" t="s">
        <v>151</v>
      </c>
      <c r="D200" s="595"/>
      <c r="E200" s="353"/>
      <c r="F200" s="580"/>
      <c r="G200" s="265"/>
      <c r="H200" s="578"/>
      <c r="I200" s="572"/>
    </row>
    <row r="201" spans="1:12" ht="12.75">
      <c r="A201" s="2">
        <v>3015</v>
      </c>
      <c r="B201" s="2">
        <v>736</v>
      </c>
      <c r="C201" s="353" t="s">
        <v>174</v>
      </c>
      <c r="D201" s="263">
        <v>996</v>
      </c>
      <c r="E201" s="2">
        <v>902</v>
      </c>
      <c r="F201" s="264">
        <v>-94</v>
      </c>
      <c r="G201" s="265">
        <v>-10.42128603104213</v>
      </c>
      <c r="H201" s="2">
        <v>3219</v>
      </c>
      <c r="I201" s="572"/>
      <c r="J201" s="597"/>
      <c r="L201" s="597"/>
    </row>
    <row r="202" spans="1:10" ht="12.75">
      <c r="A202" s="2">
        <v>86</v>
      </c>
      <c r="B202" s="2">
        <v>6</v>
      </c>
      <c r="C202" s="353" t="s">
        <v>175</v>
      </c>
      <c r="D202" s="263">
        <v>14</v>
      </c>
      <c r="E202" s="2">
        <v>4</v>
      </c>
      <c r="F202" s="264">
        <v>-10</v>
      </c>
      <c r="G202" s="265">
        <v>-250</v>
      </c>
      <c r="H202" s="2">
        <v>92</v>
      </c>
      <c r="I202" s="572"/>
      <c r="J202" s="597"/>
    </row>
    <row r="203" spans="1:9" s="396" customFormat="1" ht="17.25" customHeight="1">
      <c r="A203" s="582">
        <v>3101</v>
      </c>
      <c r="B203" s="582">
        <v>742</v>
      </c>
      <c r="C203" s="526" t="s">
        <v>176</v>
      </c>
      <c r="D203" s="583">
        <v>1010</v>
      </c>
      <c r="E203" s="582">
        <v>906</v>
      </c>
      <c r="F203" s="130">
        <v>-104</v>
      </c>
      <c r="G203" s="584">
        <v>-11.479028697571744</v>
      </c>
      <c r="H203" s="582">
        <v>3311</v>
      </c>
      <c r="I203" s="302"/>
    </row>
    <row r="204" ht="5.25" customHeight="1">
      <c r="D204" s="605"/>
    </row>
    <row r="205" spans="1:9" ht="12.75" customHeight="1">
      <c r="A205" s="577"/>
      <c r="B205" s="353"/>
      <c r="C205" s="596" t="s">
        <v>177</v>
      </c>
      <c r="D205" s="595"/>
      <c r="E205" s="353"/>
      <c r="F205" s="580"/>
      <c r="G205" s="265"/>
      <c r="H205" s="578"/>
      <c r="I205" s="572"/>
    </row>
    <row r="206" spans="1:8" ht="12.75">
      <c r="A206" s="2">
        <v>2460</v>
      </c>
      <c r="B206" s="2">
        <v>589</v>
      </c>
      <c r="C206" s="547" t="s">
        <v>170</v>
      </c>
      <c r="D206" s="263">
        <v>586</v>
      </c>
      <c r="E206" s="2">
        <v>726</v>
      </c>
      <c r="F206" s="264">
        <v>140</v>
      </c>
      <c r="G206" s="265">
        <v>19.28374655647383</v>
      </c>
      <c r="H206" s="2">
        <v>2650</v>
      </c>
    </row>
    <row r="207" spans="1:8" ht="12.75">
      <c r="A207" s="2">
        <v>248</v>
      </c>
      <c r="B207" s="2">
        <v>73</v>
      </c>
      <c r="C207" s="547" t="s">
        <v>156</v>
      </c>
      <c r="D207" s="263">
        <v>62</v>
      </c>
      <c r="E207" s="2">
        <v>64</v>
      </c>
      <c r="F207" s="264">
        <v>2</v>
      </c>
      <c r="G207" s="265">
        <v>3.125</v>
      </c>
      <c r="H207" s="2">
        <v>254</v>
      </c>
    </row>
    <row r="208" spans="1:8" ht="12.75">
      <c r="A208" s="2">
        <v>870</v>
      </c>
      <c r="B208" s="2">
        <v>207</v>
      </c>
      <c r="C208" s="547" t="s">
        <v>157</v>
      </c>
      <c r="D208" s="263">
        <v>416</v>
      </c>
      <c r="E208" s="2">
        <v>253</v>
      </c>
      <c r="F208" s="264">
        <v>-163</v>
      </c>
      <c r="G208" s="265">
        <v>-64.42687747035573</v>
      </c>
      <c r="H208" s="2">
        <v>1022</v>
      </c>
    </row>
    <row r="209" spans="1:9" ht="12.75">
      <c r="A209" s="2">
        <v>-477</v>
      </c>
      <c r="B209" s="2">
        <v>-127</v>
      </c>
      <c r="C209" s="548" t="s">
        <v>158</v>
      </c>
      <c r="D209" s="263">
        <v>-54</v>
      </c>
      <c r="E209" s="2">
        <v>-137</v>
      </c>
      <c r="F209" s="264">
        <v>-83</v>
      </c>
      <c r="G209" s="265">
        <v>-60.58394160583942</v>
      </c>
      <c r="H209" s="2">
        <v>-615</v>
      </c>
      <c r="I209" s="572"/>
    </row>
    <row r="210" spans="1:9" s="396" customFormat="1" ht="17.25" customHeight="1">
      <c r="A210" s="582">
        <v>3101</v>
      </c>
      <c r="B210" s="582">
        <v>742</v>
      </c>
      <c r="C210" s="568" t="s">
        <v>176</v>
      </c>
      <c r="D210" s="583">
        <v>1010</v>
      </c>
      <c r="E210" s="582">
        <v>906</v>
      </c>
      <c r="F210" s="130">
        <v>-104</v>
      </c>
      <c r="G210" s="584">
        <v>-11.479028697571744</v>
      </c>
      <c r="H210" s="582">
        <v>3311</v>
      </c>
      <c r="I210" s="90"/>
    </row>
    <row r="211" ht="12.75" customHeight="1">
      <c r="D211" s="605"/>
    </row>
    <row r="212" ht="12.75" customHeight="1">
      <c r="D212" s="605"/>
    </row>
    <row r="213" spans="1:9" ht="12.75" customHeight="1">
      <c r="A213" s="577"/>
      <c r="B213" s="353"/>
      <c r="C213" s="518" t="s">
        <v>310</v>
      </c>
      <c r="D213" s="595"/>
      <c r="E213" s="353"/>
      <c r="F213" s="580"/>
      <c r="G213" s="265"/>
      <c r="H213" s="578"/>
      <c r="I213" s="572"/>
    </row>
    <row r="214" ht="5.25" customHeight="1">
      <c r="D214" s="605"/>
    </row>
    <row r="215" spans="1:30" ht="12.75" customHeight="1">
      <c r="A215" s="577"/>
      <c r="B215" s="353"/>
      <c r="C215" s="596" t="s">
        <v>522</v>
      </c>
      <c r="D215" s="595"/>
      <c r="E215" s="353"/>
      <c r="F215" s="580"/>
      <c r="G215" s="265"/>
      <c r="H215" s="578"/>
      <c r="I215" s="572"/>
      <c r="J215" s="413"/>
      <c r="K215" s="413"/>
      <c r="L215" s="413"/>
      <c r="M215" s="413"/>
      <c r="N215" s="413"/>
      <c r="O215" s="413"/>
      <c r="P215" s="413"/>
      <c r="Q215" s="413"/>
      <c r="R215" s="413"/>
      <c r="S215" s="413"/>
      <c r="T215" s="413"/>
      <c r="U215" s="413"/>
      <c r="V215" s="413"/>
      <c r="W215" s="413"/>
      <c r="X215" s="413"/>
      <c r="Y215" s="413"/>
      <c r="Z215" s="413"/>
      <c r="AA215" s="413"/>
      <c r="AB215" s="413"/>
      <c r="AC215" s="413"/>
      <c r="AD215" s="413"/>
    </row>
    <row r="216" spans="1:30" ht="12.75" customHeight="1">
      <c r="A216" s="2">
        <v>3423</v>
      </c>
      <c r="B216" s="2">
        <v>833</v>
      </c>
      <c r="C216" s="548" t="s">
        <v>524</v>
      </c>
      <c r="D216" s="263">
        <v>791</v>
      </c>
      <c r="E216" s="2">
        <v>761</v>
      </c>
      <c r="F216" s="264">
        <v>-30</v>
      </c>
      <c r="G216" s="265">
        <v>-3.942181340341656</v>
      </c>
      <c r="H216" s="2">
        <v>4020</v>
      </c>
      <c r="I216" s="572"/>
      <c r="J216" s="607"/>
      <c r="K216" s="413"/>
      <c r="L216" s="413"/>
      <c r="M216" s="413"/>
      <c r="N216" s="413"/>
      <c r="O216" s="413"/>
      <c r="P216" s="413"/>
      <c r="Q216" s="413"/>
      <c r="R216" s="413"/>
      <c r="S216" s="413"/>
      <c r="T216" s="413"/>
      <c r="U216" s="413"/>
      <c r="V216" s="413"/>
      <c r="W216" s="413"/>
      <c r="X216" s="413"/>
      <c r="Y216" s="413"/>
      <c r="Z216" s="413"/>
      <c r="AA216" s="413"/>
      <c r="AB216" s="413"/>
      <c r="AC216" s="413"/>
      <c r="AD216" s="413"/>
    </row>
    <row r="217" spans="1:30" ht="12.75" customHeight="1">
      <c r="A217" s="2">
        <v>130</v>
      </c>
      <c r="B217" s="2">
        <v>21</v>
      </c>
      <c r="C217" s="548" t="s">
        <v>480</v>
      </c>
      <c r="D217" s="263">
        <v>24</v>
      </c>
      <c r="E217" s="2">
        <v>10</v>
      </c>
      <c r="F217" s="264">
        <v>-14</v>
      </c>
      <c r="G217" s="265">
        <v>-140</v>
      </c>
      <c r="H217" s="2">
        <v>39</v>
      </c>
      <c r="I217" s="572"/>
      <c r="J217" s="607"/>
      <c r="K217" s="413"/>
      <c r="L217" s="413"/>
      <c r="M217" s="413"/>
      <c r="N217" s="413"/>
      <c r="O217" s="413"/>
      <c r="P217" s="413"/>
      <c r="Q217" s="413"/>
      <c r="R217" s="413"/>
      <c r="S217" s="413"/>
      <c r="T217" s="413"/>
      <c r="U217" s="413"/>
      <c r="V217" s="413"/>
      <c r="W217" s="413"/>
      <c r="X217" s="413"/>
      <c r="Y217" s="413"/>
      <c r="Z217" s="413"/>
      <c r="AA217" s="413"/>
      <c r="AB217" s="413"/>
      <c r="AC217" s="413"/>
      <c r="AD217" s="413"/>
    </row>
    <row r="218" spans="1:30" ht="12.75" customHeight="1">
      <c r="A218" s="2">
        <v>10</v>
      </c>
      <c r="B218" s="2">
        <v>3</v>
      </c>
      <c r="C218" s="353" t="s">
        <v>312</v>
      </c>
      <c r="D218" s="263">
        <v>7</v>
      </c>
      <c r="E218" s="2">
        <v>4</v>
      </c>
      <c r="F218" s="264">
        <v>-3</v>
      </c>
      <c r="G218" s="265">
        <v>-75</v>
      </c>
      <c r="H218" s="2">
        <v>17</v>
      </c>
      <c r="I218" s="572"/>
      <c r="J218" s="413"/>
      <c r="K218" s="413"/>
      <c r="L218" s="413"/>
      <c r="M218" s="413"/>
      <c r="N218" s="607"/>
      <c r="O218" s="413"/>
      <c r="P218" s="413"/>
      <c r="Q218" s="413"/>
      <c r="R218" s="413"/>
      <c r="S218" s="413"/>
      <c r="T218" s="413"/>
      <c r="U218" s="413"/>
      <c r="V218" s="413"/>
      <c r="W218" s="413"/>
      <c r="X218" s="413"/>
      <c r="Y218" s="413"/>
      <c r="Z218" s="413"/>
      <c r="AA218" s="413"/>
      <c r="AB218" s="413"/>
      <c r="AC218" s="413"/>
      <c r="AD218" s="413"/>
    </row>
    <row r="219" spans="1:9" ht="17.25" customHeight="1">
      <c r="A219" s="582">
        <v>3563</v>
      </c>
      <c r="B219" s="582">
        <v>857</v>
      </c>
      <c r="C219" s="526" t="s">
        <v>311</v>
      </c>
      <c r="D219" s="583">
        <v>822</v>
      </c>
      <c r="E219" s="582">
        <v>775</v>
      </c>
      <c r="F219" s="130">
        <v>-47</v>
      </c>
      <c r="G219" s="584">
        <v>-6.064516129032258</v>
      </c>
      <c r="H219" s="582">
        <v>4076</v>
      </c>
      <c r="I219" s="572"/>
    </row>
    <row r="220" ht="12.75" customHeight="1">
      <c r="D220" s="605"/>
    </row>
    <row r="221" ht="12.75" customHeight="1">
      <c r="D221" s="605"/>
    </row>
    <row r="222" spans="1:9" ht="12.75">
      <c r="A222" s="577"/>
      <c r="B222" s="353"/>
      <c r="C222" s="246" t="s">
        <v>435</v>
      </c>
      <c r="D222" s="595"/>
      <c r="E222" s="353"/>
      <c r="F222" s="580"/>
      <c r="G222" s="265"/>
      <c r="H222" s="578"/>
      <c r="I222" s="572"/>
    </row>
    <row r="223" ht="5.25" customHeight="1">
      <c r="D223" s="605"/>
    </row>
    <row r="224" spans="1:9" ht="11.25" customHeight="1">
      <c r="A224" s="577"/>
      <c r="B224" s="578"/>
      <c r="C224" s="596" t="s">
        <v>153</v>
      </c>
      <c r="D224" s="579"/>
      <c r="E224" s="578"/>
      <c r="F224" s="580"/>
      <c r="G224" s="265"/>
      <c r="H224" s="578"/>
      <c r="I224" s="572"/>
    </row>
    <row r="225" spans="1:9" ht="12.75">
      <c r="A225" s="2">
        <v>353</v>
      </c>
      <c r="B225" s="2">
        <v>358</v>
      </c>
      <c r="C225" s="547" t="s">
        <v>170</v>
      </c>
      <c r="D225" s="263">
        <v>-714</v>
      </c>
      <c r="E225" s="2">
        <v>400</v>
      </c>
      <c r="F225" s="264">
        <v>-1114</v>
      </c>
      <c r="G225" s="265">
        <v>-278.5</v>
      </c>
      <c r="H225" s="2">
        <v>1287</v>
      </c>
      <c r="I225" s="572"/>
    </row>
    <row r="226" spans="1:9" ht="12.75">
      <c r="A226" s="2">
        <v>-743</v>
      </c>
      <c r="B226" s="2">
        <v>275</v>
      </c>
      <c r="C226" s="547" t="s">
        <v>156</v>
      </c>
      <c r="D226" s="263">
        <v>-268</v>
      </c>
      <c r="E226" s="2">
        <v>91</v>
      </c>
      <c r="F226" s="264">
        <v>-359</v>
      </c>
      <c r="G226" s="265">
        <v>-394.50549450549454</v>
      </c>
      <c r="H226" s="2">
        <v>412</v>
      </c>
      <c r="I226" s="572"/>
    </row>
    <row r="227" spans="1:9" ht="12.75">
      <c r="A227" s="2">
        <v>-37</v>
      </c>
      <c r="B227" s="2">
        <v>79</v>
      </c>
      <c r="C227" s="547" t="s">
        <v>157</v>
      </c>
      <c r="D227" s="263">
        <v>-201</v>
      </c>
      <c r="E227" s="2">
        <v>-34</v>
      </c>
      <c r="F227" s="264">
        <v>-167</v>
      </c>
      <c r="G227" s="265">
        <v>-491.1764705882353</v>
      </c>
      <c r="H227" s="2">
        <v>17</v>
      </c>
      <c r="I227" s="572"/>
    </row>
    <row r="228" spans="1:9" ht="12.75">
      <c r="A228" s="2">
        <v>-190</v>
      </c>
      <c r="B228" s="2">
        <v>-108</v>
      </c>
      <c r="C228" s="261" t="s">
        <v>158</v>
      </c>
      <c r="D228" s="263">
        <v>-81</v>
      </c>
      <c r="E228" s="2">
        <v>-65</v>
      </c>
      <c r="F228" s="264">
        <v>-16</v>
      </c>
      <c r="G228" s="265">
        <v>-24.615384615384617</v>
      </c>
      <c r="H228" s="2">
        <v>-254</v>
      </c>
      <c r="I228" s="572"/>
    </row>
    <row r="229" spans="1:9" ht="17.25" customHeight="1">
      <c r="A229" s="582">
        <v>-617</v>
      </c>
      <c r="B229" s="582">
        <v>604</v>
      </c>
      <c r="C229" s="526" t="s">
        <v>24</v>
      </c>
      <c r="D229" s="583">
        <v>-1264</v>
      </c>
      <c r="E229" s="582">
        <v>392</v>
      </c>
      <c r="F229" s="130">
        <v>-1656</v>
      </c>
      <c r="G229" s="584">
        <v>-422.4489795918367</v>
      </c>
      <c r="H229" s="582">
        <v>1462</v>
      </c>
      <c r="I229" s="572"/>
    </row>
    <row r="230" ht="12.75" customHeight="1">
      <c r="D230" s="605"/>
    </row>
    <row r="231" ht="12.75" customHeight="1">
      <c r="D231" s="605"/>
    </row>
    <row r="232" spans="3:4" ht="24">
      <c r="C232" s="246" t="s">
        <v>456</v>
      </c>
      <c r="D232" s="605"/>
    </row>
    <row r="233" spans="3:4" ht="12.75" customHeight="1">
      <c r="C233" s="596" t="s">
        <v>151</v>
      </c>
      <c r="D233" s="605"/>
    </row>
    <row r="234" spans="1:9" ht="12.75" customHeight="1">
      <c r="A234" s="2">
        <v>-1098</v>
      </c>
      <c r="B234" s="2">
        <v>0</v>
      </c>
      <c r="C234" s="608" t="s">
        <v>457</v>
      </c>
      <c r="D234" s="263">
        <v>0</v>
      </c>
      <c r="E234" s="2">
        <v>0</v>
      </c>
      <c r="F234" s="264">
        <v>0</v>
      </c>
      <c r="G234" s="265">
        <v>0</v>
      </c>
      <c r="H234" s="2">
        <v>0</v>
      </c>
      <c r="I234" s="2"/>
    </row>
    <row r="235" spans="1:9" ht="24">
      <c r="A235" s="2">
        <v>-1709</v>
      </c>
      <c r="B235" s="2">
        <v>0</v>
      </c>
      <c r="C235" s="608" t="s">
        <v>458</v>
      </c>
      <c r="D235" s="263">
        <v>-419</v>
      </c>
      <c r="E235" s="2">
        <v>0</v>
      </c>
      <c r="F235" s="264">
        <v>-419</v>
      </c>
      <c r="G235" s="265">
        <v>0</v>
      </c>
      <c r="H235" s="2">
        <v>0</v>
      </c>
      <c r="I235" s="2"/>
    </row>
    <row r="236" spans="1:9" ht="12.75" customHeight="1">
      <c r="A236" s="2">
        <v>-118</v>
      </c>
      <c r="B236" s="2">
        <v>10</v>
      </c>
      <c r="C236" s="547" t="s">
        <v>41</v>
      </c>
      <c r="D236" s="263">
        <v>-8</v>
      </c>
      <c r="E236" s="2">
        <v>52</v>
      </c>
      <c r="F236" s="264">
        <v>-60</v>
      </c>
      <c r="G236" s="265">
        <v>-115.38461538461537</v>
      </c>
      <c r="H236" s="2">
        <v>178</v>
      </c>
      <c r="I236" s="2"/>
    </row>
    <row r="237" spans="1:8" ht="17.25" customHeight="1">
      <c r="A237" s="582">
        <v>-2925</v>
      </c>
      <c r="B237" s="582">
        <v>10</v>
      </c>
      <c r="C237" s="246" t="s">
        <v>287</v>
      </c>
      <c r="D237" s="583">
        <v>-427</v>
      </c>
      <c r="E237" s="582">
        <v>52</v>
      </c>
      <c r="F237" s="130">
        <v>-479</v>
      </c>
      <c r="G237" s="584">
        <v>0</v>
      </c>
      <c r="H237" s="582">
        <v>178</v>
      </c>
    </row>
    <row r="238" ht="5.25" customHeight="1">
      <c r="D238" s="605"/>
    </row>
    <row r="239" spans="1:8" ht="12.75" customHeight="1">
      <c r="A239" s="577"/>
      <c r="B239" s="578"/>
      <c r="C239" s="596" t="s">
        <v>153</v>
      </c>
      <c r="D239" s="579"/>
      <c r="E239" s="578"/>
      <c r="F239" s="580"/>
      <c r="G239" s="265"/>
      <c r="H239" s="578"/>
    </row>
    <row r="240" spans="1:9" ht="12.75" customHeight="1">
      <c r="A240" s="2">
        <v>-1369</v>
      </c>
      <c r="B240" s="2">
        <v>-8</v>
      </c>
      <c r="C240" s="547" t="s">
        <v>170</v>
      </c>
      <c r="D240" s="263">
        <v>-65</v>
      </c>
      <c r="E240" s="2">
        <v>1</v>
      </c>
      <c r="F240" s="264">
        <v>-66</v>
      </c>
      <c r="G240" s="265">
        <v>0</v>
      </c>
      <c r="H240" s="2">
        <v>33</v>
      </c>
      <c r="I240" s="2"/>
    </row>
    <row r="241" spans="1:9" ht="12.75" customHeight="1">
      <c r="A241" s="2">
        <v>-1725</v>
      </c>
      <c r="B241" s="2">
        <v>5</v>
      </c>
      <c r="C241" s="547" t="s">
        <v>156</v>
      </c>
      <c r="D241" s="263">
        <v>-420</v>
      </c>
      <c r="E241" s="2">
        <v>2</v>
      </c>
      <c r="F241" s="264">
        <v>-422</v>
      </c>
      <c r="G241" s="265">
        <v>0</v>
      </c>
      <c r="H241" s="2">
        <v>-13</v>
      </c>
      <c r="I241" s="2"/>
    </row>
    <row r="242" spans="1:9" ht="12.75" customHeight="1">
      <c r="A242" s="2">
        <v>170</v>
      </c>
      <c r="B242" s="2">
        <v>13</v>
      </c>
      <c r="C242" s="547" t="s">
        <v>157</v>
      </c>
      <c r="D242" s="263">
        <v>58</v>
      </c>
      <c r="E242" s="2">
        <v>49</v>
      </c>
      <c r="F242" s="264">
        <v>9</v>
      </c>
      <c r="G242" s="265">
        <v>18.367346938775512</v>
      </c>
      <c r="H242" s="2">
        <v>158</v>
      </c>
      <c r="I242" s="2"/>
    </row>
    <row r="243" spans="1:9" ht="12.75" customHeight="1">
      <c r="A243" s="2">
        <v>-1</v>
      </c>
      <c r="B243" s="2">
        <v>0</v>
      </c>
      <c r="C243" s="261" t="s">
        <v>158</v>
      </c>
      <c r="D243" s="263">
        <v>0</v>
      </c>
      <c r="E243" s="2">
        <v>0</v>
      </c>
      <c r="F243" s="264">
        <v>0</v>
      </c>
      <c r="G243" s="265">
        <v>0</v>
      </c>
      <c r="H243" s="2">
        <v>0</v>
      </c>
      <c r="I243" s="2"/>
    </row>
    <row r="244" spans="1:8" ht="17.25" customHeight="1">
      <c r="A244" s="582">
        <v>-2925</v>
      </c>
      <c r="B244" s="582">
        <v>10</v>
      </c>
      <c r="C244" s="246" t="s">
        <v>287</v>
      </c>
      <c r="D244" s="583">
        <v>-427</v>
      </c>
      <c r="E244" s="582">
        <v>52</v>
      </c>
      <c r="F244" s="130">
        <v>-479</v>
      </c>
      <c r="G244" s="584">
        <v>0</v>
      </c>
      <c r="H244" s="582">
        <v>178</v>
      </c>
    </row>
    <row r="245" ht="12.75" customHeight="1">
      <c r="D245" s="605"/>
    </row>
    <row r="246" ht="12.75" customHeight="1">
      <c r="D246" s="605"/>
    </row>
    <row r="247" spans="3:4" ht="12.75" customHeight="1">
      <c r="C247" s="557" t="s">
        <v>459</v>
      </c>
      <c r="D247" s="605"/>
    </row>
    <row r="248" ht="5.25" customHeight="1">
      <c r="D248" s="605"/>
    </row>
    <row r="249" spans="3:4" ht="11.25" customHeight="1">
      <c r="C249" s="596" t="s">
        <v>153</v>
      </c>
      <c r="D249" s="605"/>
    </row>
    <row r="250" spans="1:8" ht="12.75">
      <c r="A250" s="2">
        <v>3891</v>
      </c>
      <c r="B250" s="2">
        <v>1471</v>
      </c>
      <c r="C250" s="547" t="s">
        <v>170</v>
      </c>
      <c r="D250" s="263">
        <v>-279</v>
      </c>
      <c r="E250" s="2">
        <v>154</v>
      </c>
      <c r="F250" s="264">
        <v>-433</v>
      </c>
      <c r="G250" s="265">
        <v>-281.16883116883116</v>
      </c>
      <c r="H250" s="2">
        <v>239</v>
      </c>
    </row>
    <row r="251" spans="1:8" ht="12.75">
      <c r="A251" s="2">
        <v>-1526</v>
      </c>
      <c r="B251" s="2">
        <v>787</v>
      </c>
      <c r="C251" s="547" t="s">
        <v>156</v>
      </c>
      <c r="D251" s="263">
        <v>-232</v>
      </c>
      <c r="E251" s="2">
        <v>647</v>
      </c>
      <c r="F251" s="264">
        <v>-879</v>
      </c>
      <c r="G251" s="265">
        <v>-135.85780525502318</v>
      </c>
      <c r="H251" s="2">
        <v>970</v>
      </c>
    </row>
    <row r="252" spans="1:9" ht="12.75">
      <c r="A252" s="2">
        <v>723</v>
      </c>
      <c r="B252" s="2">
        <v>248</v>
      </c>
      <c r="C252" s="547" t="s">
        <v>157</v>
      </c>
      <c r="D252" s="263">
        <v>118</v>
      </c>
      <c r="E252" s="2">
        <v>235</v>
      </c>
      <c r="F252" s="264">
        <v>-117</v>
      </c>
      <c r="G252" s="265">
        <v>-49.787234042553195</v>
      </c>
      <c r="H252" s="2">
        <v>938</v>
      </c>
      <c r="I252" s="572"/>
    </row>
    <row r="253" spans="1:9" ht="12.75">
      <c r="A253" s="2">
        <v>-704</v>
      </c>
      <c r="B253" s="2">
        <v>-363</v>
      </c>
      <c r="C253" s="547" t="s">
        <v>158</v>
      </c>
      <c r="D253" s="263">
        <v>-364</v>
      </c>
      <c r="E253" s="2">
        <v>-93</v>
      </c>
      <c r="F253" s="264">
        <v>-271</v>
      </c>
      <c r="G253" s="265">
        <v>-291.39784946236557</v>
      </c>
      <c r="H253" s="2">
        <v>-238</v>
      </c>
      <c r="I253" s="572"/>
    </row>
    <row r="254" spans="1:9" s="396" customFormat="1" ht="17.25" customHeight="1">
      <c r="A254" s="582">
        <v>2384</v>
      </c>
      <c r="B254" s="582">
        <v>2143</v>
      </c>
      <c r="C254" s="568" t="s">
        <v>416</v>
      </c>
      <c r="D254" s="583">
        <v>-757</v>
      </c>
      <c r="E254" s="582">
        <v>943</v>
      </c>
      <c r="F254" s="130">
        <v>-1700</v>
      </c>
      <c r="G254" s="584">
        <v>-180.27571580063625</v>
      </c>
      <c r="H254" s="582">
        <v>1909</v>
      </c>
      <c r="I254" s="90"/>
    </row>
    <row r="255" spans="1:9" ht="11.25" customHeight="1">
      <c r="A255" s="577"/>
      <c r="B255" s="353"/>
      <c r="C255" s="547"/>
      <c r="D255" s="353"/>
      <c r="E255" s="353"/>
      <c r="F255" s="580"/>
      <c r="G255" s="265"/>
      <c r="H255" s="578"/>
      <c r="I255" s="572"/>
    </row>
    <row r="256" ht="11.25" customHeight="1">
      <c r="D256" s="413"/>
    </row>
    <row r="257" ht="11.25" customHeight="1">
      <c r="D257" s="413"/>
    </row>
    <row r="258" ht="11.25" customHeight="1">
      <c r="D258" s="413"/>
    </row>
    <row r="259" ht="11.25" customHeight="1">
      <c r="D259" s="413"/>
    </row>
    <row r="260" ht="11.25" customHeight="1">
      <c r="D260" s="413"/>
    </row>
    <row r="261" ht="11.25" customHeight="1">
      <c r="D261" s="413"/>
    </row>
    <row r="262" ht="11.25" customHeight="1">
      <c r="D262" s="413"/>
    </row>
    <row r="263" ht="11.25" customHeight="1">
      <c r="D263" s="413"/>
    </row>
    <row r="264" ht="11.25" customHeight="1">
      <c r="D264" s="413"/>
    </row>
    <row r="265" ht="11.25" customHeight="1">
      <c r="D265" s="413"/>
    </row>
    <row r="266" ht="11.25" customHeight="1">
      <c r="D266" s="413"/>
    </row>
    <row r="267" ht="11.25" customHeight="1">
      <c r="D267" s="413"/>
    </row>
    <row r="268" ht="11.25" customHeight="1">
      <c r="D268" s="413"/>
    </row>
    <row r="269" ht="11.25" customHeight="1">
      <c r="D269" s="413"/>
    </row>
    <row r="270" ht="11.25" customHeight="1">
      <c r="D270" s="413"/>
    </row>
    <row r="271" ht="11.25" customHeight="1">
      <c r="D271" s="413"/>
    </row>
    <row r="272" ht="11.25" customHeight="1">
      <c r="D272" s="413"/>
    </row>
    <row r="273" ht="11.25" customHeight="1">
      <c r="D273" s="413"/>
    </row>
    <row r="274" ht="11.25" customHeight="1">
      <c r="D274" s="413"/>
    </row>
    <row r="275" ht="11.25" customHeight="1">
      <c r="D275" s="413"/>
    </row>
    <row r="276" ht="11.25" customHeight="1">
      <c r="D276" s="413"/>
    </row>
    <row r="277" ht="11.25" customHeight="1">
      <c r="D277" s="413"/>
    </row>
    <row r="278" ht="11.25" customHeight="1">
      <c r="D278" s="413"/>
    </row>
    <row r="279" ht="11.25" customHeight="1">
      <c r="D279" s="413"/>
    </row>
    <row r="280" ht="11.25" customHeight="1">
      <c r="D280" s="413"/>
    </row>
    <row r="281" ht="11.25" customHeight="1">
      <c r="D281" s="413"/>
    </row>
    <row r="282" ht="11.25" customHeight="1">
      <c r="D282" s="413"/>
    </row>
    <row r="283" ht="11.25" customHeight="1">
      <c r="D283" s="413"/>
    </row>
    <row r="284" ht="11.25" customHeight="1">
      <c r="D284" s="413"/>
    </row>
    <row r="285" ht="11.25" customHeight="1">
      <c r="D285" s="413"/>
    </row>
    <row r="286" ht="11.25" customHeight="1">
      <c r="D286" s="413"/>
    </row>
    <row r="287" ht="11.25" customHeight="1">
      <c r="D287" s="413"/>
    </row>
    <row r="288" ht="11.25" customHeight="1">
      <c r="D288" s="413"/>
    </row>
    <row r="289" ht="11.25" customHeight="1">
      <c r="D289" s="413"/>
    </row>
    <row r="290" ht="11.25" customHeight="1">
      <c r="D290" s="413"/>
    </row>
    <row r="291" ht="11.25" customHeight="1">
      <c r="D291" s="413"/>
    </row>
    <row r="292" ht="11.25" customHeight="1">
      <c r="D292" s="413"/>
    </row>
    <row r="293" ht="11.25" customHeight="1">
      <c r="D293" s="413"/>
    </row>
    <row r="294" ht="11.25" customHeight="1">
      <c r="D294" s="413"/>
    </row>
    <row r="295" ht="11.25" customHeight="1">
      <c r="D295" s="413"/>
    </row>
    <row r="296" ht="11.25" customHeight="1">
      <c r="D296" s="413"/>
    </row>
    <row r="297" ht="11.25" customHeight="1">
      <c r="D297" s="413"/>
    </row>
    <row r="298" ht="11.25" customHeight="1">
      <c r="D298" s="413"/>
    </row>
    <row r="299" ht="11.25" customHeight="1">
      <c r="D299" s="413"/>
    </row>
    <row r="300" ht="11.25" customHeight="1">
      <c r="D300" s="413"/>
    </row>
    <row r="301" ht="11.25" customHeight="1">
      <c r="D301" s="413"/>
    </row>
    <row r="302" ht="11.25" customHeight="1">
      <c r="D302" s="413"/>
    </row>
    <row r="303" ht="11.25" customHeight="1">
      <c r="D303" s="413"/>
    </row>
    <row r="304" ht="11.25" customHeight="1">
      <c r="D304" s="413"/>
    </row>
    <row r="305" ht="11.25" customHeight="1">
      <c r="D305" s="413"/>
    </row>
    <row r="306" ht="11.25" customHeight="1">
      <c r="D306" s="413"/>
    </row>
    <row r="307" ht="11.25" customHeight="1">
      <c r="D307" s="413"/>
    </row>
    <row r="308" ht="11.25" customHeight="1">
      <c r="D308" s="413"/>
    </row>
    <row r="309" ht="11.25" customHeight="1">
      <c r="D309" s="413"/>
    </row>
    <row r="310" ht="11.25" customHeight="1">
      <c r="D310" s="413"/>
    </row>
    <row r="311" ht="11.25" customHeight="1">
      <c r="D311" s="413"/>
    </row>
    <row r="312" ht="11.25" customHeight="1">
      <c r="D312" s="413"/>
    </row>
    <row r="313" ht="11.25" customHeight="1">
      <c r="D313" s="413"/>
    </row>
    <row r="314" ht="11.25" customHeight="1">
      <c r="D314" s="413"/>
    </row>
    <row r="315" ht="11.25" customHeight="1">
      <c r="D315" s="413"/>
    </row>
    <row r="316" ht="11.25" customHeight="1">
      <c r="D316" s="413"/>
    </row>
    <row r="317" ht="11.25" customHeight="1">
      <c r="D317" s="413"/>
    </row>
    <row r="318" ht="11.25" customHeight="1">
      <c r="D318" s="413"/>
    </row>
    <row r="319" ht="11.25" customHeight="1">
      <c r="D319" s="413"/>
    </row>
    <row r="320" ht="11.25" customHeight="1">
      <c r="D320" s="413"/>
    </row>
    <row r="321" ht="11.25" customHeight="1">
      <c r="D321" s="413"/>
    </row>
    <row r="322" ht="11.25" customHeight="1">
      <c r="D322" s="413"/>
    </row>
    <row r="323" ht="11.25" customHeight="1">
      <c r="D323" s="413"/>
    </row>
    <row r="324" ht="11.25" customHeight="1">
      <c r="D324" s="413"/>
    </row>
    <row r="325" ht="11.25" customHeight="1">
      <c r="D325" s="413"/>
    </row>
    <row r="326" ht="11.25" customHeight="1">
      <c r="D326" s="413"/>
    </row>
    <row r="327" ht="11.25" customHeight="1">
      <c r="D327" s="413"/>
    </row>
    <row r="328" ht="11.25" customHeight="1">
      <c r="D328" s="413"/>
    </row>
    <row r="329" ht="11.25" customHeight="1">
      <c r="D329" s="413"/>
    </row>
    <row r="330" ht="11.25" customHeight="1">
      <c r="D330" s="413"/>
    </row>
    <row r="331" ht="11.25" customHeight="1">
      <c r="D331" s="413"/>
    </row>
    <row r="332" ht="11.25" customHeight="1">
      <c r="D332" s="413"/>
    </row>
    <row r="333" ht="11.25" customHeight="1">
      <c r="D333" s="413"/>
    </row>
    <row r="334" ht="11.25" customHeight="1">
      <c r="D334" s="413"/>
    </row>
    <row r="335" ht="11.25" customHeight="1">
      <c r="D335" s="413"/>
    </row>
    <row r="336" ht="11.25" customHeight="1">
      <c r="D336" s="413"/>
    </row>
    <row r="337" ht="11.25" customHeight="1">
      <c r="D337" s="413"/>
    </row>
    <row r="338" ht="11.25" customHeight="1">
      <c r="D338" s="413"/>
    </row>
    <row r="339" ht="11.25" customHeight="1">
      <c r="D339" s="413"/>
    </row>
    <row r="340" ht="11.25" customHeight="1">
      <c r="D340" s="413"/>
    </row>
    <row r="341" ht="11.25" customHeight="1">
      <c r="D341" s="413"/>
    </row>
    <row r="342" ht="11.25" customHeight="1">
      <c r="D342" s="413"/>
    </row>
    <row r="343" ht="11.25" customHeight="1">
      <c r="D343" s="413"/>
    </row>
    <row r="344" ht="11.25" customHeight="1">
      <c r="D344" s="413"/>
    </row>
    <row r="345" ht="11.25" customHeight="1">
      <c r="D345" s="413"/>
    </row>
    <row r="346" ht="11.25" customHeight="1">
      <c r="D346" s="413"/>
    </row>
    <row r="347" ht="11.25" customHeight="1">
      <c r="D347" s="413"/>
    </row>
    <row r="348" ht="11.25" customHeight="1">
      <c r="D348" s="413"/>
    </row>
    <row r="349" ht="11.25" customHeight="1">
      <c r="D349" s="413"/>
    </row>
    <row r="350" ht="11.25" customHeight="1">
      <c r="D350" s="413"/>
    </row>
    <row r="351" ht="11.25" customHeight="1">
      <c r="D351" s="413"/>
    </row>
    <row r="352" ht="11.25" customHeight="1">
      <c r="D352" s="413"/>
    </row>
    <row r="353" ht="11.25" customHeight="1">
      <c r="D353" s="413"/>
    </row>
    <row r="354" ht="11.25" customHeight="1">
      <c r="D354" s="413"/>
    </row>
    <row r="355" ht="11.25" customHeight="1">
      <c r="D355" s="413"/>
    </row>
    <row r="356" ht="11.25" customHeight="1">
      <c r="D356" s="413"/>
    </row>
    <row r="357" ht="11.25" customHeight="1">
      <c r="D357" s="413"/>
    </row>
    <row r="358" ht="11.25" customHeight="1">
      <c r="D358" s="413"/>
    </row>
    <row r="359" ht="11.25" customHeight="1">
      <c r="D359" s="413"/>
    </row>
    <row r="360" ht="11.25" customHeight="1">
      <c r="D360" s="413"/>
    </row>
    <row r="361" ht="11.25" customHeight="1">
      <c r="D361" s="413"/>
    </row>
    <row r="362" ht="11.25" customHeight="1">
      <c r="D362" s="413"/>
    </row>
    <row r="363" ht="11.25" customHeight="1">
      <c r="D363" s="413"/>
    </row>
    <row r="364" ht="11.25" customHeight="1">
      <c r="D364" s="413"/>
    </row>
    <row r="365" ht="11.25" customHeight="1">
      <c r="D365" s="413"/>
    </row>
    <row r="366" ht="11.25" customHeight="1">
      <c r="D366" s="413"/>
    </row>
    <row r="367" ht="11.25" customHeight="1">
      <c r="D367" s="413"/>
    </row>
    <row r="368" ht="11.25" customHeight="1">
      <c r="D368" s="413"/>
    </row>
    <row r="369" ht="11.25" customHeight="1">
      <c r="D369" s="413"/>
    </row>
    <row r="370" ht="11.25" customHeight="1">
      <c r="D370" s="413"/>
    </row>
    <row r="371" ht="11.25" customHeight="1">
      <c r="D371" s="413"/>
    </row>
    <row r="372" ht="11.25" customHeight="1">
      <c r="D372" s="413"/>
    </row>
    <row r="373" ht="11.25" customHeight="1">
      <c r="D373" s="413"/>
    </row>
    <row r="374" ht="11.25" customHeight="1">
      <c r="D374" s="413"/>
    </row>
    <row r="375" ht="11.25" customHeight="1">
      <c r="D375" s="413"/>
    </row>
    <row r="376" ht="11.25" customHeight="1">
      <c r="D376" s="413"/>
    </row>
    <row r="377" ht="11.25" customHeight="1">
      <c r="D377" s="413"/>
    </row>
    <row r="378" ht="11.25" customHeight="1">
      <c r="D378" s="413"/>
    </row>
    <row r="379" ht="11.25" customHeight="1">
      <c r="D379" s="413"/>
    </row>
    <row r="380" ht="11.25" customHeight="1">
      <c r="D380" s="413"/>
    </row>
    <row r="381" ht="11.25" customHeight="1">
      <c r="D381" s="413"/>
    </row>
    <row r="382" ht="11.25" customHeight="1">
      <c r="D382" s="413"/>
    </row>
    <row r="383" ht="11.25" customHeight="1">
      <c r="D383" s="413"/>
    </row>
    <row r="384" ht="11.25" customHeight="1">
      <c r="D384" s="413"/>
    </row>
    <row r="385" ht="11.25" customHeight="1">
      <c r="D385" s="413"/>
    </row>
    <row r="386" ht="11.25" customHeight="1">
      <c r="D386" s="413"/>
    </row>
    <row r="387" ht="11.25" customHeight="1">
      <c r="D387" s="413"/>
    </row>
    <row r="388" ht="11.25" customHeight="1">
      <c r="D388" s="413"/>
    </row>
    <row r="389" ht="11.25" customHeight="1">
      <c r="D389" s="413"/>
    </row>
    <row r="390" ht="11.25" customHeight="1">
      <c r="D390" s="413"/>
    </row>
    <row r="391" ht="11.25" customHeight="1">
      <c r="D391" s="413"/>
    </row>
    <row r="392" ht="11.25" customHeight="1">
      <c r="D392" s="413"/>
    </row>
    <row r="393" ht="11.25" customHeight="1">
      <c r="D393" s="413"/>
    </row>
    <row r="394" ht="11.25" customHeight="1">
      <c r="D394" s="413"/>
    </row>
    <row r="395" ht="11.25" customHeight="1">
      <c r="D395" s="413"/>
    </row>
    <row r="396" ht="11.25" customHeight="1">
      <c r="D396" s="413"/>
    </row>
    <row r="397" ht="11.25" customHeight="1">
      <c r="D397" s="413"/>
    </row>
    <row r="398" ht="11.25" customHeight="1">
      <c r="D398" s="413"/>
    </row>
    <row r="399" ht="11.25" customHeight="1">
      <c r="D399" s="413"/>
    </row>
    <row r="400" ht="11.25" customHeight="1">
      <c r="D400" s="413"/>
    </row>
    <row r="401" ht="11.25" customHeight="1">
      <c r="D401" s="413"/>
    </row>
    <row r="402" ht="11.25" customHeight="1">
      <c r="D402" s="413"/>
    </row>
    <row r="403" ht="11.25" customHeight="1">
      <c r="D403" s="413"/>
    </row>
    <row r="404" ht="11.25" customHeight="1">
      <c r="D404" s="413"/>
    </row>
    <row r="405" ht="11.25" customHeight="1">
      <c r="D405" s="413"/>
    </row>
    <row r="406" ht="11.25" customHeight="1">
      <c r="D406" s="413"/>
    </row>
    <row r="407" ht="11.25" customHeight="1">
      <c r="D407" s="413"/>
    </row>
    <row r="408" ht="11.25" customHeight="1">
      <c r="D408" s="413"/>
    </row>
    <row r="409" ht="11.25" customHeight="1">
      <c r="D409" s="413"/>
    </row>
    <row r="410" ht="11.25" customHeight="1">
      <c r="D410" s="413"/>
    </row>
    <row r="411" ht="11.25" customHeight="1">
      <c r="D411" s="413"/>
    </row>
    <row r="412" ht="11.25" customHeight="1">
      <c r="D412" s="413"/>
    </row>
    <row r="413" ht="11.25" customHeight="1">
      <c r="D413" s="413"/>
    </row>
    <row r="414" ht="11.25" customHeight="1">
      <c r="D414" s="413"/>
    </row>
    <row r="415" ht="11.25" customHeight="1">
      <c r="D415" s="413"/>
    </row>
    <row r="416" ht="11.25" customHeight="1">
      <c r="D416" s="413"/>
    </row>
    <row r="417" ht="11.25" customHeight="1">
      <c r="D417" s="413"/>
    </row>
    <row r="418" ht="11.25" customHeight="1">
      <c r="D418" s="413"/>
    </row>
    <row r="419" ht="11.25" customHeight="1">
      <c r="D419" s="413"/>
    </row>
    <row r="420" ht="11.25" customHeight="1">
      <c r="D420" s="413"/>
    </row>
    <row r="421" ht="11.25" customHeight="1">
      <c r="D421" s="413"/>
    </row>
    <row r="422" ht="11.25" customHeight="1">
      <c r="D422" s="413"/>
    </row>
    <row r="423" ht="11.25" customHeight="1">
      <c r="D423" s="413"/>
    </row>
    <row r="424" ht="11.25" customHeight="1">
      <c r="D424" s="413"/>
    </row>
    <row r="425" ht="11.25" customHeight="1">
      <c r="D425" s="413"/>
    </row>
  </sheetData>
  <sheetProtection/>
  <printOptions/>
  <pageMargins left="0.5511811023622047" right="0.3937007874015748" top="0.984251968503937" bottom="0.984251968503937" header="0.5118110236220472" footer="0.5118110236220472"/>
  <pageSetup firstPageNumber="19" useFirstPageNumber="1" horizontalDpi="600" verticalDpi="600" orientation="portrait" paperSize="9" scale="85" r:id="rId2"/>
  <headerFooter alignWithMargins="0">
    <oddFooter xml:space="preserve">&amp;R &amp;"Times New Roman,Italic"&amp;11  </oddFooter>
  </headerFooter>
  <rowBreaks count="2" manualBreakCount="2">
    <brk id="60" max="7" man="1"/>
    <brk id="121" max="7" man="1"/>
  </rowBreaks>
  <drawing r:id="rId1"/>
</worksheet>
</file>

<file path=xl/worksheets/sheet13.xml><?xml version="1.0" encoding="utf-8"?>
<worksheet xmlns="http://schemas.openxmlformats.org/spreadsheetml/2006/main" xmlns:r="http://schemas.openxmlformats.org/officeDocument/2006/relationships">
  <sheetPr>
    <tabColor indexed="50"/>
  </sheetPr>
  <dimension ref="A1:L103"/>
  <sheetViews>
    <sheetView zoomScalePageLayoutView="0" workbookViewId="0" topLeftCell="A1">
      <selection activeCell="C22" sqref="C22"/>
    </sheetView>
  </sheetViews>
  <sheetFormatPr defaultColWidth="9.140625" defaultRowHeight="12"/>
  <cols>
    <col min="1" max="1" width="9.7109375" style="370" customWidth="1"/>
    <col min="2" max="2" width="9.7109375" style="357" customWidth="1"/>
    <col min="3" max="3" width="38.421875" style="375" customWidth="1"/>
    <col min="4" max="4" width="9.7109375" style="370" customWidth="1"/>
    <col min="5" max="6" width="9.7109375" style="357" customWidth="1"/>
    <col min="7" max="7" width="9.7109375" style="358" customWidth="1"/>
    <col min="8" max="8" width="9.7109375" style="357" customWidth="1"/>
    <col min="9" max="9" width="10.8515625" style="394" customWidth="1"/>
    <col min="10" max="10" width="9.8515625" style="360" customWidth="1"/>
    <col min="11" max="16384" width="9.140625" style="393" customWidth="1"/>
  </cols>
  <sheetData>
    <row r="1" spans="1:2" ht="12.75">
      <c r="A1" s="609" t="s">
        <v>275</v>
      </c>
      <c r="B1" s="610"/>
    </row>
    <row r="2" spans="1:3" ht="11.25" customHeight="1">
      <c r="A2" s="611"/>
      <c r="B2" s="514"/>
      <c r="C2" s="612"/>
    </row>
    <row r="3" spans="1:10" ht="12.75">
      <c r="A3" s="521"/>
      <c r="B3" s="22"/>
      <c r="C3" s="612"/>
      <c r="D3" s="613"/>
      <c r="E3" s="514"/>
      <c r="F3" s="514" t="s">
        <v>14</v>
      </c>
      <c r="G3" s="515"/>
      <c r="J3" s="545"/>
    </row>
    <row r="4" spans="1:10" ht="12.75">
      <c r="A4" s="614" t="s">
        <v>85</v>
      </c>
      <c r="B4" s="240" t="s">
        <v>85</v>
      </c>
      <c r="C4" s="612"/>
      <c r="D4" s="615" t="s">
        <v>3</v>
      </c>
      <c r="E4" s="241"/>
      <c r="F4" s="241"/>
      <c r="G4" s="242"/>
      <c r="H4" s="22" t="s">
        <v>4</v>
      </c>
      <c r="J4" s="241"/>
    </row>
    <row r="5" spans="1:10" ht="12.75">
      <c r="A5" s="616" t="s">
        <v>86</v>
      </c>
      <c r="B5" s="239" t="s">
        <v>519</v>
      </c>
      <c r="C5" s="612"/>
      <c r="D5" s="617"/>
      <c r="E5" s="371"/>
      <c r="F5" s="371"/>
      <c r="G5" s="371"/>
      <c r="H5" s="22" t="s">
        <v>6</v>
      </c>
      <c r="J5" s="372"/>
    </row>
    <row r="6" spans="1:10" ht="12.75">
      <c r="A6" s="618" t="s">
        <v>455</v>
      </c>
      <c r="B6" s="239" t="s">
        <v>5</v>
      </c>
      <c r="C6" s="612"/>
      <c r="D6" s="247" t="s">
        <v>7</v>
      </c>
      <c r="E6" s="243" t="s">
        <v>6</v>
      </c>
      <c r="F6" s="373" t="s">
        <v>9</v>
      </c>
      <c r="G6" s="619"/>
      <c r="H6" s="371"/>
      <c r="J6" s="22"/>
    </row>
    <row r="7" spans="1:10" ht="12.75">
      <c r="A7" s="620" t="s">
        <v>10</v>
      </c>
      <c r="B7" s="250" t="s">
        <v>10</v>
      </c>
      <c r="C7" s="612"/>
      <c r="D7" s="249" t="s">
        <v>10</v>
      </c>
      <c r="E7" s="250" t="s">
        <v>10</v>
      </c>
      <c r="F7" s="251" t="s">
        <v>10</v>
      </c>
      <c r="G7" s="252" t="s">
        <v>11</v>
      </c>
      <c r="H7" s="250" t="s">
        <v>10</v>
      </c>
      <c r="J7" s="22"/>
    </row>
    <row r="8" spans="1:10" ht="11.25" customHeight="1">
      <c r="A8" s="621"/>
      <c r="B8" s="33"/>
      <c r="C8" s="213"/>
      <c r="D8" s="622"/>
      <c r="E8" s="33"/>
      <c r="F8" s="33"/>
      <c r="G8" s="623"/>
      <c r="H8" s="33"/>
      <c r="J8" s="33"/>
    </row>
    <row r="9" spans="1:10" s="396" customFormat="1" ht="15.75" customHeight="1">
      <c r="A9" s="624"/>
      <c r="B9" s="624"/>
      <c r="C9" s="568" t="s">
        <v>460</v>
      </c>
      <c r="D9" s="625"/>
      <c r="E9" s="624"/>
      <c r="F9" s="624"/>
      <c r="G9" s="626"/>
      <c r="H9" s="624"/>
      <c r="I9" s="395"/>
      <c r="J9" s="624"/>
    </row>
    <row r="10" spans="1:10" ht="5.25" customHeight="1">
      <c r="A10" s="377"/>
      <c r="B10" s="377"/>
      <c r="C10" s="213"/>
      <c r="D10" s="627"/>
      <c r="E10" s="377"/>
      <c r="F10" s="628"/>
      <c r="G10" s="349"/>
      <c r="H10" s="377"/>
      <c r="J10" s="33"/>
    </row>
    <row r="11" spans="1:10" ht="12.75">
      <c r="A11" s="2">
        <v>3804</v>
      </c>
      <c r="B11" s="2">
        <v>5333</v>
      </c>
      <c r="C11" s="348" t="s">
        <v>178</v>
      </c>
      <c r="D11" s="263">
        <v>5417</v>
      </c>
      <c r="E11" s="2">
        <v>4079</v>
      </c>
      <c r="F11" s="264">
        <v>1338</v>
      </c>
      <c r="G11" s="265">
        <v>32.802157391517525</v>
      </c>
      <c r="H11" s="2">
        <v>3868</v>
      </c>
      <c r="J11" s="33"/>
    </row>
    <row r="12" spans="1:10" ht="12.75">
      <c r="A12" s="2">
        <v>7398</v>
      </c>
      <c r="B12" s="2">
        <v>7301</v>
      </c>
      <c r="C12" s="348" t="s">
        <v>179</v>
      </c>
      <c r="D12" s="263">
        <v>7871</v>
      </c>
      <c r="E12" s="2">
        <v>8336</v>
      </c>
      <c r="F12" s="264">
        <v>-465</v>
      </c>
      <c r="G12" s="265">
        <v>-5.5782149712092135</v>
      </c>
      <c r="H12" s="2">
        <v>7637</v>
      </c>
      <c r="J12" s="33"/>
    </row>
    <row r="13" spans="1:10" ht="12.75">
      <c r="A13" s="2">
        <v>6760</v>
      </c>
      <c r="B13" s="2">
        <v>5529</v>
      </c>
      <c r="C13" s="213" t="s">
        <v>180</v>
      </c>
      <c r="D13" s="263">
        <v>5977</v>
      </c>
      <c r="E13" s="2">
        <v>6507</v>
      </c>
      <c r="F13" s="264">
        <v>-530</v>
      </c>
      <c r="G13" s="265">
        <v>-8.145074535116029</v>
      </c>
      <c r="H13" s="2">
        <v>6842</v>
      </c>
      <c r="J13" s="33"/>
    </row>
    <row r="14" spans="1:10" ht="12.75">
      <c r="A14" s="2">
        <v>6741</v>
      </c>
      <c r="B14" s="2">
        <v>6098</v>
      </c>
      <c r="C14" s="348" t="s">
        <v>181</v>
      </c>
      <c r="D14" s="263">
        <v>6839</v>
      </c>
      <c r="E14" s="2">
        <v>6887</v>
      </c>
      <c r="F14" s="264">
        <v>-48</v>
      </c>
      <c r="G14" s="265">
        <v>-0.6969652969362568</v>
      </c>
      <c r="H14" s="2">
        <v>7173</v>
      </c>
      <c r="J14" s="33"/>
    </row>
    <row r="15" spans="1:10" ht="12.75">
      <c r="A15" s="2">
        <v>5581</v>
      </c>
      <c r="B15" s="2">
        <v>4487</v>
      </c>
      <c r="C15" s="348" t="s">
        <v>182</v>
      </c>
      <c r="D15" s="263">
        <v>6060</v>
      </c>
      <c r="E15" s="2">
        <v>5329</v>
      </c>
      <c r="F15" s="264">
        <v>731</v>
      </c>
      <c r="G15" s="265">
        <v>13.717395383749295</v>
      </c>
      <c r="H15" s="2">
        <v>8500</v>
      </c>
      <c r="J15" s="33"/>
    </row>
    <row r="16" spans="1:10" ht="12.75">
      <c r="A16" s="2">
        <v>2787</v>
      </c>
      <c r="B16" s="2">
        <v>1492</v>
      </c>
      <c r="C16" s="348" t="s">
        <v>183</v>
      </c>
      <c r="D16" s="263">
        <v>2435</v>
      </c>
      <c r="E16" s="2">
        <v>2848</v>
      </c>
      <c r="F16" s="264">
        <v>-413</v>
      </c>
      <c r="G16" s="265">
        <v>-14.501404494382022</v>
      </c>
      <c r="H16" s="2">
        <v>1670</v>
      </c>
      <c r="J16" s="33"/>
    </row>
    <row r="17" spans="1:10" ht="12.75">
      <c r="A17" s="2">
        <v>188</v>
      </c>
      <c r="B17" s="2">
        <v>188</v>
      </c>
      <c r="C17" s="348" t="s">
        <v>184</v>
      </c>
      <c r="D17" s="263">
        <v>202</v>
      </c>
      <c r="E17" s="2">
        <v>186</v>
      </c>
      <c r="F17" s="264">
        <v>16</v>
      </c>
      <c r="G17" s="265">
        <v>8.60215053763441</v>
      </c>
      <c r="H17" s="2">
        <v>174</v>
      </c>
      <c r="J17" s="33"/>
    </row>
    <row r="18" spans="1:10" ht="12.75">
      <c r="A18" s="2">
        <v>626</v>
      </c>
      <c r="B18" s="2">
        <v>1735</v>
      </c>
      <c r="C18" s="629" t="s">
        <v>185</v>
      </c>
      <c r="D18" s="263">
        <v>757</v>
      </c>
      <c r="E18" s="2">
        <v>917</v>
      </c>
      <c r="F18" s="264">
        <v>-160</v>
      </c>
      <c r="G18" s="265">
        <v>-17.448200654307524</v>
      </c>
      <c r="H18" s="2">
        <v>1461</v>
      </c>
      <c r="J18" s="33"/>
    </row>
    <row r="19" spans="1:10" ht="12.75">
      <c r="A19" s="2">
        <v>12964</v>
      </c>
      <c r="B19" s="2">
        <v>13801</v>
      </c>
      <c r="C19" s="348" t="s">
        <v>91</v>
      </c>
      <c r="D19" s="263">
        <v>12583</v>
      </c>
      <c r="E19" s="2">
        <v>13645</v>
      </c>
      <c r="F19" s="264">
        <v>-1062</v>
      </c>
      <c r="G19" s="265">
        <v>-7.783070721876145</v>
      </c>
      <c r="H19" s="100">
        <v>14293</v>
      </c>
      <c r="J19" s="33"/>
    </row>
    <row r="20" spans="1:10" ht="12.75">
      <c r="A20" s="2">
        <v>1563</v>
      </c>
      <c r="B20" s="2">
        <v>2181</v>
      </c>
      <c r="C20" s="348" t="s">
        <v>186</v>
      </c>
      <c r="D20" s="263">
        <v>1693</v>
      </c>
      <c r="E20" s="2">
        <v>1597</v>
      </c>
      <c r="F20" s="264">
        <v>96</v>
      </c>
      <c r="G20" s="265">
        <v>6.011271133375078</v>
      </c>
      <c r="H20" s="100">
        <v>858</v>
      </c>
      <c r="J20" s="33"/>
    </row>
    <row r="21" spans="1:10" ht="12.75">
      <c r="A21" s="2">
        <v>36651</v>
      </c>
      <c r="B21" s="2">
        <v>30772</v>
      </c>
      <c r="C21" s="348" t="s">
        <v>187</v>
      </c>
      <c r="D21" s="263">
        <v>35797</v>
      </c>
      <c r="E21" s="2">
        <v>33688</v>
      </c>
      <c r="F21" s="264">
        <v>2109</v>
      </c>
      <c r="G21" s="265">
        <v>6.260389456186179</v>
      </c>
      <c r="H21" s="266">
        <v>34970</v>
      </c>
      <c r="J21" s="33"/>
    </row>
    <row r="22" spans="1:10" s="401" customFormat="1" ht="17.25" customHeight="1">
      <c r="A22" s="709">
        <v>85063</v>
      </c>
      <c r="B22" s="709">
        <v>78917</v>
      </c>
      <c r="C22" s="630" t="s">
        <v>417</v>
      </c>
      <c r="D22" s="710">
        <v>85631</v>
      </c>
      <c r="E22" s="709">
        <v>84019</v>
      </c>
      <c r="F22" s="711">
        <v>1612</v>
      </c>
      <c r="G22" s="584">
        <v>1.9186136469131982</v>
      </c>
      <c r="H22" s="709">
        <v>87446</v>
      </c>
      <c r="I22" s="631"/>
      <c r="J22" s="632"/>
    </row>
    <row r="23" spans="1:10" ht="11.25" customHeight="1">
      <c r="A23" s="2"/>
      <c r="B23" s="2"/>
      <c r="C23" s="348"/>
      <c r="D23" s="263"/>
      <c r="E23" s="2"/>
      <c r="F23" s="264"/>
      <c r="G23" s="265"/>
      <c r="H23" s="2"/>
      <c r="I23" s="633"/>
      <c r="J23" s="33"/>
    </row>
    <row r="24" spans="1:10" ht="12.75">
      <c r="A24" s="621"/>
      <c r="B24" s="634"/>
      <c r="C24" s="612" t="s">
        <v>188</v>
      </c>
      <c r="D24" s="635"/>
      <c r="E24" s="634"/>
      <c r="F24" s="33"/>
      <c r="G24" s="623"/>
      <c r="H24" s="634"/>
      <c r="J24" s="348"/>
    </row>
    <row r="25" spans="1:10" ht="11.25" customHeight="1">
      <c r="A25" s="621"/>
      <c r="B25" s="634"/>
      <c r="C25" s="612"/>
      <c r="D25" s="635"/>
      <c r="E25" s="634"/>
      <c r="F25" s="33"/>
      <c r="G25" s="623"/>
      <c r="H25" s="634"/>
      <c r="J25" s="348"/>
    </row>
    <row r="26" spans="1:12" ht="12.75">
      <c r="A26" s="2">
        <v>23228</v>
      </c>
      <c r="B26" s="2">
        <v>24207</v>
      </c>
      <c r="C26" s="213" t="s">
        <v>189</v>
      </c>
      <c r="D26" s="263">
        <v>22973</v>
      </c>
      <c r="E26" s="2">
        <v>18605</v>
      </c>
      <c r="F26" s="264">
        <v>4368</v>
      </c>
      <c r="G26" s="265">
        <v>23.47755979575383</v>
      </c>
      <c r="H26" s="2">
        <v>15127</v>
      </c>
      <c r="J26" s="348"/>
      <c r="K26" s="636"/>
      <c r="L26" s="636"/>
    </row>
    <row r="27" spans="1:12" ht="12.75">
      <c r="A27" s="2">
        <v>13791</v>
      </c>
      <c r="B27" s="2">
        <v>13287</v>
      </c>
      <c r="C27" s="213" t="s">
        <v>154</v>
      </c>
      <c r="D27" s="263">
        <v>13382</v>
      </c>
      <c r="E27" s="2">
        <v>14397</v>
      </c>
      <c r="F27" s="264">
        <v>-1015</v>
      </c>
      <c r="G27" s="265">
        <v>-7.050079877752309</v>
      </c>
      <c r="H27" s="2">
        <v>16563</v>
      </c>
      <c r="I27" s="636"/>
      <c r="J27" s="348"/>
      <c r="K27" s="636"/>
      <c r="L27" s="636"/>
    </row>
    <row r="28" spans="1:12" ht="12.75">
      <c r="A28" s="2">
        <v>19080</v>
      </c>
      <c r="B28" s="2">
        <v>15551</v>
      </c>
      <c r="C28" s="213" t="s">
        <v>155</v>
      </c>
      <c r="D28" s="263">
        <v>19576</v>
      </c>
      <c r="E28" s="2">
        <v>20534</v>
      </c>
      <c r="F28" s="264">
        <v>-958</v>
      </c>
      <c r="G28" s="265">
        <v>-4.6654329404889445</v>
      </c>
      <c r="H28" s="2">
        <v>23194</v>
      </c>
      <c r="I28" s="636"/>
      <c r="J28" s="348"/>
      <c r="K28" s="636"/>
      <c r="L28" s="636"/>
    </row>
    <row r="29" spans="1:12" ht="12.75">
      <c r="A29" s="266">
        <v>-563</v>
      </c>
      <c r="B29" s="266">
        <v>-852</v>
      </c>
      <c r="C29" s="548" t="s">
        <v>315</v>
      </c>
      <c r="D29" s="267">
        <v>-261</v>
      </c>
      <c r="E29" s="266">
        <v>-310</v>
      </c>
      <c r="F29" s="268">
        <v>49</v>
      </c>
      <c r="G29" s="269">
        <v>15.806451612903224</v>
      </c>
      <c r="H29" s="266">
        <v>-660</v>
      </c>
      <c r="I29" s="636"/>
      <c r="J29" s="348"/>
      <c r="K29" s="636"/>
      <c r="L29" s="636"/>
    </row>
    <row r="30" spans="1:12" ht="17.25" customHeight="1">
      <c r="A30" s="533">
        <v>55536</v>
      </c>
      <c r="B30" s="533">
        <v>52193</v>
      </c>
      <c r="C30" s="630" t="s">
        <v>418</v>
      </c>
      <c r="D30" s="534">
        <v>55670</v>
      </c>
      <c r="E30" s="533">
        <v>53226</v>
      </c>
      <c r="F30" s="713">
        <v>2444</v>
      </c>
      <c r="G30" s="463">
        <v>4.591740878518018</v>
      </c>
      <c r="H30" s="533">
        <v>54224</v>
      </c>
      <c r="I30" s="636"/>
      <c r="J30" s="348"/>
      <c r="K30" s="636"/>
      <c r="L30" s="636"/>
    </row>
    <row r="31" spans="1:12" ht="11.25" customHeight="1">
      <c r="A31" s="637"/>
      <c r="B31" s="634"/>
      <c r="C31" s="213"/>
      <c r="D31" s="635"/>
      <c r="E31" s="634"/>
      <c r="F31" s="638"/>
      <c r="G31" s="463"/>
      <c r="H31" s="634"/>
      <c r="I31" s="636"/>
      <c r="J31" s="348"/>
      <c r="K31" s="636"/>
      <c r="L31" s="636"/>
    </row>
    <row r="32" spans="1:12" ht="12.75">
      <c r="A32" s="2">
        <v>11977</v>
      </c>
      <c r="B32" s="2">
        <v>11096</v>
      </c>
      <c r="C32" s="261" t="s">
        <v>190</v>
      </c>
      <c r="D32" s="263">
        <v>11173</v>
      </c>
      <c r="E32" s="2">
        <v>11540</v>
      </c>
      <c r="F32" s="264">
        <v>-367</v>
      </c>
      <c r="G32" s="265">
        <v>-3.1802426343154244</v>
      </c>
      <c r="H32" s="100">
        <v>12599</v>
      </c>
      <c r="I32" s="636"/>
      <c r="J32" s="348"/>
      <c r="K32" s="636"/>
      <c r="L32" s="636"/>
    </row>
    <row r="33" spans="1:12" ht="12.75">
      <c r="A33" s="2">
        <v>1872</v>
      </c>
      <c r="B33" s="2">
        <v>2015</v>
      </c>
      <c r="C33" s="261" t="s">
        <v>191</v>
      </c>
      <c r="D33" s="263">
        <v>1793</v>
      </c>
      <c r="E33" s="2">
        <v>1917</v>
      </c>
      <c r="F33" s="264">
        <v>-124</v>
      </c>
      <c r="G33" s="265">
        <v>-6.4684402712571725</v>
      </c>
      <c r="H33" s="100">
        <v>2019</v>
      </c>
      <c r="I33" s="634"/>
      <c r="J33" s="348"/>
      <c r="K33" s="636"/>
      <c r="L33" s="636"/>
    </row>
    <row r="34" spans="1:10" ht="12.75">
      <c r="A34" s="266">
        <v>4304</v>
      </c>
      <c r="B34" s="266">
        <v>4300</v>
      </c>
      <c r="C34" s="213" t="s">
        <v>192</v>
      </c>
      <c r="D34" s="267">
        <v>4432</v>
      </c>
      <c r="E34" s="266">
        <v>5427</v>
      </c>
      <c r="F34" s="268">
        <v>-995</v>
      </c>
      <c r="G34" s="269">
        <v>-18.33425465266261</v>
      </c>
      <c r="H34" s="266">
        <v>4645</v>
      </c>
      <c r="J34" s="348"/>
    </row>
    <row r="35" spans="1:10" s="401" customFormat="1" ht="17.25" customHeight="1">
      <c r="A35" s="533">
        <v>18153</v>
      </c>
      <c r="B35" s="533">
        <v>17411</v>
      </c>
      <c r="C35" s="630" t="s">
        <v>419</v>
      </c>
      <c r="D35" s="534">
        <v>17398</v>
      </c>
      <c r="E35" s="533">
        <v>18884</v>
      </c>
      <c r="F35" s="713">
        <v>-1486</v>
      </c>
      <c r="G35" s="463">
        <v>-7.869095530607923</v>
      </c>
      <c r="H35" s="533">
        <v>19263</v>
      </c>
      <c r="I35" s="400"/>
      <c r="J35" s="639"/>
    </row>
    <row r="36" spans="1:11" ht="11.25" customHeight="1">
      <c r="A36" s="621"/>
      <c r="B36" s="33"/>
      <c r="C36" s="213"/>
      <c r="D36" s="622"/>
      <c r="E36" s="33"/>
      <c r="F36" s="33"/>
      <c r="G36" s="623"/>
      <c r="H36" s="33"/>
      <c r="J36" s="348"/>
      <c r="K36" s="393" t="s">
        <v>14</v>
      </c>
    </row>
    <row r="37" spans="1:10" s="401" customFormat="1" ht="17.25" customHeight="1">
      <c r="A37" s="90">
        <v>11374</v>
      </c>
      <c r="B37" s="90">
        <v>9313</v>
      </c>
      <c r="C37" s="630" t="s">
        <v>475</v>
      </c>
      <c r="D37" s="546">
        <v>12563</v>
      </c>
      <c r="E37" s="90">
        <v>11909</v>
      </c>
      <c r="F37" s="462">
        <v>654</v>
      </c>
      <c r="G37" s="463">
        <v>5.491644974389118</v>
      </c>
      <c r="H37" s="90">
        <v>13959</v>
      </c>
      <c r="I37" s="400"/>
      <c r="J37" s="639"/>
    </row>
    <row r="38" spans="1:10" ht="11.25" customHeight="1">
      <c r="A38" s="621"/>
      <c r="B38" s="33"/>
      <c r="C38" s="213"/>
      <c r="D38" s="622"/>
      <c r="E38" s="33"/>
      <c r="F38" s="33"/>
      <c r="G38" s="623"/>
      <c r="H38" s="33"/>
      <c r="J38" s="348"/>
    </row>
    <row r="39" spans="1:10" s="401" customFormat="1" ht="17.25" customHeight="1">
      <c r="A39" s="709">
        <v>85063</v>
      </c>
      <c r="B39" s="709">
        <v>78917</v>
      </c>
      <c r="C39" s="630" t="s">
        <v>420</v>
      </c>
      <c r="D39" s="710">
        <v>85631</v>
      </c>
      <c r="E39" s="709">
        <v>84019</v>
      </c>
      <c r="F39" s="711">
        <v>1612</v>
      </c>
      <c r="G39" s="584">
        <v>1.9186136469131982</v>
      </c>
      <c r="H39" s="709">
        <v>87446</v>
      </c>
      <c r="I39" s="631"/>
      <c r="J39" s="632"/>
    </row>
    <row r="40" spans="1:10" ht="11.25" customHeight="1">
      <c r="A40" s="621"/>
      <c r="B40" s="33"/>
      <c r="C40" s="213"/>
      <c r="D40" s="622"/>
      <c r="E40" s="33"/>
      <c r="F40" s="33"/>
      <c r="G40" s="623"/>
      <c r="H40" s="33"/>
      <c r="J40" s="33"/>
    </row>
    <row r="41" spans="1:10" ht="11.25" customHeight="1">
      <c r="A41" s="621"/>
      <c r="B41" s="33"/>
      <c r="C41" s="213"/>
      <c r="D41" s="622"/>
      <c r="E41" s="33"/>
      <c r="F41" s="33"/>
      <c r="G41" s="623"/>
      <c r="H41" s="33"/>
      <c r="J41" s="33"/>
    </row>
    <row r="42" spans="1:8" ht="12.75">
      <c r="A42" s="23"/>
      <c r="B42" s="24"/>
      <c r="C42" s="598" t="s">
        <v>461</v>
      </c>
      <c r="D42" s="329"/>
      <c r="E42" s="24"/>
      <c r="F42" s="24"/>
      <c r="G42" s="640"/>
      <c r="H42" s="24"/>
    </row>
    <row r="43" spans="1:8" ht="12.75">
      <c r="A43" s="581"/>
      <c r="B43" s="495"/>
      <c r="C43" s="641" t="s">
        <v>193</v>
      </c>
      <c r="D43" s="642"/>
      <c r="E43" s="643"/>
      <c r="F43" s="643"/>
      <c r="G43" s="644"/>
      <c r="H43" s="643"/>
    </row>
    <row r="44" spans="1:8" ht="12.75">
      <c r="A44" s="581"/>
      <c r="B44" s="495"/>
      <c r="C44" s="568" t="s">
        <v>194</v>
      </c>
      <c r="D44" s="642"/>
      <c r="E44" s="643"/>
      <c r="F44" s="643"/>
      <c r="G44" s="644"/>
      <c r="H44" s="643"/>
    </row>
    <row r="45" spans="1:8" ht="12.75">
      <c r="A45" s="2">
        <v>17609</v>
      </c>
      <c r="B45" s="2">
        <v>16718</v>
      </c>
      <c r="C45" s="547" t="s">
        <v>195</v>
      </c>
      <c r="D45" s="263">
        <v>17567</v>
      </c>
      <c r="E45" s="2">
        <v>17509</v>
      </c>
      <c r="F45" s="264">
        <v>58</v>
      </c>
      <c r="G45" s="265">
        <v>0.33125821006339595</v>
      </c>
      <c r="H45" s="2">
        <v>18122</v>
      </c>
    </row>
    <row r="46" spans="1:8" ht="12.75">
      <c r="A46" s="2">
        <v>22257</v>
      </c>
      <c r="B46" s="2">
        <v>20684</v>
      </c>
      <c r="C46" s="547" t="s">
        <v>196</v>
      </c>
      <c r="D46" s="263">
        <v>22484</v>
      </c>
      <c r="E46" s="2">
        <v>22121</v>
      </c>
      <c r="F46" s="264">
        <v>363</v>
      </c>
      <c r="G46" s="265">
        <v>1.6409746394828444</v>
      </c>
      <c r="H46" s="2">
        <v>22977</v>
      </c>
    </row>
    <row r="47" spans="1:8" ht="12.75">
      <c r="A47" s="2">
        <v>1887</v>
      </c>
      <c r="B47" s="2">
        <v>1931</v>
      </c>
      <c r="C47" s="547" t="s">
        <v>197</v>
      </c>
      <c r="D47" s="263">
        <v>1870</v>
      </c>
      <c r="E47" s="2">
        <v>2025</v>
      </c>
      <c r="F47" s="264">
        <v>-155</v>
      </c>
      <c r="G47" s="265">
        <v>-7.654320987654321</v>
      </c>
      <c r="H47" s="2">
        <v>2255</v>
      </c>
    </row>
    <row r="48" spans="1:8" ht="12.75">
      <c r="A48" s="2">
        <v>11202</v>
      </c>
      <c r="B48" s="2">
        <v>10463</v>
      </c>
      <c r="C48" s="547" t="s">
        <v>198</v>
      </c>
      <c r="D48" s="263">
        <v>11300</v>
      </c>
      <c r="E48" s="2">
        <v>11366</v>
      </c>
      <c r="F48" s="264">
        <v>-66</v>
      </c>
      <c r="G48" s="265">
        <v>-0.5806792187225057</v>
      </c>
      <c r="H48" s="2">
        <v>11890</v>
      </c>
    </row>
    <row r="49" spans="1:8" ht="12.75">
      <c r="A49" s="2">
        <v>2071</v>
      </c>
      <c r="B49" s="2">
        <v>2511</v>
      </c>
      <c r="C49" s="547" t="s">
        <v>532</v>
      </c>
      <c r="D49" s="263">
        <v>1984</v>
      </c>
      <c r="E49" s="2">
        <v>2159</v>
      </c>
      <c r="F49" s="264">
        <v>-175</v>
      </c>
      <c r="G49" s="265">
        <v>-8.10560444650301</v>
      </c>
      <c r="H49" s="2">
        <v>2051</v>
      </c>
    </row>
    <row r="50" spans="1:8" ht="12.75">
      <c r="A50" s="2">
        <v>20947</v>
      </c>
      <c r="B50" s="2">
        <v>19545</v>
      </c>
      <c r="C50" s="547" t="s">
        <v>199</v>
      </c>
      <c r="D50" s="263">
        <v>21038</v>
      </c>
      <c r="E50" s="2">
        <v>21160</v>
      </c>
      <c r="F50" s="264">
        <v>-122</v>
      </c>
      <c r="G50" s="265">
        <v>-0.5765595463137996</v>
      </c>
      <c r="H50" s="2">
        <v>21628</v>
      </c>
    </row>
    <row r="51" spans="1:9" ht="12.75">
      <c r="A51" s="2">
        <v>11621</v>
      </c>
      <c r="B51" s="2">
        <v>10568</v>
      </c>
      <c r="C51" s="547" t="s">
        <v>200</v>
      </c>
      <c r="D51" s="263">
        <v>12135</v>
      </c>
      <c r="E51" s="2">
        <v>12131</v>
      </c>
      <c r="F51" s="264">
        <v>4</v>
      </c>
      <c r="G51" s="265">
        <v>0</v>
      </c>
      <c r="H51" s="723">
        <v>11979</v>
      </c>
      <c r="I51" s="725"/>
    </row>
    <row r="52" spans="1:8" ht="12.75">
      <c r="A52" s="2">
        <v>3345</v>
      </c>
      <c r="B52" s="2">
        <v>3080</v>
      </c>
      <c r="C52" s="547" t="s">
        <v>201</v>
      </c>
      <c r="D52" s="263">
        <v>3338</v>
      </c>
      <c r="E52" s="2">
        <v>3387</v>
      </c>
      <c r="F52" s="264">
        <v>-49</v>
      </c>
      <c r="G52" s="265">
        <v>-1.446708001180986</v>
      </c>
      <c r="H52" s="2">
        <v>3421</v>
      </c>
    </row>
    <row r="53" spans="1:9" ht="12.75">
      <c r="A53" s="2">
        <v>4412</v>
      </c>
      <c r="B53" s="2">
        <v>3246</v>
      </c>
      <c r="C53" s="547" t="s">
        <v>202</v>
      </c>
      <c r="D53" s="263">
        <v>4386</v>
      </c>
      <c r="E53" s="2">
        <v>4765</v>
      </c>
      <c r="F53" s="264">
        <v>-379</v>
      </c>
      <c r="G53" s="265">
        <v>-7.95383001049318</v>
      </c>
      <c r="H53" s="2">
        <v>5578</v>
      </c>
      <c r="I53" s="725"/>
    </row>
    <row r="54" spans="1:8" ht="24">
      <c r="A54" s="281">
        <v>7978</v>
      </c>
      <c r="B54" s="281">
        <v>7125</v>
      </c>
      <c r="C54" s="532" t="s">
        <v>203</v>
      </c>
      <c r="D54" s="294">
        <v>7955</v>
      </c>
      <c r="E54" s="281">
        <v>7846</v>
      </c>
      <c r="F54" s="120">
        <v>109</v>
      </c>
      <c r="G54" s="295">
        <v>1.3892429263318888</v>
      </c>
      <c r="H54" s="281">
        <v>7994</v>
      </c>
    </row>
    <row r="55" spans="1:8" ht="17.25" customHeight="1">
      <c r="A55" s="714">
        <v>103329</v>
      </c>
      <c r="B55" s="709">
        <v>95871</v>
      </c>
      <c r="C55" s="568" t="s">
        <v>421</v>
      </c>
      <c r="D55" s="710">
        <v>104057</v>
      </c>
      <c r="E55" s="709">
        <v>104469</v>
      </c>
      <c r="F55" s="711">
        <v>-412</v>
      </c>
      <c r="G55" s="584">
        <v>-0.39437536494079584</v>
      </c>
      <c r="H55" s="709">
        <v>107895</v>
      </c>
    </row>
    <row r="56" spans="1:8" ht="12.75">
      <c r="A56" s="645"/>
      <c r="B56" s="528"/>
      <c r="C56" s="547"/>
      <c r="D56" s="528"/>
      <c r="E56" s="528"/>
      <c r="F56" s="530"/>
      <c r="G56" s="265"/>
      <c r="H56" s="528"/>
    </row>
    <row r="57" ht="12.75">
      <c r="D57" s="357"/>
    </row>
    <row r="58" ht="12.75">
      <c r="D58" s="357"/>
    </row>
    <row r="59" ht="12.75">
      <c r="D59" s="357"/>
    </row>
    <row r="60" ht="12.75">
      <c r="D60" s="357"/>
    </row>
    <row r="61" ht="12.75">
      <c r="D61" s="357"/>
    </row>
    <row r="62" ht="12.75">
      <c r="D62" s="357"/>
    </row>
    <row r="63" ht="12.75">
      <c r="D63" s="357"/>
    </row>
    <row r="64" ht="12.75">
      <c r="D64" s="357"/>
    </row>
    <row r="65" ht="12.75">
      <c r="D65" s="357"/>
    </row>
    <row r="66" ht="12.75">
      <c r="D66" s="357"/>
    </row>
    <row r="67" ht="12.75">
      <c r="D67" s="357"/>
    </row>
    <row r="68" ht="12.75">
      <c r="D68" s="357"/>
    </row>
    <row r="69" ht="12.75">
      <c r="D69" s="357"/>
    </row>
    <row r="70" ht="12.75">
      <c r="D70" s="357"/>
    </row>
    <row r="71" ht="12.75">
      <c r="D71" s="357"/>
    </row>
    <row r="72" ht="12.75">
      <c r="D72" s="357"/>
    </row>
    <row r="73" ht="12.75">
      <c r="D73" s="357"/>
    </row>
    <row r="74" ht="12.75">
      <c r="D74" s="357"/>
    </row>
    <row r="75" ht="12.75">
      <c r="D75" s="357"/>
    </row>
    <row r="76" ht="12.75">
      <c r="D76" s="357"/>
    </row>
    <row r="77" ht="12.75">
      <c r="D77" s="357"/>
    </row>
    <row r="78" ht="12.75">
      <c r="D78" s="357"/>
    </row>
    <row r="79" ht="12.75">
      <c r="D79" s="357"/>
    </row>
    <row r="80" ht="12.75">
      <c r="D80" s="357"/>
    </row>
    <row r="81" ht="12.75">
      <c r="D81" s="357"/>
    </row>
    <row r="82" ht="12.75">
      <c r="D82" s="357"/>
    </row>
    <row r="83" ht="12.75">
      <c r="D83" s="357"/>
    </row>
    <row r="84" ht="12.75">
      <c r="D84" s="357"/>
    </row>
    <row r="85" ht="12.75">
      <c r="D85" s="357"/>
    </row>
    <row r="86" ht="12.75">
      <c r="D86" s="357"/>
    </row>
    <row r="87" ht="12.75">
      <c r="D87" s="357"/>
    </row>
    <row r="88" ht="12.75">
      <c r="D88" s="357"/>
    </row>
    <row r="89" ht="12.75">
      <c r="D89" s="357"/>
    </row>
    <row r="90" ht="12.75">
      <c r="D90" s="357"/>
    </row>
    <row r="91" ht="12.75">
      <c r="D91" s="357"/>
    </row>
    <row r="92" ht="12.75">
      <c r="D92" s="357"/>
    </row>
    <row r="93" ht="12.75">
      <c r="D93" s="357"/>
    </row>
    <row r="94" ht="12.75">
      <c r="D94" s="357"/>
    </row>
    <row r="95" ht="12.75">
      <c r="D95" s="357"/>
    </row>
    <row r="96" ht="12.75">
      <c r="D96" s="357"/>
    </row>
    <row r="97" ht="12.75">
      <c r="D97" s="357"/>
    </row>
    <row r="98" ht="12.75">
      <c r="D98" s="357"/>
    </row>
    <row r="99" ht="12.75">
      <c r="D99" s="357"/>
    </row>
    <row r="100" ht="12.75">
      <c r="D100" s="357"/>
    </row>
    <row r="101" ht="12.75">
      <c r="D101" s="357"/>
    </row>
    <row r="102" ht="12.75">
      <c r="D102" s="357"/>
    </row>
    <row r="103" ht="12.75">
      <c r="D103" s="357"/>
    </row>
  </sheetData>
  <sheetProtection/>
  <printOptions/>
  <pageMargins left="0.5511811023622047" right="0.3937007874015748" top="0.984251968503937" bottom="0.984251968503937" header="0.5118110236220472" footer="0.5118110236220472"/>
  <pageSetup firstPageNumber="22" useFirstPageNumber="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abColor indexed="50"/>
  </sheetPr>
  <dimension ref="A1:H235"/>
  <sheetViews>
    <sheetView zoomScalePageLayoutView="0" workbookViewId="0" topLeftCell="A1">
      <selection activeCell="C8" sqref="C8"/>
    </sheetView>
  </sheetViews>
  <sheetFormatPr defaultColWidth="9.140625" defaultRowHeight="10.5" customHeight="1"/>
  <cols>
    <col min="1" max="1" width="9.7109375" style="370" customWidth="1"/>
    <col min="2" max="2" width="9.7109375" style="357" customWidth="1"/>
    <col min="3" max="3" width="38.421875" style="359" customWidth="1"/>
    <col min="4" max="4" width="9.7109375" style="361" customWidth="1"/>
    <col min="5" max="6" width="9.7109375" style="355" customWidth="1"/>
    <col min="7" max="7" width="9.7109375" style="511" customWidth="1"/>
    <col min="8" max="8" width="9.7109375" style="355" customWidth="1"/>
    <col min="9" max="16384" width="9.140625" style="393" customWidth="1"/>
  </cols>
  <sheetData>
    <row r="1" spans="1:2" ht="15.75" customHeight="1">
      <c r="A1" s="609" t="s">
        <v>275</v>
      </c>
      <c r="B1" s="220"/>
    </row>
    <row r="2" spans="1:8" ht="11.25" customHeight="1">
      <c r="A2" s="548"/>
      <c r="B2" s="310"/>
      <c r="C2" s="636"/>
      <c r="D2" s="548"/>
      <c r="E2" s="310"/>
      <c r="F2" s="310"/>
      <c r="G2" s="310"/>
      <c r="H2" s="310"/>
    </row>
    <row r="3" spans="1:7" ht="11.25" customHeight="1">
      <c r="A3" s="521"/>
      <c r="B3" s="22"/>
      <c r="C3" s="612"/>
      <c r="D3" s="598"/>
      <c r="E3" s="241"/>
      <c r="F3" s="241"/>
      <c r="G3" s="242"/>
    </row>
    <row r="4" spans="1:8" ht="11.25" customHeight="1">
      <c r="A4" s="614" t="s">
        <v>85</v>
      </c>
      <c r="B4" s="240" t="s">
        <v>85</v>
      </c>
      <c r="C4" s="612"/>
      <c r="D4" s="615" t="s">
        <v>3</v>
      </c>
      <c r="E4" s="241"/>
      <c r="F4" s="241"/>
      <c r="G4" s="242"/>
      <c r="H4" s="22" t="s">
        <v>4</v>
      </c>
    </row>
    <row r="5" spans="1:8" ht="11.25" customHeight="1">
      <c r="A5" s="616" t="s">
        <v>86</v>
      </c>
      <c r="B5" s="239" t="s">
        <v>519</v>
      </c>
      <c r="C5" s="612"/>
      <c r="D5" s="646"/>
      <c r="E5" s="372"/>
      <c r="F5" s="372"/>
      <c r="G5" s="372"/>
      <c r="H5" s="22" t="s">
        <v>6</v>
      </c>
    </row>
    <row r="6" spans="1:8" ht="11.25" customHeight="1">
      <c r="A6" s="618" t="s">
        <v>455</v>
      </c>
      <c r="B6" s="239" t="s">
        <v>5</v>
      </c>
      <c r="C6" s="612"/>
      <c r="D6" s="254" t="s">
        <v>7</v>
      </c>
      <c r="E6" s="243" t="s">
        <v>6</v>
      </c>
      <c r="F6" s="516" t="s">
        <v>9</v>
      </c>
      <c r="G6" s="517"/>
      <c r="H6" s="372"/>
    </row>
    <row r="7" spans="1:8" ht="11.25" customHeight="1">
      <c r="A7" s="620" t="s">
        <v>10</v>
      </c>
      <c r="B7" s="250" t="s">
        <v>10</v>
      </c>
      <c r="C7" s="612"/>
      <c r="D7" s="249" t="s">
        <v>10</v>
      </c>
      <c r="E7" s="250" t="s">
        <v>10</v>
      </c>
      <c r="F7" s="251" t="s">
        <v>10</v>
      </c>
      <c r="G7" s="252" t="s">
        <v>11</v>
      </c>
      <c r="H7" s="250" t="s">
        <v>10</v>
      </c>
    </row>
    <row r="8" ht="11.25" customHeight="1">
      <c r="D8" s="647"/>
    </row>
    <row r="9" spans="1:8" s="519" customFormat="1" ht="12.75" customHeight="1">
      <c r="A9" s="23"/>
      <c r="B9" s="648"/>
      <c r="C9" s="598" t="s">
        <v>462</v>
      </c>
      <c r="D9" s="649"/>
      <c r="E9" s="648"/>
      <c r="F9" s="648"/>
      <c r="G9" s="650"/>
      <c r="H9" s="648"/>
    </row>
    <row r="10" spans="1:8" s="519" customFormat="1" ht="12.75" customHeight="1">
      <c r="A10" s="23"/>
      <c r="B10" s="648"/>
      <c r="C10" s="621"/>
      <c r="D10" s="649"/>
      <c r="E10" s="648"/>
      <c r="F10" s="648"/>
      <c r="G10" s="650"/>
      <c r="H10" s="648"/>
    </row>
    <row r="11" spans="1:8" s="519" customFormat="1" ht="12.75" customHeight="1">
      <c r="A11" s="594">
        <v>385</v>
      </c>
      <c r="B11" s="594">
        <v>103</v>
      </c>
      <c r="C11" s="651" t="s">
        <v>12</v>
      </c>
      <c r="D11" s="263">
        <v>106</v>
      </c>
      <c r="E11" s="594">
        <v>86</v>
      </c>
      <c r="F11" s="264">
        <v>20</v>
      </c>
      <c r="G11" s="265">
        <v>23.25581395348837</v>
      </c>
      <c r="H11" s="594">
        <v>431</v>
      </c>
    </row>
    <row r="12" spans="1:8" s="519" customFormat="1" ht="12.75" customHeight="1">
      <c r="A12" s="2">
        <v>237</v>
      </c>
      <c r="B12" s="2">
        <v>109</v>
      </c>
      <c r="C12" s="35" t="s">
        <v>446</v>
      </c>
      <c r="D12" s="263">
        <v>-304</v>
      </c>
      <c r="E12" s="2">
        <v>74</v>
      </c>
      <c r="F12" s="264">
        <v>378</v>
      </c>
      <c r="G12" s="265">
        <v>0</v>
      </c>
      <c r="H12" s="2">
        <v>326</v>
      </c>
    </row>
    <row r="13" spans="1:8" s="519" customFormat="1" ht="12.75" customHeight="1">
      <c r="A13" s="594">
        <v>34</v>
      </c>
      <c r="B13" s="594">
        <v>-51</v>
      </c>
      <c r="C13" s="116" t="s">
        <v>516</v>
      </c>
      <c r="D13" s="263">
        <v>28</v>
      </c>
      <c r="E13" s="594">
        <v>40</v>
      </c>
      <c r="F13" s="264">
        <v>12</v>
      </c>
      <c r="G13" s="265">
        <v>30</v>
      </c>
      <c r="H13" s="594">
        <v>156</v>
      </c>
    </row>
    <row r="14" spans="1:8" s="519" customFormat="1" ht="12.75" customHeight="1">
      <c r="A14" s="2">
        <v>-995</v>
      </c>
      <c r="B14" s="2">
        <v>41</v>
      </c>
      <c r="C14" s="35" t="s">
        <v>454</v>
      </c>
      <c r="D14" s="263">
        <v>-1266</v>
      </c>
      <c r="E14" s="2">
        <v>259</v>
      </c>
      <c r="F14" s="264">
        <v>-1525</v>
      </c>
      <c r="G14" s="265">
        <v>0</v>
      </c>
      <c r="H14" s="2">
        <v>1037</v>
      </c>
    </row>
    <row r="15" spans="1:8" s="519" customFormat="1" ht="17.25" customHeight="1">
      <c r="A15" s="712">
        <v>-881</v>
      </c>
      <c r="B15" s="712">
        <v>86</v>
      </c>
      <c r="C15" s="568" t="s">
        <v>248</v>
      </c>
      <c r="D15" s="583">
        <v>-884</v>
      </c>
      <c r="E15" s="712">
        <v>231</v>
      </c>
      <c r="F15" s="715">
        <v>-1115</v>
      </c>
      <c r="G15" s="584">
        <v>-482.68398268398266</v>
      </c>
      <c r="H15" s="712">
        <v>986</v>
      </c>
    </row>
    <row r="16" spans="1:8" s="519" customFormat="1" ht="12.75" customHeight="1">
      <c r="A16" s="23"/>
      <c r="B16" s="648"/>
      <c r="C16" s="651"/>
      <c r="D16" s="649"/>
      <c r="E16" s="648"/>
      <c r="F16" s="648"/>
      <c r="G16" s="650"/>
      <c r="H16" s="648"/>
    </row>
    <row r="17" spans="1:8" ht="12.75">
      <c r="A17" s="2">
        <v>12973</v>
      </c>
      <c r="B17" s="2">
        <v>12973</v>
      </c>
      <c r="C17" s="547" t="s">
        <v>276</v>
      </c>
      <c r="D17" s="263">
        <v>14212</v>
      </c>
      <c r="E17" s="2">
        <v>14212</v>
      </c>
      <c r="F17" s="264">
        <v>0</v>
      </c>
      <c r="G17" s="265">
        <v>0</v>
      </c>
      <c r="H17" s="2">
        <v>14212</v>
      </c>
    </row>
    <row r="18" spans="1:8" ht="12.75">
      <c r="A18" s="2">
        <v>2104</v>
      </c>
      <c r="B18" s="2">
        <v>485</v>
      </c>
      <c r="C18" s="547" t="s">
        <v>285</v>
      </c>
      <c r="D18" s="263">
        <v>604</v>
      </c>
      <c r="E18" s="2">
        <v>604</v>
      </c>
      <c r="F18" s="264">
        <v>0</v>
      </c>
      <c r="G18" s="265">
        <v>0</v>
      </c>
      <c r="H18" s="2">
        <v>2242</v>
      </c>
    </row>
    <row r="19" spans="1:8" ht="12.75">
      <c r="A19" s="2">
        <v>-881</v>
      </c>
      <c r="B19" s="2">
        <v>86</v>
      </c>
      <c r="C19" s="353" t="s">
        <v>248</v>
      </c>
      <c r="D19" s="263">
        <v>-884</v>
      </c>
      <c r="E19" s="2">
        <v>231</v>
      </c>
      <c r="F19" s="264">
        <v>-1115</v>
      </c>
      <c r="G19" s="265">
        <v>-482.68398268398266</v>
      </c>
      <c r="H19" s="2">
        <v>986</v>
      </c>
    </row>
    <row r="20" spans="1:8" ht="12.75">
      <c r="A20" s="2">
        <v>16</v>
      </c>
      <c r="B20" s="2">
        <v>2</v>
      </c>
      <c r="C20" s="353" t="s">
        <v>293</v>
      </c>
      <c r="D20" s="263">
        <v>22</v>
      </c>
      <c r="E20" s="2">
        <v>0</v>
      </c>
      <c r="F20" s="264">
        <v>22</v>
      </c>
      <c r="G20" s="265">
        <v>0</v>
      </c>
      <c r="H20" s="2">
        <v>0</v>
      </c>
    </row>
    <row r="21" spans="1:8" s="396" customFormat="1" ht="17.25" customHeight="1">
      <c r="A21" s="712">
        <v>14212</v>
      </c>
      <c r="B21" s="712">
        <v>13546</v>
      </c>
      <c r="C21" s="568" t="s">
        <v>422</v>
      </c>
      <c r="D21" s="583">
        <v>13954</v>
      </c>
      <c r="E21" s="582">
        <v>15047</v>
      </c>
      <c r="F21" s="130">
        <v>-1093</v>
      </c>
      <c r="G21" s="584">
        <v>-7.2639064265302045</v>
      </c>
      <c r="H21" s="582">
        <v>17440</v>
      </c>
    </row>
    <row r="22" spans="1:8" s="548" customFormat="1" ht="11.25" customHeight="1">
      <c r="A22" s="104"/>
      <c r="B22" s="270"/>
      <c r="C22" s="558"/>
      <c r="D22" s="652"/>
      <c r="E22" s="653"/>
      <c r="F22" s="580"/>
      <c r="G22" s="379"/>
      <c r="H22" s="653"/>
    </row>
    <row r="23" spans="1:8" s="548" customFormat="1" ht="11.25" customHeight="1">
      <c r="A23" s="104"/>
      <c r="B23" s="270"/>
      <c r="C23" s="654" t="s">
        <v>204</v>
      </c>
      <c r="D23" s="652"/>
      <c r="E23" s="653"/>
      <c r="F23" s="580"/>
      <c r="G23" s="379"/>
      <c r="H23" s="653"/>
    </row>
    <row r="24" spans="1:8" s="548" customFormat="1" ht="12">
      <c r="A24" s="2">
        <v>13791</v>
      </c>
      <c r="B24" s="2">
        <v>13287</v>
      </c>
      <c r="C24" s="636" t="s">
        <v>205</v>
      </c>
      <c r="D24" s="263">
        <v>13382</v>
      </c>
      <c r="E24" s="2">
        <v>14397</v>
      </c>
      <c r="F24" s="264">
        <v>-1015</v>
      </c>
      <c r="G24" s="265">
        <v>-7.050079877752309</v>
      </c>
      <c r="H24" s="2">
        <v>16563</v>
      </c>
    </row>
    <row r="25" spans="1:8" s="548" customFormat="1" ht="12">
      <c r="A25" s="578">
        <v>421</v>
      </c>
      <c r="B25" s="578">
        <v>259</v>
      </c>
      <c r="C25" s="636" t="s">
        <v>206</v>
      </c>
      <c r="D25" s="579">
        <v>572</v>
      </c>
      <c r="E25" s="578">
        <v>650</v>
      </c>
      <c r="F25" s="264">
        <v>-78</v>
      </c>
      <c r="G25" s="265">
        <v>-12</v>
      </c>
      <c r="H25" s="578">
        <v>877</v>
      </c>
    </row>
    <row r="26" spans="1:8" s="548" customFormat="1" ht="17.25" customHeight="1">
      <c r="A26" s="582">
        <v>14212</v>
      </c>
      <c r="B26" s="582">
        <v>13546</v>
      </c>
      <c r="C26" s="568" t="s">
        <v>422</v>
      </c>
      <c r="D26" s="583">
        <v>13954</v>
      </c>
      <c r="E26" s="582">
        <v>15047</v>
      </c>
      <c r="F26" s="130">
        <v>-1093</v>
      </c>
      <c r="G26" s="584">
        <v>-7.2639064265302045</v>
      </c>
      <c r="H26" s="582">
        <v>17440</v>
      </c>
    </row>
    <row r="27" spans="1:8" s="548" customFormat="1" ht="12.75" customHeight="1">
      <c r="A27" s="104"/>
      <c r="B27" s="270"/>
      <c r="C27" s="636"/>
      <c r="D27" s="652"/>
      <c r="E27" s="653"/>
      <c r="F27" s="580"/>
      <c r="G27" s="379"/>
      <c r="H27" s="653"/>
    </row>
    <row r="28" spans="1:8" s="548" customFormat="1" ht="12.75" customHeight="1">
      <c r="A28" s="104"/>
      <c r="B28" s="270"/>
      <c r="C28" s="636"/>
      <c r="D28" s="652"/>
      <c r="E28" s="653"/>
      <c r="F28" s="580"/>
      <c r="G28" s="379"/>
      <c r="H28" s="653"/>
    </row>
    <row r="29" spans="1:8" s="548" customFormat="1" ht="12">
      <c r="A29" s="104"/>
      <c r="B29" s="270"/>
      <c r="C29" s="599" t="s">
        <v>444</v>
      </c>
      <c r="D29" s="652"/>
      <c r="E29" s="653"/>
      <c r="F29" s="580"/>
      <c r="G29" s="379"/>
      <c r="H29" s="653"/>
    </row>
    <row r="30" spans="1:8" s="548" customFormat="1" ht="12.75" customHeight="1">
      <c r="A30" s="594">
        <v>61819</v>
      </c>
      <c r="B30" s="594">
        <v>14882</v>
      </c>
      <c r="C30" s="352" t="s">
        <v>268</v>
      </c>
      <c r="D30" s="263">
        <v>15556</v>
      </c>
      <c r="E30" s="594">
        <v>15075</v>
      </c>
      <c r="F30" s="264">
        <v>481</v>
      </c>
      <c r="G30" s="265">
        <v>3.190713101160862</v>
      </c>
      <c r="H30" s="594">
        <v>61207</v>
      </c>
    </row>
    <row r="31" spans="1:8" s="548" customFormat="1" ht="12.75" customHeight="1">
      <c r="A31" s="99">
        <v>385</v>
      </c>
      <c r="B31" s="99">
        <v>103</v>
      </c>
      <c r="C31" s="352" t="s">
        <v>481</v>
      </c>
      <c r="D31" s="655">
        <v>106</v>
      </c>
      <c r="E31" s="99">
        <v>86</v>
      </c>
      <c r="F31" s="264">
        <v>20</v>
      </c>
      <c r="G31" s="265">
        <v>23.25581395348837</v>
      </c>
      <c r="H31" s="99">
        <v>431</v>
      </c>
    </row>
    <row r="32" spans="1:8" s="548" customFormat="1" ht="12.75" customHeight="1">
      <c r="A32" s="99">
        <v>237</v>
      </c>
      <c r="B32" s="99">
        <v>109</v>
      </c>
      <c r="C32" s="352" t="s">
        <v>447</v>
      </c>
      <c r="D32" s="655">
        <v>0</v>
      </c>
      <c r="E32" s="99">
        <v>74</v>
      </c>
      <c r="F32" s="264">
        <v>-74</v>
      </c>
      <c r="G32" s="265">
        <v>-100</v>
      </c>
      <c r="H32" s="100">
        <v>326</v>
      </c>
    </row>
    <row r="33" spans="1:8" s="548" customFormat="1" ht="17.25" customHeight="1">
      <c r="A33" s="582">
        <v>61671</v>
      </c>
      <c r="B33" s="582">
        <v>14888</v>
      </c>
      <c r="C33" s="599" t="s">
        <v>444</v>
      </c>
      <c r="D33" s="583">
        <v>15450</v>
      </c>
      <c r="E33" s="582">
        <v>15063</v>
      </c>
      <c r="F33" s="130">
        <v>387</v>
      </c>
      <c r="G33" s="584">
        <v>2.5692093208524196</v>
      </c>
      <c r="H33" s="582">
        <v>61102</v>
      </c>
    </row>
    <row r="34" spans="1:8" s="548" customFormat="1" ht="12.75" customHeight="1">
      <c r="A34" s="104"/>
      <c r="B34" s="270"/>
      <c r="C34" s="636"/>
      <c r="D34" s="652"/>
      <c r="E34" s="653"/>
      <c r="F34" s="580"/>
      <c r="G34" s="379"/>
      <c r="H34" s="653"/>
    </row>
    <row r="35" spans="1:8" s="548" customFormat="1" ht="12.75" customHeight="1">
      <c r="A35" s="104"/>
      <c r="B35" s="270"/>
      <c r="C35" s="568" t="s">
        <v>476</v>
      </c>
      <c r="D35" s="652"/>
      <c r="E35" s="653"/>
      <c r="F35" s="580"/>
      <c r="G35" s="379"/>
      <c r="H35" s="653"/>
    </row>
    <row r="36" spans="1:8" s="548" customFormat="1" ht="12.75" customHeight="1">
      <c r="A36" s="594">
        <v>5637</v>
      </c>
      <c r="B36" s="594">
        <v>1522</v>
      </c>
      <c r="C36" s="213" t="s">
        <v>478</v>
      </c>
      <c r="D36" s="263">
        <v>891</v>
      </c>
      <c r="E36" s="2">
        <v>424</v>
      </c>
      <c r="F36" s="2">
        <v>467</v>
      </c>
      <c r="G36" s="265">
        <v>110.14150943396226</v>
      </c>
      <c r="H36" s="2">
        <v>-64</v>
      </c>
    </row>
    <row r="37" spans="1:8" s="548" customFormat="1" ht="12.75" customHeight="1">
      <c r="A37" s="594">
        <v>385</v>
      </c>
      <c r="B37" s="594">
        <v>103</v>
      </c>
      <c r="C37" s="547" t="s">
        <v>481</v>
      </c>
      <c r="D37" s="263">
        <v>106</v>
      </c>
      <c r="E37" s="2">
        <v>86</v>
      </c>
      <c r="F37" s="2">
        <v>20</v>
      </c>
      <c r="G37" s="265">
        <v>23.25581395348837</v>
      </c>
      <c r="H37" s="2">
        <v>431</v>
      </c>
    </row>
    <row r="38" spans="1:8" s="548" customFormat="1" ht="12.75" customHeight="1">
      <c r="A38" s="594">
        <v>97</v>
      </c>
      <c r="B38" s="594">
        <v>44</v>
      </c>
      <c r="C38" s="547" t="s">
        <v>482</v>
      </c>
      <c r="D38" s="263">
        <v>19</v>
      </c>
      <c r="E38" s="594">
        <v>35</v>
      </c>
      <c r="F38" s="264">
        <v>-16</v>
      </c>
      <c r="G38" s="265">
        <v>-45.714285714285715</v>
      </c>
      <c r="H38" s="2">
        <v>138</v>
      </c>
    </row>
    <row r="39" spans="1:8" s="548" customFormat="1" ht="12.75" customHeight="1">
      <c r="A39" s="594">
        <v>237</v>
      </c>
      <c r="B39" s="594">
        <v>109</v>
      </c>
      <c r="C39" s="547" t="s">
        <v>483</v>
      </c>
      <c r="D39" s="479">
        <v>0</v>
      </c>
      <c r="E39" s="656">
        <v>74</v>
      </c>
      <c r="F39" s="656">
        <v>-74</v>
      </c>
      <c r="G39" s="265">
        <v>-100</v>
      </c>
      <c r="H39" s="656">
        <v>326</v>
      </c>
    </row>
    <row r="40" spans="1:8" s="548" customFormat="1" ht="17.25" customHeight="1">
      <c r="A40" s="582">
        <v>5586</v>
      </c>
      <c r="B40" s="582">
        <v>1572</v>
      </c>
      <c r="C40" s="568" t="s">
        <v>476</v>
      </c>
      <c r="D40" s="583">
        <v>804</v>
      </c>
      <c r="E40" s="582">
        <v>447</v>
      </c>
      <c r="F40" s="582">
        <v>357</v>
      </c>
      <c r="G40" s="584">
        <v>79.86577181208054</v>
      </c>
      <c r="H40" s="582">
        <v>-31</v>
      </c>
    </row>
    <row r="41" spans="1:8" s="548" customFormat="1" ht="12.75" customHeight="1">
      <c r="A41" s="104"/>
      <c r="B41" s="270"/>
      <c r="C41" s="636"/>
      <c r="D41" s="653"/>
      <c r="E41" s="653"/>
      <c r="F41" s="580"/>
      <c r="G41" s="379"/>
      <c r="H41" s="653"/>
    </row>
    <row r="42" spans="1:8" s="548" customFormat="1" ht="12.75" customHeight="1">
      <c r="A42" s="99" t="s">
        <v>533</v>
      </c>
      <c r="B42" s="270"/>
      <c r="C42" s="636"/>
      <c r="D42" s="653"/>
      <c r="E42" s="653"/>
      <c r="F42" s="580"/>
      <c r="G42" s="379"/>
      <c r="H42" s="653"/>
    </row>
    <row r="43" spans="1:8" s="548" customFormat="1" ht="12.75" customHeight="1">
      <c r="A43" s="215"/>
      <c r="B43" s="270"/>
      <c r="D43" s="653"/>
      <c r="E43" s="653"/>
      <c r="F43" s="580"/>
      <c r="G43" s="379"/>
      <c r="H43" s="653"/>
    </row>
    <row r="44" spans="1:8" s="548" customFormat="1" ht="12.75" customHeight="1">
      <c r="A44" s="609" t="s">
        <v>275</v>
      </c>
      <c r="B44" s="220"/>
      <c r="C44" s="359"/>
      <c r="D44" s="361"/>
      <c r="E44" s="355"/>
      <c r="F44" s="355"/>
      <c r="G44" s="511"/>
      <c r="H44" s="355"/>
    </row>
    <row r="45" spans="2:8" s="548" customFormat="1" ht="12.75" customHeight="1">
      <c r="B45" s="310"/>
      <c r="C45" s="636"/>
      <c r="E45" s="310"/>
      <c r="F45" s="310"/>
      <c r="G45" s="310"/>
      <c r="H45" s="310"/>
    </row>
    <row r="46" spans="1:8" s="548" customFormat="1" ht="12.75" customHeight="1">
      <c r="A46" s="521"/>
      <c r="B46" s="22"/>
      <c r="C46" s="612"/>
      <c r="D46" s="598"/>
      <c r="E46" s="241"/>
      <c r="F46" s="241"/>
      <c r="G46" s="242"/>
      <c r="H46" s="355"/>
    </row>
    <row r="47" spans="1:8" s="548" customFormat="1" ht="12.75" customHeight="1">
      <c r="A47" s="614" t="s">
        <v>85</v>
      </c>
      <c r="B47" s="240" t="s">
        <v>85</v>
      </c>
      <c r="C47" s="612"/>
      <c r="D47" s="615" t="s">
        <v>3</v>
      </c>
      <c r="E47" s="241"/>
      <c r="F47" s="241"/>
      <c r="G47" s="242"/>
      <c r="H47" s="22" t="s">
        <v>4</v>
      </c>
    </row>
    <row r="48" spans="1:8" s="548" customFormat="1" ht="12.75" customHeight="1">
      <c r="A48" s="616" t="s">
        <v>86</v>
      </c>
      <c r="B48" s="239" t="s">
        <v>519</v>
      </c>
      <c r="C48" s="612"/>
      <c r="D48" s="646"/>
      <c r="E48" s="372"/>
      <c r="F48" s="372"/>
      <c r="G48" s="372"/>
      <c r="H48" s="22" t="s">
        <v>6</v>
      </c>
    </row>
    <row r="49" spans="1:8" s="548" customFormat="1" ht="12.75" customHeight="1">
      <c r="A49" s="618" t="s">
        <v>455</v>
      </c>
      <c r="B49" s="239" t="s">
        <v>5</v>
      </c>
      <c r="C49" s="612"/>
      <c r="D49" s="254" t="s">
        <v>7</v>
      </c>
      <c r="E49" s="243" t="s">
        <v>6</v>
      </c>
      <c r="F49" s="516" t="s">
        <v>9</v>
      </c>
      <c r="G49" s="517"/>
      <c r="H49" s="372"/>
    </row>
    <row r="50" spans="1:8" s="548" customFormat="1" ht="12.75" customHeight="1">
      <c r="A50" s="620" t="s">
        <v>10</v>
      </c>
      <c r="B50" s="250" t="s">
        <v>10</v>
      </c>
      <c r="C50" s="612"/>
      <c r="D50" s="249" t="s">
        <v>10</v>
      </c>
      <c r="E50" s="250" t="s">
        <v>10</v>
      </c>
      <c r="F50" s="251" t="s">
        <v>10</v>
      </c>
      <c r="G50" s="252" t="s">
        <v>11</v>
      </c>
      <c r="H50" s="250" t="s">
        <v>10</v>
      </c>
    </row>
    <row r="51" spans="1:8" s="548" customFormat="1" ht="12.75" customHeight="1">
      <c r="A51" s="104"/>
      <c r="B51" s="270"/>
      <c r="C51" s="558"/>
      <c r="D51" s="652"/>
      <c r="E51" s="653"/>
      <c r="F51" s="580"/>
      <c r="G51" s="379"/>
      <c r="H51" s="653"/>
    </row>
    <row r="52" spans="1:8" s="548" customFormat="1" ht="12.75" customHeight="1">
      <c r="A52" s="270"/>
      <c r="B52" s="270"/>
      <c r="C52" s="636"/>
      <c r="D52" s="652"/>
      <c r="E52" s="653"/>
      <c r="F52" s="580"/>
      <c r="G52" s="379"/>
      <c r="H52" s="653"/>
    </row>
    <row r="53" spans="1:8" s="519" customFormat="1" ht="12.75" customHeight="1">
      <c r="A53" s="24"/>
      <c r="B53" s="648"/>
      <c r="C53" s="598" t="s">
        <v>463</v>
      </c>
      <c r="D53" s="649"/>
      <c r="E53" s="648"/>
      <c r="F53" s="648"/>
      <c r="G53" s="650"/>
      <c r="H53" s="648"/>
    </row>
    <row r="54" spans="1:8" s="519" customFormat="1" ht="11.25" customHeight="1">
      <c r="A54" s="24"/>
      <c r="B54" s="648"/>
      <c r="C54" s="621"/>
      <c r="D54" s="649"/>
      <c r="E54" s="648"/>
      <c r="F54" s="648"/>
      <c r="G54" s="650"/>
      <c r="H54" s="648"/>
    </row>
    <row r="55" spans="1:8" ht="12.75">
      <c r="A55" s="2">
        <v>6444</v>
      </c>
      <c r="B55" s="2">
        <v>5033</v>
      </c>
      <c r="C55" s="547" t="s">
        <v>207</v>
      </c>
      <c r="D55" s="263">
        <v>5909</v>
      </c>
      <c r="E55" s="2">
        <v>6920</v>
      </c>
      <c r="F55" s="264">
        <v>1011</v>
      </c>
      <c r="G55" s="265">
        <v>14.609826589595375</v>
      </c>
      <c r="H55" s="2">
        <v>7485</v>
      </c>
    </row>
    <row r="56" spans="1:8" ht="12.75">
      <c r="A56" s="2">
        <v>4451</v>
      </c>
      <c r="B56" s="2">
        <v>3736</v>
      </c>
      <c r="C56" s="547" t="s">
        <v>208</v>
      </c>
      <c r="D56" s="263">
        <v>3482</v>
      </c>
      <c r="E56" s="2">
        <v>4451</v>
      </c>
      <c r="F56" s="264">
        <v>969</v>
      </c>
      <c r="G56" s="265">
        <v>21.770388676701867</v>
      </c>
      <c r="H56" s="2">
        <v>4451</v>
      </c>
    </row>
    <row r="57" spans="1:8" s="396" customFormat="1" ht="17.25" customHeight="1">
      <c r="A57" s="582">
        <v>10895</v>
      </c>
      <c r="B57" s="582">
        <v>8769</v>
      </c>
      <c r="C57" s="568" t="s">
        <v>423</v>
      </c>
      <c r="D57" s="583">
        <v>9391</v>
      </c>
      <c r="E57" s="582">
        <v>11371</v>
      </c>
      <c r="F57" s="130">
        <v>1980</v>
      </c>
      <c r="G57" s="584">
        <v>17.412716559669335</v>
      </c>
      <c r="H57" s="582">
        <v>11936</v>
      </c>
    </row>
    <row r="58" spans="1:8" s="548" customFormat="1" ht="11.25" customHeight="1">
      <c r="A58" s="270"/>
      <c r="B58" s="270"/>
      <c r="C58" s="558"/>
      <c r="D58" s="652"/>
      <c r="E58" s="653"/>
      <c r="F58" s="580"/>
      <c r="G58" s="379"/>
      <c r="H58" s="653"/>
    </row>
    <row r="59" spans="1:8" s="548" customFormat="1" ht="11.25" customHeight="1">
      <c r="A59" s="270"/>
      <c r="B59" s="270"/>
      <c r="C59" s="558"/>
      <c r="D59" s="652"/>
      <c r="E59" s="653"/>
      <c r="F59" s="580"/>
      <c r="G59" s="379"/>
      <c r="H59" s="653"/>
    </row>
    <row r="60" spans="1:8" s="519" customFormat="1" ht="12.75" customHeight="1">
      <c r="A60" s="24"/>
      <c r="B60" s="648"/>
      <c r="C60" s="598" t="s">
        <v>464</v>
      </c>
      <c r="D60" s="649"/>
      <c r="E60" s="648"/>
      <c r="F60" s="648"/>
      <c r="G60" s="650"/>
      <c r="H60" s="648"/>
    </row>
    <row r="61" spans="1:8" s="519" customFormat="1" ht="11.25" customHeight="1">
      <c r="A61" s="24"/>
      <c r="B61" s="648"/>
      <c r="C61" s="621"/>
      <c r="D61" s="649"/>
      <c r="E61" s="648"/>
      <c r="F61" s="648"/>
      <c r="G61" s="650"/>
      <c r="H61" s="648"/>
    </row>
    <row r="62" spans="1:8" ht="12.75">
      <c r="A62" s="2">
        <v>20374</v>
      </c>
      <c r="B62" s="2">
        <v>17099</v>
      </c>
      <c r="C62" s="547" t="s">
        <v>209</v>
      </c>
      <c r="D62" s="263">
        <v>20472</v>
      </c>
      <c r="E62" s="2">
        <v>19948</v>
      </c>
      <c r="F62" s="264">
        <v>-524</v>
      </c>
      <c r="G62" s="265">
        <v>-2.6268297573691597</v>
      </c>
      <c r="H62" s="2">
        <v>21876</v>
      </c>
    </row>
    <row r="63" spans="1:8" ht="12.75">
      <c r="A63" s="2">
        <v>97</v>
      </c>
      <c r="B63" s="2">
        <v>65</v>
      </c>
      <c r="C63" s="547" t="s">
        <v>210</v>
      </c>
      <c r="D63" s="263">
        <v>101</v>
      </c>
      <c r="E63" s="2">
        <v>79</v>
      </c>
      <c r="F63" s="264">
        <v>-22</v>
      </c>
      <c r="G63" s="265">
        <v>-27.848101265822784</v>
      </c>
      <c r="H63" s="2">
        <v>97</v>
      </c>
    </row>
    <row r="64" spans="1:8" ht="12.75">
      <c r="A64" s="2">
        <v>13</v>
      </c>
      <c r="B64" s="2">
        <v>6</v>
      </c>
      <c r="C64" s="547" t="s">
        <v>277</v>
      </c>
      <c r="D64" s="263">
        <v>12</v>
      </c>
      <c r="E64" s="2">
        <v>14</v>
      </c>
      <c r="F64" s="264">
        <v>2</v>
      </c>
      <c r="G64" s="265">
        <v>14.285714285714285</v>
      </c>
      <c r="H64" s="2">
        <v>9</v>
      </c>
    </row>
    <row r="65" spans="1:8" s="396" customFormat="1" ht="17.25" customHeight="1">
      <c r="A65" s="582">
        <v>20484</v>
      </c>
      <c r="B65" s="582">
        <v>17170</v>
      </c>
      <c r="C65" s="568" t="s">
        <v>424</v>
      </c>
      <c r="D65" s="583">
        <v>20585</v>
      </c>
      <c r="E65" s="582">
        <v>20041</v>
      </c>
      <c r="F65" s="130">
        <v>-544</v>
      </c>
      <c r="G65" s="584">
        <v>-2.7144354074147996</v>
      </c>
      <c r="H65" s="582">
        <v>21982</v>
      </c>
    </row>
    <row r="66" spans="1:8" s="548" customFormat="1" ht="11.25" customHeight="1">
      <c r="A66" s="270"/>
      <c r="B66" s="270"/>
      <c r="C66" s="558"/>
      <c r="D66" s="652"/>
      <c r="E66" s="653"/>
      <c r="F66" s="580"/>
      <c r="G66" s="379"/>
      <c r="H66" s="653"/>
    </row>
    <row r="67" spans="1:8" s="548" customFormat="1" ht="11.25" customHeight="1">
      <c r="A67" s="270"/>
      <c r="B67" s="270"/>
      <c r="C67" s="558"/>
      <c r="D67" s="652"/>
      <c r="E67" s="653"/>
      <c r="F67" s="580"/>
      <c r="G67" s="379"/>
      <c r="H67" s="653"/>
    </row>
    <row r="68" spans="1:8" s="519" customFormat="1" ht="12.75" customHeight="1">
      <c r="A68" s="24"/>
      <c r="B68" s="648"/>
      <c r="C68" s="598" t="s">
        <v>465</v>
      </c>
      <c r="D68" s="649"/>
      <c r="E68" s="648"/>
      <c r="F68" s="648"/>
      <c r="G68" s="650"/>
      <c r="H68" s="648"/>
    </row>
    <row r="69" spans="1:8" s="519" customFormat="1" ht="11.25" customHeight="1">
      <c r="A69" s="24"/>
      <c r="B69" s="648"/>
      <c r="C69" s="621"/>
      <c r="D69" s="649"/>
      <c r="E69" s="648"/>
      <c r="F69" s="648"/>
      <c r="G69" s="650"/>
      <c r="H69" s="648"/>
    </row>
    <row r="70" spans="1:8" ht="12.75">
      <c r="A70" s="2">
        <v>562</v>
      </c>
      <c r="B70" s="2">
        <v>717</v>
      </c>
      <c r="C70" s="547" t="s">
        <v>211</v>
      </c>
      <c r="D70" s="263">
        <v>583</v>
      </c>
      <c r="E70" s="2">
        <v>562</v>
      </c>
      <c r="F70" s="264">
        <v>-21</v>
      </c>
      <c r="G70" s="265">
        <v>-3.7366548042704624</v>
      </c>
      <c r="H70" s="2">
        <v>562</v>
      </c>
    </row>
    <row r="71" spans="1:8" ht="13.5" customHeight="1">
      <c r="A71" s="281">
        <v>907</v>
      </c>
      <c r="B71" s="281">
        <v>771</v>
      </c>
      <c r="C71" s="532" t="s">
        <v>212</v>
      </c>
      <c r="D71" s="294">
        <v>907</v>
      </c>
      <c r="E71" s="281">
        <v>907</v>
      </c>
      <c r="F71" s="120">
        <v>0</v>
      </c>
      <c r="G71" s="295">
        <v>0</v>
      </c>
      <c r="H71" s="281">
        <v>978</v>
      </c>
    </row>
    <row r="72" spans="1:8" ht="12.75">
      <c r="A72" s="2">
        <v>2220</v>
      </c>
      <c r="B72" s="2">
        <v>1894</v>
      </c>
      <c r="C72" s="548" t="s">
        <v>213</v>
      </c>
      <c r="D72" s="263">
        <v>2262</v>
      </c>
      <c r="E72" s="2">
        <v>2194</v>
      </c>
      <c r="F72" s="264">
        <v>-68</v>
      </c>
      <c r="G72" s="265">
        <v>-3.099361896080219</v>
      </c>
      <c r="H72" s="2">
        <v>2206</v>
      </c>
    </row>
    <row r="73" spans="1:8" ht="12.75">
      <c r="A73" s="2">
        <v>1064</v>
      </c>
      <c r="B73" s="2">
        <v>1116</v>
      </c>
      <c r="C73" s="547" t="s">
        <v>214</v>
      </c>
      <c r="D73" s="263">
        <v>983</v>
      </c>
      <c r="E73" s="2">
        <v>760</v>
      </c>
      <c r="F73" s="264">
        <v>-223</v>
      </c>
      <c r="G73" s="265">
        <v>-29.342105263157897</v>
      </c>
      <c r="H73" s="2">
        <v>1329</v>
      </c>
    </row>
    <row r="74" spans="1:8" s="396" customFormat="1" ht="17.25" customHeight="1">
      <c r="A74" s="582">
        <v>4753</v>
      </c>
      <c r="B74" s="582">
        <v>4498</v>
      </c>
      <c r="C74" s="568" t="s">
        <v>425</v>
      </c>
      <c r="D74" s="583">
        <v>4735</v>
      </c>
      <c r="E74" s="582">
        <v>4423</v>
      </c>
      <c r="F74" s="130">
        <v>-312</v>
      </c>
      <c r="G74" s="584">
        <v>-7.054035722360388</v>
      </c>
      <c r="H74" s="582">
        <v>5075</v>
      </c>
    </row>
    <row r="75" spans="1:8" s="396" customFormat="1" ht="10.5" customHeight="1">
      <c r="A75" s="302"/>
      <c r="B75" s="302"/>
      <c r="C75" s="568"/>
      <c r="D75" s="384"/>
      <c r="E75" s="302"/>
      <c r="F75" s="303"/>
      <c r="G75" s="304"/>
      <c r="H75" s="302"/>
    </row>
    <row r="76" spans="1:8" s="396" customFormat="1" ht="10.5" customHeight="1">
      <c r="A76" s="302"/>
      <c r="B76" s="302"/>
      <c r="C76" s="568"/>
      <c r="D76" s="384"/>
      <c r="E76" s="302"/>
      <c r="F76" s="303"/>
      <c r="G76" s="304"/>
      <c r="H76" s="302"/>
    </row>
    <row r="77" spans="1:8" s="548" customFormat="1" ht="11.25" customHeight="1">
      <c r="A77" s="270"/>
      <c r="B77" s="270"/>
      <c r="C77" s="558" t="s">
        <v>466</v>
      </c>
      <c r="D77" s="652"/>
      <c r="E77" s="653"/>
      <c r="F77" s="580"/>
      <c r="G77" s="379"/>
      <c r="H77" s="653"/>
    </row>
    <row r="78" spans="1:4" ht="10.5" customHeight="1">
      <c r="A78" s="357"/>
      <c r="D78" s="647"/>
    </row>
    <row r="79" spans="1:8" ht="12.75">
      <c r="A79" s="2">
        <v>44222</v>
      </c>
      <c r="B79" s="2">
        <v>44169</v>
      </c>
      <c r="C79" s="547" t="s">
        <v>333</v>
      </c>
      <c r="D79" s="263">
        <v>46700</v>
      </c>
      <c r="E79" s="2">
        <v>46700</v>
      </c>
      <c r="F79" s="264">
        <v>0</v>
      </c>
      <c r="G79" s="265">
        <v>0</v>
      </c>
      <c r="H79" s="2">
        <v>46700</v>
      </c>
    </row>
    <row r="80" spans="1:8" ht="12.75">
      <c r="A80" s="578">
        <v>2384</v>
      </c>
      <c r="B80" s="578">
        <v>2143</v>
      </c>
      <c r="C80" s="547" t="s">
        <v>215</v>
      </c>
      <c r="D80" s="579">
        <v>-757</v>
      </c>
      <c r="E80" s="578">
        <v>943</v>
      </c>
      <c r="F80" s="264">
        <v>-1700</v>
      </c>
      <c r="G80" s="265">
        <v>-180.27571580063625</v>
      </c>
      <c r="H80" s="578">
        <v>1909</v>
      </c>
    </row>
    <row r="81" spans="1:8" ht="12.75">
      <c r="A81" s="2">
        <v>94</v>
      </c>
      <c r="B81" s="2">
        <v>21</v>
      </c>
      <c r="C81" s="548" t="s">
        <v>216</v>
      </c>
      <c r="D81" s="263">
        <v>10</v>
      </c>
      <c r="E81" s="2">
        <v>13</v>
      </c>
      <c r="F81" s="264">
        <v>-3</v>
      </c>
      <c r="G81" s="265">
        <v>-23.076923076923077</v>
      </c>
      <c r="H81" s="266">
        <v>66</v>
      </c>
    </row>
    <row r="82" spans="1:8" s="657" customFormat="1" ht="17.25" customHeight="1">
      <c r="A82" s="582">
        <v>46700</v>
      </c>
      <c r="B82" s="582">
        <v>46333</v>
      </c>
      <c r="C82" s="568" t="s">
        <v>426</v>
      </c>
      <c r="D82" s="583">
        <v>45953</v>
      </c>
      <c r="E82" s="582">
        <v>47656</v>
      </c>
      <c r="F82" s="130">
        <v>-1703</v>
      </c>
      <c r="G82" s="584">
        <v>-3.5735269430921606</v>
      </c>
      <c r="H82" s="717">
        <v>48675</v>
      </c>
    </row>
    <row r="83" spans="1:4" ht="10.5" customHeight="1">
      <c r="A83" s="355"/>
      <c r="B83" s="355"/>
      <c r="C83" s="547"/>
      <c r="D83" s="647"/>
    </row>
    <row r="84" spans="1:8" ht="12.75">
      <c r="A84" s="2">
        <v>52442</v>
      </c>
      <c r="B84" s="2">
        <v>52371</v>
      </c>
      <c r="C84" s="547" t="s">
        <v>334</v>
      </c>
      <c r="D84" s="263">
        <v>58566</v>
      </c>
      <c r="E84" s="2">
        <v>58566</v>
      </c>
      <c r="F84" s="264">
        <v>0</v>
      </c>
      <c r="G84" s="265">
        <v>0</v>
      </c>
      <c r="H84" s="2">
        <v>58566</v>
      </c>
    </row>
    <row r="85" spans="1:8" ht="12.75">
      <c r="A85" s="578">
        <v>6214</v>
      </c>
      <c r="B85" s="578">
        <v>-16</v>
      </c>
      <c r="C85" s="547" t="s">
        <v>217</v>
      </c>
      <c r="D85" s="579">
        <v>56</v>
      </c>
      <c r="E85" s="578">
        <v>-12</v>
      </c>
      <c r="F85" s="264">
        <v>68</v>
      </c>
      <c r="G85" s="265">
        <v>0</v>
      </c>
      <c r="H85" s="578">
        <v>292</v>
      </c>
    </row>
    <row r="86" spans="1:8" ht="12.75">
      <c r="A86" s="2">
        <v>-90</v>
      </c>
      <c r="B86" s="2">
        <v>1</v>
      </c>
      <c r="C86" s="548" t="s">
        <v>216</v>
      </c>
      <c r="D86" s="263">
        <v>-7</v>
      </c>
      <c r="E86" s="2">
        <v>-12</v>
      </c>
      <c r="F86" s="264">
        <v>5</v>
      </c>
      <c r="G86" s="265">
        <v>41.66666666666667</v>
      </c>
      <c r="H86" s="2">
        <v>-65</v>
      </c>
    </row>
    <row r="87" spans="1:8" s="657" customFormat="1" ht="17.25" customHeight="1">
      <c r="A87" s="582">
        <v>58566</v>
      </c>
      <c r="B87" s="582">
        <v>52356</v>
      </c>
      <c r="C87" s="568" t="s">
        <v>427</v>
      </c>
      <c r="D87" s="583">
        <v>58615</v>
      </c>
      <c r="E87" s="582">
        <v>58542</v>
      </c>
      <c r="F87" s="130">
        <v>73</v>
      </c>
      <c r="G87" s="584">
        <v>0.12469679887943698</v>
      </c>
      <c r="H87" s="582">
        <v>58793</v>
      </c>
    </row>
    <row r="88" spans="1:4" ht="10.5" customHeight="1">
      <c r="A88" s="355"/>
      <c r="B88" s="355"/>
      <c r="C88" s="547"/>
      <c r="D88" s="647"/>
    </row>
    <row r="89" spans="1:8" ht="12.75">
      <c r="A89" s="2">
        <v>-133</v>
      </c>
      <c r="B89" s="2">
        <v>-132</v>
      </c>
      <c r="C89" s="547" t="s">
        <v>335</v>
      </c>
      <c r="D89" s="263">
        <v>-134</v>
      </c>
      <c r="E89" s="2">
        <v>-134</v>
      </c>
      <c r="F89" s="264">
        <v>0</v>
      </c>
      <c r="G89" s="265">
        <v>0</v>
      </c>
      <c r="H89" s="2">
        <v>-134</v>
      </c>
    </row>
    <row r="90" spans="1:8" ht="12.75">
      <c r="A90" s="578">
        <v>-1</v>
      </c>
      <c r="B90" s="578">
        <v>181</v>
      </c>
      <c r="C90" s="547" t="s">
        <v>278</v>
      </c>
      <c r="D90" s="579">
        <v>361</v>
      </c>
      <c r="E90" s="578">
        <v>-8</v>
      </c>
      <c r="F90" s="264">
        <v>369</v>
      </c>
      <c r="G90" s="265">
        <v>0</v>
      </c>
      <c r="H90" s="578">
        <v>53</v>
      </c>
    </row>
    <row r="91" spans="1:8" s="657" customFormat="1" ht="17.25" customHeight="1">
      <c r="A91" s="582">
        <v>-134</v>
      </c>
      <c r="B91" s="582">
        <v>49</v>
      </c>
      <c r="C91" s="568" t="s">
        <v>428</v>
      </c>
      <c r="D91" s="583">
        <v>227</v>
      </c>
      <c r="E91" s="582">
        <v>-142</v>
      </c>
      <c r="F91" s="130">
        <v>369</v>
      </c>
      <c r="G91" s="584">
        <v>259.85915492957747</v>
      </c>
      <c r="H91" s="717">
        <v>-81</v>
      </c>
    </row>
    <row r="92" spans="1:4" ht="12.75" customHeight="1">
      <c r="A92" s="357"/>
      <c r="C92" s="547"/>
      <c r="D92" s="355"/>
    </row>
    <row r="93" spans="1:4" ht="10.5" customHeight="1">
      <c r="A93" s="357"/>
      <c r="D93" s="355"/>
    </row>
    <row r="94" spans="1:4" ht="10.5" customHeight="1">
      <c r="A94" s="357"/>
      <c r="D94" s="355"/>
    </row>
    <row r="95" spans="1:4" ht="10.5" customHeight="1">
      <c r="A95" s="357"/>
      <c r="D95" s="355"/>
    </row>
    <row r="96" spans="1:4" ht="10.5" customHeight="1">
      <c r="A96" s="357"/>
      <c r="D96" s="355"/>
    </row>
    <row r="97" spans="1:4" ht="10.5" customHeight="1">
      <c r="A97" s="357"/>
      <c r="D97" s="355"/>
    </row>
    <row r="98" spans="1:4" ht="10.5" customHeight="1">
      <c r="A98" s="357"/>
      <c r="D98" s="355"/>
    </row>
    <row r="99" spans="1:4" ht="10.5" customHeight="1">
      <c r="A99" s="357"/>
      <c r="D99" s="355"/>
    </row>
    <row r="100" spans="1:4" ht="10.5" customHeight="1">
      <c r="A100" s="357"/>
      <c r="D100" s="355"/>
    </row>
    <row r="101" spans="1:4" ht="10.5" customHeight="1">
      <c r="A101" s="357"/>
      <c r="D101" s="355"/>
    </row>
    <row r="102" spans="1:4" ht="10.5" customHeight="1">
      <c r="A102" s="357"/>
      <c r="D102" s="355"/>
    </row>
    <row r="103" spans="1:4" ht="10.5" customHeight="1">
      <c r="A103" s="357"/>
      <c r="D103" s="355"/>
    </row>
    <row r="104" spans="1:4" ht="10.5" customHeight="1">
      <c r="A104" s="357"/>
      <c r="D104" s="355"/>
    </row>
    <row r="105" spans="1:4" ht="10.5" customHeight="1">
      <c r="A105" s="357"/>
      <c r="D105" s="355"/>
    </row>
    <row r="106" spans="1:4" ht="10.5" customHeight="1">
      <c r="A106" s="357"/>
      <c r="D106" s="355"/>
    </row>
    <row r="107" spans="1:4" ht="10.5" customHeight="1">
      <c r="A107" s="357"/>
      <c r="D107" s="355"/>
    </row>
    <row r="108" ht="10.5" customHeight="1">
      <c r="D108" s="355"/>
    </row>
    <row r="109" ht="10.5" customHeight="1">
      <c r="D109" s="355"/>
    </row>
    <row r="110" ht="10.5" customHeight="1">
      <c r="D110" s="355"/>
    </row>
    <row r="111" ht="10.5" customHeight="1">
      <c r="D111" s="355"/>
    </row>
    <row r="112" ht="10.5" customHeight="1">
      <c r="D112" s="355"/>
    </row>
    <row r="113" ht="10.5" customHeight="1">
      <c r="D113" s="355"/>
    </row>
    <row r="114" ht="10.5" customHeight="1">
      <c r="D114" s="355"/>
    </row>
    <row r="115" ht="10.5" customHeight="1">
      <c r="D115" s="355"/>
    </row>
    <row r="116" ht="10.5" customHeight="1">
      <c r="D116" s="355"/>
    </row>
    <row r="117" ht="10.5" customHeight="1">
      <c r="D117" s="355"/>
    </row>
    <row r="118" ht="10.5" customHeight="1">
      <c r="D118" s="355"/>
    </row>
    <row r="119" ht="10.5" customHeight="1">
      <c r="D119" s="355"/>
    </row>
    <row r="120" ht="10.5" customHeight="1">
      <c r="D120" s="355"/>
    </row>
    <row r="121" ht="10.5" customHeight="1">
      <c r="D121" s="355"/>
    </row>
    <row r="122" ht="10.5" customHeight="1">
      <c r="D122" s="355"/>
    </row>
    <row r="123" ht="10.5" customHeight="1">
      <c r="D123" s="355"/>
    </row>
    <row r="124" ht="10.5" customHeight="1">
      <c r="D124" s="355"/>
    </row>
    <row r="125" ht="10.5" customHeight="1">
      <c r="D125" s="355"/>
    </row>
    <row r="126" ht="10.5" customHeight="1">
      <c r="D126" s="355"/>
    </row>
    <row r="127" ht="10.5" customHeight="1">
      <c r="D127" s="355"/>
    </row>
    <row r="128" ht="10.5" customHeight="1">
      <c r="D128" s="355"/>
    </row>
    <row r="129" ht="10.5" customHeight="1">
      <c r="D129" s="355"/>
    </row>
    <row r="130" ht="10.5" customHeight="1">
      <c r="D130" s="355"/>
    </row>
    <row r="131" ht="10.5" customHeight="1">
      <c r="D131" s="355"/>
    </row>
    <row r="132" ht="10.5" customHeight="1">
      <c r="D132" s="355"/>
    </row>
    <row r="133" ht="10.5" customHeight="1">
      <c r="D133" s="355"/>
    </row>
    <row r="134" ht="10.5" customHeight="1">
      <c r="D134" s="355"/>
    </row>
    <row r="135" ht="10.5" customHeight="1">
      <c r="D135" s="355"/>
    </row>
    <row r="136" ht="10.5" customHeight="1">
      <c r="D136" s="355"/>
    </row>
    <row r="137" ht="10.5" customHeight="1">
      <c r="D137" s="355"/>
    </row>
    <row r="138" ht="10.5" customHeight="1">
      <c r="D138" s="355"/>
    </row>
    <row r="139" ht="10.5" customHeight="1">
      <c r="D139" s="355"/>
    </row>
    <row r="140" ht="10.5" customHeight="1">
      <c r="D140" s="355"/>
    </row>
    <row r="141" ht="10.5" customHeight="1">
      <c r="D141" s="355"/>
    </row>
    <row r="142" ht="10.5" customHeight="1">
      <c r="D142" s="355"/>
    </row>
    <row r="143" ht="10.5" customHeight="1">
      <c r="D143" s="355"/>
    </row>
    <row r="144" ht="10.5" customHeight="1">
      <c r="D144" s="355"/>
    </row>
    <row r="145" ht="10.5" customHeight="1">
      <c r="D145" s="355"/>
    </row>
    <row r="146" ht="10.5" customHeight="1">
      <c r="D146" s="355"/>
    </row>
    <row r="147" ht="10.5" customHeight="1">
      <c r="D147" s="355"/>
    </row>
    <row r="148" ht="10.5" customHeight="1">
      <c r="D148" s="355"/>
    </row>
    <row r="149" ht="10.5" customHeight="1">
      <c r="D149" s="355"/>
    </row>
    <row r="150" ht="10.5" customHeight="1">
      <c r="D150" s="355"/>
    </row>
    <row r="151" ht="10.5" customHeight="1">
      <c r="D151" s="355"/>
    </row>
    <row r="152" ht="10.5" customHeight="1">
      <c r="D152" s="355"/>
    </row>
    <row r="153" ht="10.5" customHeight="1">
      <c r="D153" s="355"/>
    </row>
    <row r="154" ht="10.5" customHeight="1">
      <c r="D154" s="355"/>
    </row>
    <row r="155" ht="10.5" customHeight="1">
      <c r="D155" s="355"/>
    </row>
    <row r="156" ht="10.5" customHeight="1">
      <c r="D156" s="355"/>
    </row>
    <row r="157" ht="10.5" customHeight="1">
      <c r="D157" s="355"/>
    </row>
    <row r="158" ht="10.5" customHeight="1">
      <c r="D158" s="355"/>
    </row>
    <row r="159" ht="10.5" customHeight="1">
      <c r="D159" s="355"/>
    </row>
    <row r="160" ht="10.5" customHeight="1">
      <c r="D160" s="355"/>
    </row>
    <row r="161" ht="10.5" customHeight="1">
      <c r="D161" s="355"/>
    </row>
    <row r="162" ht="10.5" customHeight="1">
      <c r="D162" s="355"/>
    </row>
    <row r="163" ht="10.5" customHeight="1">
      <c r="D163" s="355"/>
    </row>
    <row r="164" ht="10.5" customHeight="1">
      <c r="D164" s="355"/>
    </row>
    <row r="165" ht="10.5" customHeight="1">
      <c r="D165" s="355"/>
    </row>
    <row r="166" ht="10.5" customHeight="1">
      <c r="D166" s="355"/>
    </row>
    <row r="167" ht="10.5" customHeight="1">
      <c r="D167" s="355"/>
    </row>
    <row r="168" ht="10.5" customHeight="1">
      <c r="D168" s="355"/>
    </row>
    <row r="169" ht="10.5" customHeight="1">
      <c r="D169" s="355"/>
    </row>
    <row r="170" ht="10.5" customHeight="1">
      <c r="D170" s="355"/>
    </row>
    <row r="171" ht="10.5" customHeight="1">
      <c r="D171" s="355"/>
    </row>
    <row r="172" ht="10.5" customHeight="1">
      <c r="D172" s="355"/>
    </row>
    <row r="173" ht="10.5" customHeight="1">
      <c r="D173" s="355"/>
    </row>
    <row r="174" ht="10.5" customHeight="1">
      <c r="D174" s="355"/>
    </row>
    <row r="175" ht="10.5" customHeight="1">
      <c r="D175" s="355"/>
    </row>
    <row r="176" ht="10.5" customHeight="1">
      <c r="D176" s="355"/>
    </row>
    <row r="177" ht="10.5" customHeight="1">
      <c r="D177" s="355"/>
    </row>
    <row r="178" ht="10.5" customHeight="1">
      <c r="D178" s="355"/>
    </row>
    <row r="179" ht="10.5" customHeight="1">
      <c r="D179" s="355"/>
    </row>
    <row r="180" ht="10.5" customHeight="1">
      <c r="D180" s="355"/>
    </row>
    <row r="181" ht="10.5" customHeight="1">
      <c r="D181" s="355"/>
    </row>
    <row r="182" ht="10.5" customHeight="1">
      <c r="D182" s="355"/>
    </row>
    <row r="183" ht="10.5" customHeight="1">
      <c r="D183" s="355"/>
    </row>
    <row r="184" ht="10.5" customHeight="1">
      <c r="D184" s="355"/>
    </row>
    <row r="185" ht="10.5" customHeight="1">
      <c r="D185" s="355"/>
    </row>
    <row r="186" ht="10.5" customHeight="1">
      <c r="D186" s="355"/>
    </row>
    <row r="187" ht="10.5" customHeight="1">
      <c r="D187" s="355"/>
    </row>
    <row r="188" ht="10.5" customHeight="1">
      <c r="D188" s="355"/>
    </row>
    <row r="189" ht="10.5" customHeight="1">
      <c r="D189" s="355"/>
    </row>
    <row r="190" ht="10.5" customHeight="1">
      <c r="D190" s="355"/>
    </row>
    <row r="191" ht="10.5" customHeight="1">
      <c r="D191" s="355"/>
    </row>
    <row r="192" ht="10.5" customHeight="1">
      <c r="D192" s="355"/>
    </row>
    <row r="193" ht="10.5" customHeight="1">
      <c r="D193" s="355"/>
    </row>
    <row r="194" ht="10.5" customHeight="1">
      <c r="D194" s="355"/>
    </row>
    <row r="195" ht="10.5" customHeight="1">
      <c r="D195" s="355"/>
    </row>
    <row r="196" ht="10.5" customHeight="1">
      <c r="D196" s="355"/>
    </row>
    <row r="197" ht="10.5" customHeight="1">
      <c r="D197" s="355"/>
    </row>
    <row r="198" ht="10.5" customHeight="1">
      <c r="D198" s="355"/>
    </row>
    <row r="199" ht="10.5" customHeight="1">
      <c r="D199" s="355"/>
    </row>
    <row r="200" ht="10.5" customHeight="1">
      <c r="D200" s="355"/>
    </row>
    <row r="201" ht="10.5" customHeight="1">
      <c r="D201" s="355"/>
    </row>
    <row r="202" ht="10.5" customHeight="1">
      <c r="D202" s="355"/>
    </row>
    <row r="203" ht="10.5" customHeight="1">
      <c r="D203" s="355"/>
    </row>
    <row r="204" ht="10.5" customHeight="1">
      <c r="D204" s="355"/>
    </row>
    <row r="205" ht="10.5" customHeight="1">
      <c r="D205" s="355"/>
    </row>
    <row r="206" ht="10.5" customHeight="1">
      <c r="D206" s="355"/>
    </row>
    <row r="207" ht="10.5" customHeight="1">
      <c r="D207" s="355"/>
    </row>
    <row r="208" ht="10.5" customHeight="1">
      <c r="D208" s="355"/>
    </row>
    <row r="209" ht="10.5" customHeight="1">
      <c r="D209" s="355"/>
    </row>
    <row r="210" ht="10.5" customHeight="1">
      <c r="D210" s="355"/>
    </row>
    <row r="211" ht="10.5" customHeight="1">
      <c r="D211" s="355"/>
    </row>
    <row r="212" ht="10.5" customHeight="1">
      <c r="D212" s="355"/>
    </row>
    <row r="213" ht="10.5" customHeight="1">
      <c r="D213" s="355"/>
    </row>
    <row r="214" ht="10.5" customHeight="1">
      <c r="D214" s="355"/>
    </row>
    <row r="215" ht="10.5" customHeight="1">
      <c r="D215" s="355"/>
    </row>
    <row r="216" ht="10.5" customHeight="1">
      <c r="D216" s="355"/>
    </row>
    <row r="217" ht="10.5" customHeight="1">
      <c r="D217" s="355"/>
    </row>
    <row r="218" ht="10.5" customHeight="1">
      <c r="D218" s="355"/>
    </row>
    <row r="219" ht="10.5" customHeight="1">
      <c r="D219" s="355"/>
    </row>
    <row r="220" ht="10.5" customHeight="1">
      <c r="D220" s="355"/>
    </row>
    <row r="221" ht="10.5" customHeight="1">
      <c r="D221" s="355"/>
    </row>
    <row r="222" ht="10.5" customHeight="1">
      <c r="D222" s="355"/>
    </row>
    <row r="223" ht="10.5" customHeight="1">
      <c r="D223" s="355"/>
    </row>
    <row r="224" ht="10.5" customHeight="1">
      <c r="D224" s="355"/>
    </row>
    <row r="225" ht="10.5" customHeight="1">
      <c r="D225" s="355"/>
    </row>
    <row r="226" ht="10.5" customHeight="1">
      <c r="D226" s="355"/>
    </row>
    <row r="227" ht="10.5" customHeight="1">
      <c r="D227" s="355"/>
    </row>
    <row r="228" ht="10.5" customHeight="1">
      <c r="D228" s="355"/>
    </row>
    <row r="229" ht="10.5" customHeight="1">
      <c r="D229" s="355"/>
    </row>
    <row r="230" ht="10.5" customHeight="1">
      <c r="D230" s="355"/>
    </row>
    <row r="231" ht="10.5" customHeight="1">
      <c r="D231" s="355"/>
    </row>
    <row r="232" ht="10.5" customHeight="1">
      <c r="D232" s="355"/>
    </row>
    <row r="233" ht="10.5" customHeight="1">
      <c r="D233" s="355"/>
    </row>
    <row r="234" ht="10.5" customHeight="1">
      <c r="D234" s="355"/>
    </row>
    <row r="235" ht="10.5" customHeight="1">
      <c r="D235" s="355"/>
    </row>
  </sheetData>
  <sheetProtection/>
  <printOptions/>
  <pageMargins left="0.5511811023622047" right="0.3937007874015748" top="0.984251968503937" bottom="0.984251968503937" header="0.5118110236220472" footer="0.5118110236220472"/>
  <pageSetup firstPageNumber="24" useFirstPageNumber="1" horizontalDpi="600" verticalDpi="600" orientation="portrait" paperSize="9" scale="90" r:id="rId1"/>
  <rowBreaks count="1" manualBreakCount="1">
    <brk id="43" max="7" man="1"/>
  </rowBreaks>
</worksheet>
</file>

<file path=xl/worksheets/sheet15.xml><?xml version="1.0" encoding="utf-8"?>
<worksheet xmlns="http://schemas.openxmlformats.org/spreadsheetml/2006/main" xmlns:r="http://schemas.openxmlformats.org/officeDocument/2006/relationships">
  <sheetPr>
    <tabColor indexed="50"/>
    <pageSetUpPr fitToPage="1"/>
  </sheetPr>
  <dimension ref="A1:Q154"/>
  <sheetViews>
    <sheetView workbookViewId="0" topLeftCell="A1">
      <selection activeCell="F37" sqref="F37"/>
    </sheetView>
  </sheetViews>
  <sheetFormatPr defaultColWidth="9.140625" defaultRowHeight="12"/>
  <cols>
    <col min="1" max="1" width="9.7109375" style="361" customWidth="1"/>
    <col min="2" max="2" width="9.7109375" style="355" customWidth="1"/>
    <col min="3" max="3" width="40.421875" style="375" customWidth="1"/>
    <col min="4" max="6" width="9.7109375" style="357" customWidth="1"/>
    <col min="7" max="7" width="9.7109375" style="358" customWidth="1"/>
    <col min="8" max="8" width="9.7109375" style="357" customWidth="1"/>
    <col min="9" max="16384" width="9.140625" style="361" customWidth="1"/>
  </cols>
  <sheetData>
    <row r="1" spans="1:8" s="370" customFormat="1" ht="12.75">
      <c r="A1" s="512" t="s">
        <v>218</v>
      </c>
      <c r="B1" s="362"/>
      <c r="C1" s="394"/>
      <c r="D1" s="364"/>
      <c r="E1" s="364"/>
      <c r="F1" s="364"/>
      <c r="G1" s="365"/>
      <c r="H1" s="364"/>
    </row>
    <row r="2" spans="1:8" s="370" customFormat="1" ht="13.5" thickBot="1">
      <c r="A2" s="226" t="s">
        <v>517</v>
      </c>
      <c r="B2" s="226"/>
      <c r="C2" s="513"/>
      <c r="D2" s="226"/>
      <c r="E2" s="226"/>
      <c r="F2" s="226"/>
      <c r="G2" s="226"/>
      <c r="H2" s="226"/>
    </row>
    <row r="3" spans="3:17" ht="11.25" customHeight="1">
      <c r="C3" s="658"/>
      <c r="D3" s="414"/>
      <c r="E3" s="414"/>
      <c r="F3" s="414"/>
      <c r="G3" s="659"/>
      <c r="H3" s="660"/>
      <c r="K3" s="355"/>
      <c r="L3" s="355"/>
      <c r="M3" s="355"/>
      <c r="N3" s="355"/>
      <c r="O3" s="355"/>
      <c r="P3" s="355"/>
      <c r="Q3" s="355"/>
    </row>
    <row r="4" spans="1:17" s="437" customFormat="1" ht="9.75" customHeight="1">
      <c r="A4" s="521"/>
      <c r="B4" s="22"/>
      <c r="C4" s="630"/>
      <c r="D4" s="470"/>
      <c r="E4" s="470"/>
      <c r="F4" s="470"/>
      <c r="G4" s="661"/>
      <c r="K4" s="431"/>
      <c r="L4" s="431"/>
      <c r="M4" s="431"/>
      <c r="N4" s="431"/>
      <c r="O4" s="431"/>
      <c r="P4" s="431"/>
      <c r="Q4" s="431"/>
    </row>
    <row r="5" spans="1:17" s="437" customFormat="1" ht="12.75">
      <c r="A5" s="238" t="s">
        <v>1</v>
      </c>
      <c r="B5" s="239" t="s">
        <v>491</v>
      </c>
      <c r="C5" s="662"/>
      <c r="D5" s="663" t="s">
        <v>3</v>
      </c>
      <c r="E5" s="663"/>
      <c r="F5" s="663"/>
      <c r="G5" s="664"/>
      <c r="H5" s="665" t="s">
        <v>4</v>
      </c>
      <c r="K5" s="431"/>
      <c r="L5" s="431"/>
      <c r="M5" s="431"/>
      <c r="N5" s="431"/>
      <c r="O5" s="431"/>
      <c r="P5" s="431"/>
      <c r="Q5" s="431"/>
    </row>
    <row r="6" spans="1:17" s="437" customFormat="1" ht="12.75">
      <c r="A6" s="240" t="s">
        <v>2</v>
      </c>
      <c r="B6" s="239" t="s">
        <v>492</v>
      </c>
      <c r="C6" s="662"/>
      <c r="D6" s="666"/>
      <c r="E6" s="666"/>
      <c r="F6" s="666"/>
      <c r="G6" s="666"/>
      <c r="H6" s="667" t="s">
        <v>6</v>
      </c>
      <c r="K6" s="431"/>
      <c r="L6" s="431"/>
      <c r="M6" s="431"/>
      <c r="N6" s="431"/>
      <c r="O6" s="431"/>
      <c r="P6" s="431"/>
      <c r="Q6" s="431"/>
    </row>
    <row r="7" spans="1:17" s="437" customFormat="1" ht="12.75">
      <c r="A7" s="244" t="s">
        <v>455</v>
      </c>
      <c r="B7" s="239" t="s">
        <v>5</v>
      </c>
      <c r="C7" s="662"/>
      <c r="D7" s="668" t="s">
        <v>7</v>
      </c>
      <c r="E7" s="669" t="s">
        <v>6</v>
      </c>
      <c r="F7" s="670" t="s">
        <v>9</v>
      </c>
      <c r="G7" s="671"/>
      <c r="H7" s="666"/>
      <c r="K7" s="431"/>
      <c r="L7" s="431"/>
      <c r="M7" s="431"/>
      <c r="N7" s="431"/>
      <c r="O7" s="431"/>
      <c r="P7" s="431"/>
      <c r="Q7" s="431"/>
    </row>
    <row r="8" spans="1:17" s="437" customFormat="1" ht="12.75">
      <c r="A8" s="620" t="s">
        <v>10</v>
      </c>
      <c r="B8" s="250" t="s">
        <v>10</v>
      </c>
      <c r="C8" s="672"/>
      <c r="D8" s="673" t="s">
        <v>10</v>
      </c>
      <c r="E8" s="674" t="s">
        <v>10</v>
      </c>
      <c r="F8" s="675" t="s">
        <v>10</v>
      </c>
      <c r="G8" s="676" t="s">
        <v>11</v>
      </c>
      <c r="H8" s="677" t="s">
        <v>10</v>
      </c>
      <c r="K8" s="431"/>
      <c r="L8" s="431"/>
      <c r="M8" s="431"/>
      <c r="N8" s="431"/>
      <c r="O8" s="431"/>
      <c r="P8" s="431"/>
      <c r="Q8" s="431"/>
    </row>
    <row r="9" spans="1:8" s="355" customFormat="1" ht="10.5" customHeight="1">
      <c r="A9" s="238"/>
      <c r="B9" s="238"/>
      <c r="C9" s="678"/>
      <c r="D9" s="316"/>
      <c r="E9" s="238"/>
      <c r="F9" s="107"/>
      <c r="G9" s="403"/>
      <c r="H9" s="420"/>
    </row>
    <row r="10" spans="1:8" s="355" customFormat="1" ht="24">
      <c r="A10" s="238"/>
      <c r="B10" s="238"/>
      <c r="C10" s="246" t="s">
        <v>467</v>
      </c>
      <c r="D10" s="316"/>
      <c r="E10" s="238"/>
      <c r="F10" s="107"/>
      <c r="G10" s="403"/>
      <c r="H10" s="420"/>
    </row>
    <row r="11" spans="1:17" ht="11.25" customHeight="1">
      <c r="A11" s="560"/>
      <c r="B11" s="538"/>
      <c r="C11" s="612" t="s">
        <v>219</v>
      </c>
      <c r="D11" s="537"/>
      <c r="E11" s="538"/>
      <c r="F11" s="679"/>
      <c r="G11" s="680"/>
      <c r="H11" s="681"/>
      <c r="K11" s="355"/>
      <c r="L11" s="355"/>
      <c r="M11" s="355"/>
      <c r="N11" s="355"/>
      <c r="O11" s="355"/>
      <c r="P11" s="355"/>
      <c r="Q11" s="355"/>
    </row>
    <row r="12" spans="1:8" ht="12.75">
      <c r="A12" s="538"/>
      <c r="B12" s="538"/>
      <c r="C12" s="612" t="s">
        <v>220</v>
      </c>
      <c r="D12" s="537"/>
      <c r="E12" s="538"/>
      <c r="F12" s="679"/>
      <c r="G12" s="680"/>
      <c r="H12" s="681"/>
    </row>
    <row r="13" spans="1:8" ht="12.75">
      <c r="A13" s="2">
        <v>55975</v>
      </c>
      <c r="B13" s="2">
        <v>12899</v>
      </c>
      <c r="C13" s="213" t="s">
        <v>221</v>
      </c>
      <c r="D13" s="263">
        <v>12623</v>
      </c>
      <c r="E13" s="2">
        <v>12564</v>
      </c>
      <c r="F13" s="593">
        <v>59</v>
      </c>
      <c r="G13" s="265">
        <v>0.46959567016873605</v>
      </c>
      <c r="H13" s="2">
        <v>54851</v>
      </c>
    </row>
    <row r="14" spans="1:8" ht="12.75">
      <c r="A14" s="2">
        <v>486</v>
      </c>
      <c r="B14" s="2">
        <v>124</v>
      </c>
      <c r="C14" s="213" t="s">
        <v>48</v>
      </c>
      <c r="D14" s="263">
        <v>135</v>
      </c>
      <c r="E14" s="2">
        <v>133</v>
      </c>
      <c r="F14" s="593">
        <v>2</v>
      </c>
      <c r="G14" s="265">
        <v>1.5037593984962405</v>
      </c>
      <c r="H14" s="2">
        <v>536</v>
      </c>
    </row>
    <row r="15" spans="1:8" ht="12.75">
      <c r="A15" s="2">
        <v>2128</v>
      </c>
      <c r="B15" s="2">
        <v>494</v>
      </c>
      <c r="C15" s="213" t="s">
        <v>222</v>
      </c>
      <c r="D15" s="263">
        <v>507</v>
      </c>
      <c r="E15" s="2">
        <v>665</v>
      </c>
      <c r="F15" s="593">
        <v>-158</v>
      </c>
      <c r="G15" s="265">
        <v>-23.759398496240603</v>
      </c>
      <c r="H15" s="2">
        <v>2009</v>
      </c>
    </row>
    <row r="16" spans="1:8" ht="12.75">
      <c r="A16" s="2">
        <v>1411</v>
      </c>
      <c r="B16" s="2">
        <v>433</v>
      </c>
      <c r="C16" s="213" t="s">
        <v>223</v>
      </c>
      <c r="D16" s="263">
        <v>577</v>
      </c>
      <c r="E16" s="2">
        <v>380</v>
      </c>
      <c r="F16" s="593">
        <v>197</v>
      </c>
      <c r="G16" s="265">
        <v>51.84210526315789</v>
      </c>
      <c r="H16" s="2">
        <v>1641</v>
      </c>
    </row>
    <row r="17" spans="1:8" ht="12.75">
      <c r="A17" s="2">
        <v>-19562</v>
      </c>
      <c r="B17" s="2">
        <v>-4442</v>
      </c>
      <c r="C17" s="261" t="s">
        <v>224</v>
      </c>
      <c r="D17" s="263">
        <v>-5890</v>
      </c>
      <c r="E17" s="2">
        <v>-5753</v>
      </c>
      <c r="F17" s="593">
        <v>-137</v>
      </c>
      <c r="G17" s="265">
        <v>-2.3813662436989396</v>
      </c>
      <c r="H17" s="2">
        <v>-22045</v>
      </c>
    </row>
    <row r="18" spans="1:8" ht="12.75">
      <c r="A18" s="2">
        <v>-30792</v>
      </c>
      <c r="B18" s="2">
        <v>-8055</v>
      </c>
      <c r="C18" s="213" t="s">
        <v>225</v>
      </c>
      <c r="D18" s="263">
        <v>-8634</v>
      </c>
      <c r="E18" s="2">
        <v>-8931</v>
      </c>
      <c r="F18" s="593">
        <v>297</v>
      </c>
      <c r="G18" s="265">
        <v>3.3254954652334563</v>
      </c>
      <c r="H18" s="2">
        <v>-35043</v>
      </c>
    </row>
    <row r="19" spans="1:8" ht="12.75">
      <c r="A19" s="2">
        <v>-2354</v>
      </c>
      <c r="B19" s="2">
        <v>-570</v>
      </c>
      <c r="C19" s="213" t="s">
        <v>42</v>
      </c>
      <c r="D19" s="263">
        <v>-515</v>
      </c>
      <c r="E19" s="2">
        <v>-615</v>
      </c>
      <c r="F19" s="593">
        <v>100</v>
      </c>
      <c r="G19" s="265">
        <v>16.260162601626014</v>
      </c>
      <c r="H19" s="2">
        <v>-2441</v>
      </c>
    </row>
    <row r="20" spans="1:8" ht="12.75">
      <c r="A20" s="2">
        <v>0</v>
      </c>
      <c r="B20" s="2">
        <v>0</v>
      </c>
      <c r="C20" s="213" t="s">
        <v>316</v>
      </c>
      <c r="D20" s="263">
        <v>0</v>
      </c>
      <c r="E20" s="2">
        <v>0</v>
      </c>
      <c r="F20" s="593">
        <v>0</v>
      </c>
      <c r="G20" s="265">
        <v>0</v>
      </c>
      <c r="H20" s="723">
        <v>-172</v>
      </c>
    </row>
    <row r="21" spans="1:8" ht="12.75">
      <c r="A21" s="266">
        <v>0</v>
      </c>
      <c r="B21" s="266">
        <v>0</v>
      </c>
      <c r="C21" s="296" t="s">
        <v>437</v>
      </c>
      <c r="D21" s="267">
        <v>0</v>
      </c>
      <c r="E21" s="266">
        <v>0</v>
      </c>
      <c r="F21" s="266">
        <v>0</v>
      </c>
      <c r="G21" s="269">
        <v>0</v>
      </c>
      <c r="H21" s="726">
        <v>1450</v>
      </c>
    </row>
    <row r="22" spans="1:9" s="433" customFormat="1" ht="17.25" customHeight="1">
      <c r="A22" s="299">
        <v>7292</v>
      </c>
      <c r="B22" s="299">
        <v>883</v>
      </c>
      <c r="C22" s="630" t="s">
        <v>429</v>
      </c>
      <c r="D22" s="300">
        <v>-1197</v>
      </c>
      <c r="E22" s="299">
        <v>-1557</v>
      </c>
      <c r="F22" s="127">
        <v>360</v>
      </c>
      <c r="G22" s="301">
        <v>23.121387283236995</v>
      </c>
      <c r="H22" s="299">
        <v>786</v>
      </c>
      <c r="I22" s="361"/>
    </row>
    <row r="23" spans="1:9" s="437" customFormat="1" ht="12.75">
      <c r="A23" s="281"/>
      <c r="B23" s="281"/>
      <c r="C23" s="630"/>
      <c r="D23" s="294"/>
      <c r="E23" s="281"/>
      <c r="F23" s="120"/>
      <c r="G23" s="301"/>
      <c r="H23" s="281"/>
      <c r="I23" s="361"/>
    </row>
    <row r="24" spans="1:9" ht="12.75">
      <c r="A24" s="2">
        <v>-1433</v>
      </c>
      <c r="B24" s="2">
        <v>-293</v>
      </c>
      <c r="C24" s="213" t="s">
        <v>226</v>
      </c>
      <c r="D24" s="263">
        <v>-361</v>
      </c>
      <c r="E24" s="2">
        <v>-387</v>
      </c>
      <c r="F24" s="593">
        <v>26</v>
      </c>
      <c r="G24" s="265">
        <v>6.718346253229974</v>
      </c>
      <c r="H24" s="2">
        <v>-2001</v>
      </c>
      <c r="I24" s="355"/>
    </row>
    <row r="25" spans="1:9" ht="12.75">
      <c r="A25" s="2">
        <v>-1254</v>
      </c>
      <c r="B25" s="2">
        <v>-355</v>
      </c>
      <c r="C25" s="261" t="s">
        <v>227</v>
      </c>
      <c r="D25" s="263">
        <v>-257</v>
      </c>
      <c r="E25" s="2">
        <v>-270</v>
      </c>
      <c r="F25" s="593">
        <v>13</v>
      </c>
      <c r="G25" s="265">
        <v>4.814814814814815</v>
      </c>
      <c r="H25" s="2">
        <v>-903</v>
      </c>
      <c r="I25" s="355"/>
    </row>
    <row r="26" spans="1:9" ht="12.75">
      <c r="A26" s="2">
        <v>-444</v>
      </c>
      <c r="B26" s="2">
        <v>-98</v>
      </c>
      <c r="C26" s="261" t="s">
        <v>228</v>
      </c>
      <c r="D26" s="263">
        <v>-795</v>
      </c>
      <c r="E26" s="2">
        <v>-1491</v>
      </c>
      <c r="F26" s="593">
        <v>696</v>
      </c>
      <c r="G26" s="265">
        <v>46.68008048289739</v>
      </c>
      <c r="H26" s="2">
        <v>-1850</v>
      </c>
      <c r="I26" s="355"/>
    </row>
    <row r="27" spans="1:9" ht="12.75">
      <c r="A27" s="2">
        <v>-2104</v>
      </c>
      <c r="B27" s="2">
        <v>-484</v>
      </c>
      <c r="C27" s="261" t="s">
        <v>229</v>
      </c>
      <c r="D27" s="263">
        <v>-604</v>
      </c>
      <c r="E27" s="2">
        <v>-604</v>
      </c>
      <c r="F27" s="593">
        <v>0</v>
      </c>
      <c r="G27" s="265">
        <v>0</v>
      </c>
      <c r="H27" s="2">
        <v>-2242</v>
      </c>
      <c r="I27" s="355"/>
    </row>
    <row r="28" spans="1:9" ht="12.75">
      <c r="A28" s="100">
        <v>0</v>
      </c>
      <c r="B28" s="100">
        <v>0</v>
      </c>
      <c r="C28" s="213" t="s">
        <v>477</v>
      </c>
      <c r="D28" s="339">
        <v>0</v>
      </c>
      <c r="E28" s="100">
        <v>0</v>
      </c>
      <c r="F28" s="683">
        <v>0</v>
      </c>
      <c r="G28" s="349">
        <v>0</v>
      </c>
      <c r="H28" s="2">
        <v>-184</v>
      </c>
      <c r="I28" s="355"/>
    </row>
    <row r="29" spans="1:9" ht="12.75">
      <c r="A29" s="266">
        <v>0</v>
      </c>
      <c r="B29" s="266">
        <v>0</v>
      </c>
      <c r="C29" s="213" t="s">
        <v>439</v>
      </c>
      <c r="D29" s="267">
        <v>0</v>
      </c>
      <c r="E29" s="266">
        <v>0</v>
      </c>
      <c r="F29" s="682">
        <v>0</v>
      </c>
      <c r="G29" s="269">
        <v>0</v>
      </c>
      <c r="H29" s="266">
        <v>485</v>
      </c>
      <c r="I29" s="355"/>
    </row>
    <row r="30" spans="1:9" s="433" customFormat="1" ht="17.25" customHeight="1">
      <c r="A30" s="527">
        <v>2057</v>
      </c>
      <c r="B30" s="527">
        <v>-347</v>
      </c>
      <c r="C30" s="630" t="s">
        <v>230</v>
      </c>
      <c r="D30" s="535">
        <v>-3214</v>
      </c>
      <c r="E30" s="527">
        <v>-4309</v>
      </c>
      <c r="F30" s="527">
        <v>1095</v>
      </c>
      <c r="G30" s="301">
        <v>25.41192852169877</v>
      </c>
      <c r="H30" s="527">
        <v>-5909</v>
      </c>
      <c r="I30" s="361"/>
    </row>
    <row r="31" spans="1:9" s="433" customFormat="1" ht="11.25" customHeight="1">
      <c r="A31" s="270"/>
      <c r="B31" s="270"/>
      <c r="C31" s="612"/>
      <c r="D31" s="272"/>
      <c r="E31" s="270"/>
      <c r="F31" s="684"/>
      <c r="G31" s="379"/>
      <c r="H31" s="270"/>
      <c r="I31" s="361"/>
    </row>
    <row r="32" spans="1:8" ht="12" customHeight="1">
      <c r="A32" s="2"/>
      <c r="B32" s="2"/>
      <c r="C32" s="685" t="s">
        <v>231</v>
      </c>
      <c r="D32" s="263"/>
      <c r="E32" s="2"/>
      <c r="F32" s="264"/>
      <c r="G32" s="279"/>
      <c r="H32" s="2"/>
    </row>
    <row r="33" spans="1:8" ht="24">
      <c r="A33" s="397">
        <v>-3595</v>
      </c>
      <c r="B33" s="397">
        <v>-1255</v>
      </c>
      <c r="C33" s="213" t="s">
        <v>286</v>
      </c>
      <c r="D33" s="398">
        <v>4391</v>
      </c>
      <c r="E33" s="397">
        <v>6168</v>
      </c>
      <c r="F33" s="686">
        <v>-1777</v>
      </c>
      <c r="G33" s="399">
        <v>-28.809987029831387</v>
      </c>
      <c r="H33" s="397">
        <v>4493</v>
      </c>
    </row>
    <row r="34" spans="1:8" s="448" customFormat="1" ht="17.25" customHeight="1">
      <c r="A34" s="527">
        <v>-1538</v>
      </c>
      <c r="B34" s="527">
        <v>-1602</v>
      </c>
      <c r="C34" s="630" t="s">
        <v>430</v>
      </c>
      <c r="D34" s="535">
        <v>1177</v>
      </c>
      <c r="E34" s="527">
        <v>1859</v>
      </c>
      <c r="F34" s="536">
        <v>-682</v>
      </c>
      <c r="G34" s="301">
        <v>-36.68639053254438</v>
      </c>
      <c r="H34" s="527">
        <v>-1416</v>
      </c>
    </row>
    <row r="35" spans="1:8" s="448" customFormat="1" ht="12" customHeight="1">
      <c r="A35" s="302"/>
      <c r="B35" s="302"/>
      <c r="C35" s="630"/>
      <c r="D35" s="384"/>
      <c r="E35" s="302"/>
      <c r="F35" s="687"/>
      <c r="G35" s="304"/>
      <c r="H35" s="302"/>
    </row>
    <row r="36" spans="1:8" s="448" customFormat="1" ht="12" customHeight="1">
      <c r="A36" s="302"/>
      <c r="B36" s="302"/>
      <c r="C36" s="630"/>
      <c r="D36" s="384"/>
      <c r="E36" s="302"/>
      <c r="F36" s="687"/>
      <c r="G36" s="304"/>
      <c r="H36" s="302"/>
    </row>
    <row r="37" spans="1:8" ht="12" customHeight="1">
      <c r="A37" s="2"/>
      <c r="B37" s="2"/>
      <c r="C37" s="685" t="s">
        <v>232</v>
      </c>
      <c r="D37" s="263"/>
      <c r="E37" s="2"/>
      <c r="F37" s="264"/>
      <c r="G37" s="279"/>
      <c r="H37" s="2"/>
    </row>
    <row r="38" spans="1:8" ht="24">
      <c r="A38" s="281">
        <v>-1585</v>
      </c>
      <c r="B38" s="281">
        <v>224</v>
      </c>
      <c r="C38" s="689" t="s">
        <v>470</v>
      </c>
      <c r="D38" s="294">
        <v>2518</v>
      </c>
      <c r="E38" s="281">
        <v>329</v>
      </c>
      <c r="F38" s="688">
        <v>2189</v>
      </c>
      <c r="G38" s="295">
        <v>0</v>
      </c>
      <c r="H38" s="281">
        <v>440</v>
      </c>
    </row>
    <row r="39" spans="1:8" ht="24">
      <c r="A39" s="281">
        <v>901</v>
      </c>
      <c r="B39" s="281">
        <v>311</v>
      </c>
      <c r="C39" s="689" t="s">
        <v>471</v>
      </c>
      <c r="D39" s="294">
        <v>-1368</v>
      </c>
      <c r="E39" s="281">
        <v>-365</v>
      </c>
      <c r="F39" s="688">
        <v>-1003</v>
      </c>
      <c r="G39" s="295">
        <v>-274.79452054794524</v>
      </c>
      <c r="H39" s="281">
        <v>-602</v>
      </c>
    </row>
    <row r="40" spans="1:8" ht="12.75">
      <c r="A40" s="2">
        <v>86</v>
      </c>
      <c r="B40" s="2">
        <v>54</v>
      </c>
      <c r="C40" s="213" t="s">
        <v>60</v>
      </c>
      <c r="D40" s="263">
        <v>95</v>
      </c>
      <c r="E40" s="2">
        <v>-33</v>
      </c>
      <c r="F40" s="683">
        <v>128</v>
      </c>
      <c r="G40" s="349">
        <v>387.8787878787879</v>
      </c>
      <c r="H40" s="2">
        <v>172</v>
      </c>
    </row>
    <row r="41" spans="1:8" ht="12.75">
      <c r="A41" s="2">
        <v>249</v>
      </c>
      <c r="B41" s="2">
        <v>308</v>
      </c>
      <c r="C41" s="213" t="s">
        <v>472</v>
      </c>
      <c r="D41" s="263">
        <v>-963</v>
      </c>
      <c r="E41" s="2">
        <v>-4</v>
      </c>
      <c r="F41" s="593">
        <v>-959</v>
      </c>
      <c r="G41" s="265">
        <v>0</v>
      </c>
      <c r="H41" s="2">
        <v>-29</v>
      </c>
    </row>
    <row r="42" spans="1:8" s="436" customFormat="1" ht="17.25" customHeight="1">
      <c r="A42" s="582">
        <v>-349</v>
      </c>
      <c r="B42" s="582">
        <v>897</v>
      </c>
      <c r="C42" s="689"/>
      <c r="D42" s="583">
        <v>282</v>
      </c>
      <c r="E42" s="582">
        <v>-73</v>
      </c>
      <c r="F42" s="690">
        <v>355</v>
      </c>
      <c r="G42" s="584">
        <v>486.30136986301375</v>
      </c>
      <c r="H42" s="582">
        <v>-19</v>
      </c>
    </row>
    <row r="43" spans="1:8" s="430" customFormat="1" ht="12.75" customHeight="1">
      <c r="A43" s="691"/>
      <c r="B43" s="691"/>
      <c r="C43" s="612"/>
      <c r="D43" s="692"/>
      <c r="E43" s="691"/>
      <c r="F43" s="691"/>
      <c r="G43" s="691"/>
      <c r="H43" s="691"/>
    </row>
    <row r="44" spans="1:8" s="693" customFormat="1" ht="24">
      <c r="A44" s="552">
        <v>-1887</v>
      </c>
      <c r="B44" s="552">
        <v>-705</v>
      </c>
      <c r="C44" s="630" t="s">
        <v>431</v>
      </c>
      <c r="D44" s="698">
        <v>1459</v>
      </c>
      <c r="E44" s="552">
        <v>1786</v>
      </c>
      <c r="F44" s="716">
        <v>-327</v>
      </c>
      <c r="G44" s="700">
        <v>-18.309070548712207</v>
      </c>
      <c r="H44" s="552">
        <v>-1435</v>
      </c>
    </row>
    <row r="45" spans="1:8" ht="6.75" customHeight="1">
      <c r="A45" s="2"/>
      <c r="B45" s="2"/>
      <c r="C45" s="213"/>
      <c r="D45" s="263"/>
      <c r="E45" s="2"/>
      <c r="F45" s="264"/>
      <c r="G45" s="279"/>
      <c r="H45" s="2"/>
    </row>
    <row r="46" spans="1:8" ht="12.75">
      <c r="A46" s="2"/>
      <c r="B46" s="2"/>
      <c r="C46" s="612" t="s">
        <v>233</v>
      </c>
      <c r="D46" s="263"/>
      <c r="E46" s="2"/>
      <c r="F46" s="264"/>
      <c r="G46" s="279"/>
      <c r="H46" s="2"/>
    </row>
    <row r="47" spans="1:8" ht="12.75">
      <c r="A47" s="2">
        <v>1757</v>
      </c>
      <c r="B47" s="2">
        <v>673</v>
      </c>
      <c r="C47" s="213" t="s">
        <v>234</v>
      </c>
      <c r="D47" s="263">
        <v>1202</v>
      </c>
      <c r="E47" s="2">
        <v>963</v>
      </c>
      <c r="F47" s="593">
        <v>239</v>
      </c>
      <c r="G47" s="265">
        <v>24.81827622014538</v>
      </c>
      <c r="H47" s="2">
        <v>4048</v>
      </c>
    </row>
    <row r="48" spans="1:8" ht="12.75">
      <c r="A48" s="266">
        <v>130</v>
      </c>
      <c r="B48" s="266">
        <v>32</v>
      </c>
      <c r="C48" s="213" t="s">
        <v>235</v>
      </c>
      <c r="D48" s="267">
        <v>490</v>
      </c>
      <c r="E48" s="266">
        <v>502</v>
      </c>
      <c r="F48" s="682">
        <v>-12</v>
      </c>
      <c r="G48" s="269">
        <v>-2.3904382470119523</v>
      </c>
      <c r="H48" s="266">
        <v>738</v>
      </c>
    </row>
    <row r="49" spans="1:8" ht="12.75">
      <c r="A49" s="694">
        <v>1887</v>
      </c>
      <c r="B49" s="694">
        <v>705</v>
      </c>
      <c r="C49" s="630" t="s">
        <v>432</v>
      </c>
      <c r="D49" s="81">
        <v>1692</v>
      </c>
      <c r="E49" s="694">
        <v>1465</v>
      </c>
      <c r="F49" s="687">
        <v>227</v>
      </c>
      <c r="G49" s="304">
        <v>15.494880546075084</v>
      </c>
      <c r="H49" s="694">
        <v>4786</v>
      </c>
    </row>
    <row r="50" spans="1:8" ht="6.75" customHeight="1">
      <c r="A50" s="695"/>
      <c r="B50" s="695"/>
      <c r="C50" s="612"/>
      <c r="D50" s="696"/>
      <c r="E50" s="695"/>
      <c r="F50" s="697"/>
      <c r="G50" s="279"/>
      <c r="H50" s="695"/>
    </row>
    <row r="51" spans="1:8" ht="12.75">
      <c r="A51" s="2">
        <v>0</v>
      </c>
      <c r="B51" s="2">
        <v>0</v>
      </c>
      <c r="C51" s="213" t="s">
        <v>236</v>
      </c>
      <c r="D51" s="263">
        <v>-2700</v>
      </c>
      <c r="E51" s="2">
        <v>-2800</v>
      </c>
      <c r="F51" s="683">
        <v>100</v>
      </c>
      <c r="G51" s="265">
        <v>3.571428571428571</v>
      </c>
      <c r="H51" s="2">
        <v>-2900</v>
      </c>
    </row>
    <row r="52" spans="1:8" ht="12.75">
      <c r="A52" s="266">
        <v>0</v>
      </c>
      <c r="B52" s="266">
        <v>0</v>
      </c>
      <c r="C52" s="213" t="s">
        <v>237</v>
      </c>
      <c r="D52" s="267">
        <v>-451</v>
      </c>
      <c r="E52" s="266">
        <v>-451</v>
      </c>
      <c r="F52" s="682">
        <v>0</v>
      </c>
      <c r="G52" s="269">
        <v>0</v>
      </c>
      <c r="H52" s="266">
        <v>-451</v>
      </c>
    </row>
    <row r="53" spans="1:8" ht="17.25" customHeight="1">
      <c r="A53" s="302">
        <v>0</v>
      </c>
      <c r="B53" s="302">
        <v>0</v>
      </c>
      <c r="C53" s="630"/>
      <c r="D53" s="384">
        <v>-3151</v>
      </c>
      <c r="E53" s="302">
        <v>-3251</v>
      </c>
      <c r="F53" s="687">
        <v>100</v>
      </c>
      <c r="G53" s="304">
        <v>3.0759766225776684</v>
      </c>
      <c r="H53" s="302">
        <v>-3351</v>
      </c>
    </row>
    <row r="54" spans="1:8" ht="24">
      <c r="A54" s="582">
        <v>1887</v>
      </c>
      <c r="B54" s="582">
        <v>705</v>
      </c>
      <c r="C54" s="630" t="s">
        <v>433</v>
      </c>
      <c r="D54" s="583">
        <v>-1459</v>
      </c>
      <c r="E54" s="582">
        <v>-1786</v>
      </c>
      <c r="F54" s="130">
        <v>327</v>
      </c>
      <c r="G54" s="584">
        <v>18.309070548712207</v>
      </c>
      <c r="H54" s="582">
        <v>1435</v>
      </c>
    </row>
    <row r="55" spans="1:8" ht="9.75" customHeight="1">
      <c r="A55" s="389"/>
      <c r="B55" s="389"/>
      <c r="C55" s="612"/>
      <c r="D55" s="389"/>
      <c r="E55" s="389"/>
      <c r="F55" s="391"/>
      <c r="G55" s="403"/>
      <c r="H55" s="389"/>
    </row>
    <row r="56" spans="1:8" ht="11.25" customHeight="1">
      <c r="A56" s="283"/>
      <c r="B56" s="283"/>
      <c r="C56" s="636"/>
      <c r="D56" s="283"/>
      <c r="E56" s="283"/>
      <c r="F56" s="216"/>
      <c r="G56" s="283"/>
      <c r="H56" s="283"/>
    </row>
    <row r="57" spans="1:2" ht="11.25" customHeight="1">
      <c r="A57" s="357"/>
      <c r="B57" s="357"/>
    </row>
    <row r="58" spans="1:2" ht="10.5" customHeight="1">
      <c r="A58" s="357"/>
      <c r="B58" s="357"/>
    </row>
    <row r="59" spans="1:2" ht="6.75" customHeight="1">
      <c r="A59" s="357"/>
      <c r="B59" s="357"/>
    </row>
    <row r="60" spans="1:2" ht="12.75">
      <c r="A60" s="357"/>
      <c r="B60" s="357"/>
    </row>
    <row r="61" spans="1:2" ht="12.75">
      <c r="A61" s="357"/>
      <c r="B61" s="357"/>
    </row>
    <row r="62" spans="1:2" ht="12.75">
      <c r="A62" s="357"/>
      <c r="B62" s="357"/>
    </row>
    <row r="63" spans="1:6" ht="12.75">
      <c r="A63" s="357"/>
      <c r="B63" s="357"/>
      <c r="F63" s="357" t="s">
        <v>14</v>
      </c>
    </row>
    <row r="64" spans="1:2" ht="12.75">
      <c r="A64" s="357"/>
      <c r="B64" s="357"/>
    </row>
    <row r="65" spans="1:2" ht="12.75">
      <c r="A65" s="357"/>
      <c r="B65" s="357"/>
    </row>
    <row r="66" spans="1:2" ht="12.75">
      <c r="A66" s="357"/>
      <c r="B66" s="357"/>
    </row>
    <row r="67" spans="1:2" ht="12.75">
      <c r="A67" s="357"/>
      <c r="B67" s="357"/>
    </row>
    <row r="68" spans="1:2" ht="12.75">
      <c r="A68" s="357"/>
      <c r="B68" s="357"/>
    </row>
    <row r="69" spans="1:2" ht="12.75">
      <c r="A69" s="357"/>
      <c r="B69" s="357"/>
    </row>
    <row r="70" spans="1:2" ht="12.75">
      <c r="A70" s="357"/>
      <c r="B70" s="357"/>
    </row>
    <row r="71" spans="1:2" ht="12.75">
      <c r="A71" s="357"/>
      <c r="B71" s="357"/>
    </row>
    <row r="72" spans="1:2" ht="12.75">
      <c r="A72" s="357"/>
      <c r="B72" s="357"/>
    </row>
    <row r="73" spans="1:2" ht="12.75">
      <c r="A73" s="357"/>
      <c r="B73" s="357"/>
    </row>
    <row r="74" spans="1:2" ht="12.75">
      <c r="A74" s="357"/>
      <c r="B74" s="357"/>
    </row>
    <row r="75" spans="1:2" ht="12.75">
      <c r="A75" s="357"/>
      <c r="B75" s="357"/>
    </row>
    <row r="76" spans="1:2" ht="12.75">
      <c r="A76" s="357"/>
      <c r="B76" s="357"/>
    </row>
    <row r="77" spans="1:2" ht="12.75">
      <c r="A77" s="357"/>
      <c r="B77" s="357"/>
    </row>
    <row r="78" spans="1:2" ht="12.75">
      <c r="A78" s="357"/>
      <c r="B78" s="357"/>
    </row>
    <row r="79" spans="1:2" ht="12.75">
      <c r="A79" s="357"/>
      <c r="B79" s="357"/>
    </row>
    <row r="80" spans="1:2" ht="12.75">
      <c r="A80" s="357"/>
      <c r="B80" s="357"/>
    </row>
    <row r="81" spans="1:2" ht="12.75">
      <c r="A81" s="357"/>
      <c r="B81" s="357"/>
    </row>
    <row r="82" spans="1:2" ht="12.75">
      <c r="A82" s="357"/>
      <c r="B82" s="357"/>
    </row>
    <row r="83" spans="1:2" ht="12.75">
      <c r="A83" s="357"/>
      <c r="B83" s="357"/>
    </row>
    <row r="84" spans="1:2" ht="12.75">
      <c r="A84" s="357"/>
      <c r="B84" s="357"/>
    </row>
    <row r="85" spans="1:2" ht="12.75">
      <c r="A85" s="357"/>
      <c r="B85" s="357"/>
    </row>
    <row r="86" spans="1:2" ht="12.75">
      <c r="A86" s="357"/>
      <c r="B86" s="357"/>
    </row>
    <row r="87" spans="1:2" ht="12.75">
      <c r="A87" s="357"/>
      <c r="B87" s="357"/>
    </row>
    <row r="88" spans="1:2" ht="12.75">
      <c r="A88" s="357"/>
      <c r="B88" s="357"/>
    </row>
    <row r="89" spans="1:2" ht="12.75">
      <c r="A89" s="357"/>
      <c r="B89" s="357"/>
    </row>
    <row r="90" spans="1:2" ht="12.75">
      <c r="A90" s="357"/>
      <c r="B90" s="357"/>
    </row>
    <row r="91" spans="1:2" ht="12.75">
      <c r="A91" s="357"/>
      <c r="B91" s="357"/>
    </row>
    <row r="92" spans="1:2" ht="12.75">
      <c r="A92" s="357"/>
      <c r="B92" s="357"/>
    </row>
    <row r="93" spans="1:2" ht="12.75">
      <c r="A93" s="357"/>
      <c r="B93" s="357"/>
    </row>
    <row r="94" spans="1:2" ht="12.75">
      <c r="A94" s="357"/>
      <c r="B94" s="357"/>
    </row>
    <row r="95" spans="1:2" ht="12.75">
      <c r="A95" s="357"/>
      <c r="B95" s="357"/>
    </row>
    <row r="96" spans="1:2" ht="12.75">
      <c r="A96" s="357"/>
      <c r="B96" s="357"/>
    </row>
    <row r="97" spans="1:2" ht="12.75">
      <c r="A97" s="357"/>
      <c r="B97" s="357"/>
    </row>
    <row r="98" spans="1:2" ht="12.75">
      <c r="A98" s="357"/>
      <c r="B98" s="357"/>
    </row>
    <row r="99" spans="1:2" ht="12.75">
      <c r="A99" s="357"/>
      <c r="B99" s="357"/>
    </row>
    <row r="100" spans="1:2" ht="12.75">
      <c r="A100" s="357"/>
      <c r="B100" s="357"/>
    </row>
    <row r="101" spans="1:2" ht="12.75">
      <c r="A101" s="357"/>
      <c r="B101" s="357"/>
    </row>
    <row r="102" spans="1:2" ht="12.75">
      <c r="A102" s="357"/>
      <c r="B102" s="357"/>
    </row>
    <row r="103" spans="1:2" ht="12.75">
      <c r="A103" s="357"/>
      <c r="B103" s="357"/>
    </row>
    <row r="104" spans="1:2" ht="12.75">
      <c r="A104" s="357"/>
      <c r="B104" s="357"/>
    </row>
    <row r="105" spans="1:2" ht="12.75">
      <c r="A105" s="357"/>
      <c r="B105" s="357"/>
    </row>
    <row r="106" spans="1:2" ht="12.75">
      <c r="A106" s="357"/>
      <c r="B106" s="357"/>
    </row>
    <row r="107" spans="1:2" ht="12.75">
      <c r="A107" s="357"/>
      <c r="B107" s="357"/>
    </row>
    <row r="108" spans="1:2" ht="12.75">
      <c r="A108" s="357"/>
      <c r="B108" s="357"/>
    </row>
    <row r="109" spans="1:2" ht="12.75">
      <c r="A109" s="357"/>
      <c r="B109" s="357"/>
    </row>
    <row r="110" spans="1:2" ht="12.75">
      <c r="A110" s="357"/>
      <c r="B110" s="357"/>
    </row>
    <row r="111" spans="1:2" ht="12.75">
      <c r="A111" s="357"/>
      <c r="B111" s="357"/>
    </row>
    <row r="112" spans="1:2" ht="12.75">
      <c r="A112" s="357"/>
      <c r="B112" s="357"/>
    </row>
    <row r="113" spans="1:2" ht="12.75">
      <c r="A113" s="357"/>
      <c r="B113" s="357"/>
    </row>
    <row r="114" spans="1:2" ht="12.75">
      <c r="A114" s="357"/>
      <c r="B114" s="357"/>
    </row>
    <row r="115" spans="1:2" ht="12.75">
      <c r="A115" s="357"/>
      <c r="B115" s="357"/>
    </row>
    <row r="116" spans="1:2" ht="12.75">
      <c r="A116" s="357"/>
      <c r="B116" s="357"/>
    </row>
    <row r="117" spans="1:2" ht="12.75">
      <c r="A117" s="357"/>
      <c r="B117" s="357"/>
    </row>
    <row r="118" spans="1:2" ht="12.75">
      <c r="A118" s="357"/>
      <c r="B118" s="357"/>
    </row>
    <row r="119" spans="1:2" ht="12.75">
      <c r="A119" s="357"/>
      <c r="B119" s="357"/>
    </row>
    <row r="120" spans="1:2" ht="12.75">
      <c r="A120" s="357"/>
      <c r="B120" s="357"/>
    </row>
    <row r="121" spans="1:2" ht="12.75">
      <c r="A121" s="357"/>
      <c r="B121" s="357"/>
    </row>
    <row r="122" spans="1:2" ht="12.75">
      <c r="A122" s="357"/>
      <c r="B122" s="357"/>
    </row>
    <row r="123" spans="1:2" ht="12.75">
      <c r="A123" s="357"/>
      <c r="B123" s="357"/>
    </row>
    <row r="124" spans="1:2" ht="12.75">
      <c r="A124" s="357"/>
      <c r="B124" s="357"/>
    </row>
    <row r="125" spans="1:2" ht="12.75">
      <c r="A125" s="357"/>
      <c r="B125" s="357"/>
    </row>
    <row r="126" spans="1:2" ht="12.75">
      <c r="A126" s="357"/>
      <c r="B126" s="357"/>
    </row>
    <row r="127" spans="1:2" ht="12.75">
      <c r="A127" s="357"/>
      <c r="B127" s="357"/>
    </row>
    <row r="128" spans="1:2" ht="12.75">
      <c r="A128" s="357"/>
      <c r="B128" s="357"/>
    </row>
    <row r="129" spans="1:2" ht="12.75">
      <c r="A129" s="357"/>
      <c r="B129" s="357"/>
    </row>
    <row r="130" spans="1:2" ht="12.75">
      <c r="A130" s="357"/>
      <c r="B130" s="357"/>
    </row>
    <row r="131" spans="1:2" ht="12.75">
      <c r="A131" s="357"/>
      <c r="B131" s="357"/>
    </row>
    <row r="132" spans="1:2" ht="12.75">
      <c r="A132" s="357"/>
      <c r="B132" s="357"/>
    </row>
    <row r="133" spans="1:2" ht="12.75">
      <c r="A133" s="357"/>
      <c r="B133" s="357"/>
    </row>
    <row r="134" spans="1:2" ht="12.75">
      <c r="A134" s="357"/>
      <c r="B134" s="357"/>
    </row>
    <row r="135" spans="1:2" ht="12.75">
      <c r="A135" s="357"/>
      <c r="B135" s="357"/>
    </row>
    <row r="136" spans="1:2" ht="12.75">
      <c r="A136" s="357"/>
      <c r="B136" s="357"/>
    </row>
    <row r="137" spans="1:2" ht="12.75">
      <c r="A137" s="357"/>
      <c r="B137" s="357"/>
    </row>
    <row r="138" spans="1:2" ht="12.75">
      <c r="A138" s="357"/>
      <c r="B138" s="357"/>
    </row>
    <row r="139" spans="1:2" ht="12.75">
      <c r="A139" s="357"/>
      <c r="B139" s="357"/>
    </row>
    <row r="140" spans="1:2" ht="12.75">
      <c r="A140" s="357"/>
      <c r="B140" s="357"/>
    </row>
    <row r="141" spans="1:2" ht="12.75">
      <c r="A141" s="357"/>
      <c r="B141" s="357"/>
    </row>
    <row r="142" spans="1:2" ht="12.75">
      <c r="A142" s="357"/>
      <c r="B142" s="357"/>
    </row>
    <row r="143" spans="1:2" ht="12.75">
      <c r="A143" s="357"/>
      <c r="B143" s="357"/>
    </row>
    <row r="144" spans="1:2" ht="12.75">
      <c r="A144" s="357"/>
      <c r="B144" s="357"/>
    </row>
    <row r="145" spans="1:2" ht="12.75">
      <c r="A145" s="357"/>
      <c r="B145" s="357"/>
    </row>
    <row r="146" spans="1:2" ht="12.75">
      <c r="A146" s="357"/>
      <c r="B146" s="357"/>
    </row>
    <row r="147" spans="1:2" ht="12.75">
      <c r="A147" s="357"/>
      <c r="B147" s="357"/>
    </row>
    <row r="148" spans="1:2" ht="12.75">
      <c r="A148" s="357"/>
      <c r="B148" s="357"/>
    </row>
    <row r="149" spans="1:2" ht="12.75">
      <c r="A149" s="357"/>
      <c r="B149" s="357"/>
    </row>
    <row r="150" spans="1:2" ht="12.75">
      <c r="A150" s="357"/>
      <c r="B150" s="357"/>
    </row>
    <row r="151" spans="1:2" ht="12.75">
      <c r="A151" s="357"/>
      <c r="B151" s="357"/>
    </row>
    <row r="152" spans="1:2" ht="12.75">
      <c r="A152" s="357"/>
      <c r="B152" s="357"/>
    </row>
    <row r="153" spans="1:2" ht="12.75">
      <c r="A153" s="357"/>
      <c r="B153" s="357"/>
    </row>
    <row r="154" spans="1:2" ht="12.75">
      <c r="A154" s="357"/>
      <c r="B154" s="357"/>
    </row>
  </sheetData>
  <sheetProtection/>
  <printOptions/>
  <pageMargins left="0.5511811023622047" right="0.3937007874015748" top="0.984251968503937" bottom="0.984251968503937" header="0.5118110236220472" footer="0.5118110236220472"/>
  <pageSetup firstPageNumber="11" useFirstPageNumber="1"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2:J27"/>
  <sheetViews>
    <sheetView zoomScalePageLayoutView="0" workbookViewId="0" topLeftCell="A1">
      <selection activeCell="B5" sqref="B5"/>
    </sheetView>
  </sheetViews>
  <sheetFormatPr defaultColWidth="9.140625" defaultRowHeight="12"/>
  <cols>
    <col min="1" max="1" width="9.140625" style="2" customWidth="1"/>
    <col min="2" max="2" width="31.7109375" style="1" customWidth="1"/>
    <col min="3" max="3" width="1.28515625" style="1" customWidth="1"/>
    <col min="4" max="4" width="29.140625" style="1" customWidth="1"/>
    <col min="5" max="6" width="11.28125" style="1" customWidth="1"/>
    <col min="7" max="8" width="11.28125" style="2" customWidth="1"/>
    <col min="9" max="9" width="11.28125" style="1" customWidth="1"/>
    <col min="10" max="16384" width="9.140625" style="1" customWidth="1"/>
  </cols>
  <sheetData>
    <row r="2" ht="21">
      <c r="B2" s="103" t="s">
        <v>523</v>
      </c>
    </row>
    <row r="3" ht="21">
      <c r="B3" s="103"/>
    </row>
    <row r="4" spans="2:9" ht="12" customHeight="1">
      <c r="B4" s="104"/>
      <c r="C4" s="99"/>
      <c r="D4" s="99"/>
      <c r="E4" s="732" t="s">
        <v>296</v>
      </c>
      <c r="F4" s="732"/>
      <c r="G4" s="732"/>
      <c r="H4" s="732"/>
      <c r="I4" s="105" t="s">
        <v>304</v>
      </c>
    </row>
    <row r="5" spans="2:9" ht="12">
      <c r="B5" s="104" t="s">
        <v>317</v>
      </c>
      <c r="C5" s="99"/>
      <c r="D5" s="99"/>
      <c r="E5" s="106" t="str">
        <f>'Commentary - Fiscal Indicators'!E4</f>
        <v>September</v>
      </c>
      <c r="F5" s="106" t="str">
        <f>'Commentary - Fiscal Indicators'!F4</f>
        <v>September</v>
      </c>
      <c r="G5" s="107"/>
      <c r="H5" s="107"/>
      <c r="I5" s="106" t="str">
        <f>'Commentary - Fiscal Indicators'!J4</f>
        <v>PREFU</v>
      </c>
    </row>
    <row r="6" spans="3:9" ht="17.25" customHeight="1">
      <c r="C6" s="99"/>
      <c r="D6" s="99"/>
      <c r="E6" s="108" t="s">
        <v>455</v>
      </c>
      <c r="F6" s="109" t="s">
        <v>455</v>
      </c>
      <c r="G6" s="107" t="s">
        <v>9</v>
      </c>
      <c r="H6" s="107" t="s">
        <v>9</v>
      </c>
      <c r="I6" s="109" t="s">
        <v>490</v>
      </c>
    </row>
    <row r="7" spans="1:9" s="110" customFormat="1" ht="12">
      <c r="A7" s="111"/>
      <c r="B7" s="112" t="s">
        <v>240</v>
      </c>
      <c r="C7" s="112"/>
      <c r="D7" s="112" t="s">
        <v>241</v>
      </c>
      <c r="E7" s="113" t="s">
        <v>7</v>
      </c>
      <c r="F7" s="114" t="s">
        <v>6</v>
      </c>
      <c r="G7" s="115" t="s">
        <v>10</v>
      </c>
      <c r="H7" s="115" t="s">
        <v>11</v>
      </c>
      <c r="I7" s="114" t="s">
        <v>6</v>
      </c>
    </row>
    <row r="8" spans="2:9" ht="12">
      <c r="B8" s="99"/>
      <c r="C8" s="99"/>
      <c r="D8" s="99"/>
      <c r="E8" s="100"/>
      <c r="F8" s="100"/>
      <c r="G8" s="100"/>
      <c r="H8" s="100"/>
      <c r="I8" s="100"/>
    </row>
    <row r="9" spans="2:10" ht="14.25">
      <c r="B9" s="99"/>
      <c r="C9" s="99"/>
      <c r="D9" s="116" t="s">
        <v>498</v>
      </c>
      <c r="E9" s="117">
        <v>0.3156918815066351</v>
      </c>
      <c r="F9" s="117">
        <v>0.30387382154506054</v>
      </c>
      <c r="G9" s="117"/>
      <c r="H9" s="117"/>
      <c r="I9" s="117">
        <v>0.30119854655892403</v>
      </c>
      <c r="J9" s="2"/>
    </row>
    <row r="10" spans="2:9" ht="24.75" customHeight="1">
      <c r="B10" s="118" t="s">
        <v>499</v>
      </c>
      <c r="C10" s="99"/>
      <c r="D10" s="118" t="s">
        <v>242</v>
      </c>
      <c r="E10" s="119">
        <v>14131</v>
      </c>
      <c r="F10" s="119">
        <v>13602</v>
      </c>
      <c r="G10" s="120">
        <v>529</v>
      </c>
      <c r="H10" s="121">
        <v>3.889133950889575</v>
      </c>
      <c r="I10" s="119">
        <v>55538</v>
      </c>
    </row>
    <row r="11" spans="2:9" ht="24.75" customHeight="1">
      <c r="B11" s="118" t="s">
        <v>243</v>
      </c>
      <c r="C11" s="99"/>
      <c r="D11" s="118" t="s">
        <v>332</v>
      </c>
      <c r="E11" s="119">
        <v>656</v>
      </c>
      <c r="F11" s="119">
        <v>1885</v>
      </c>
      <c r="G11" s="120">
        <v>-1229</v>
      </c>
      <c r="H11" s="121">
        <v>-65.19893899204244</v>
      </c>
      <c r="I11" s="119">
        <v>7060</v>
      </c>
    </row>
    <row r="12" spans="2:9" ht="24.75" customHeight="1">
      <c r="B12" s="118" t="s">
        <v>244</v>
      </c>
      <c r="C12" s="99"/>
      <c r="D12" s="118" t="s">
        <v>44</v>
      </c>
      <c r="E12" s="119">
        <v>-15066</v>
      </c>
      <c r="F12" s="119">
        <v>-15333</v>
      </c>
      <c r="G12" s="120">
        <v>267</v>
      </c>
      <c r="H12" s="121">
        <v>-1.7413422030913714</v>
      </c>
      <c r="I12" s="119">
        <v>-62359</v>
      </c>
    </row>
    <row r="13" spans="1:9" ht="30" customHeight="1">
      <c r="A13" s="41"/>
      <c r="B13" s="118" t="s">
        <v>245</v>
      </c>
      <c r="C13" s="99"/>
      <c r="D13" s="118" t="s">
        <v>246</v>
      </c>
      <c r="E13" s="122">
        <v>-478</v>
      </c>
      <c r="F13" s="122">
        <v>789</v>
      </c>
      <c r="G13" s="123">
        <v>-1267</v>
      </c>
      <c r="H13" s="124">
        <v>-160.5830164765526</v>
      </c>
      <c r="I13" s="122">
        <v>1670</v>
      </c>
    </row>
    <row r="14" spans="2:9" ht="24.75" customHeight="1">
      <c r="B14" s="118" t="s">
        <v>247</v>
      </c>
      <c r="C14" s="99"/>
      <c r="D14" s="125" t="s">
        <v>248</v>
      </c>
      <c r="E14" s="126">
        <v>-757</v>
      </c>
      <c r="F14" s="126">
        <v>943</v>
      </c>
      <c r="G14" s="127">
        <v>-1700</v>
      </c>
      <c r="H14" s="128">
        <v>-180.27571580063625</v>
      </c>
      <c r="I14" s="126">
        <v>1909</v>
      </c>
    </row>
    <row r="15" spans="2:9" ht="24.75" customHeight="1">
      <c r="B15" s="118" t="s">
        <v>249</v>
      </c>
      <c r="C15" s="99"/>
      <c r="D15" s="118" t="s">
        <v>453</v>
      </c>
      <c r="E15" s="119">
        <v>1648</v>
      </c>
      <c r="F15" s="119">
        <v>-519</v>
      </c>
      <c r="G15" s="123">
        <v>2167</v>
      </c>
      <c r="H15" s="124">
        <v>-417.53371868978803</v>
      </c>
      <c r="I15" s="119">
        <v>-1973</v>
      </c>
    </row>
    <row r="16" spans="2:9" ht="38.25" customHeight="1">
      <c r="B16" s="118" t="s">
        <v>250</v>
      </c>
      <c r="C16" s="99"/>
      <c r="D16" s="125" t="s">
        <v>239</v>
      </c>
      <c r="E16" s="129">
        <v>891</v>
      </c>
      <c r="F16" s="129">
        <v>424</v>
      </c>
      <c r="G16" s="130">
        <v>467</v>
      </c>
      <c r="H16" s="131">
        <v>110.14150943396226</v>
      </c>
      <c r="I16" s="129">
        <v>-64</v>
      </c>
    </row>
    <row r="17" spans="2:9" ht="11.25" customHeight="1">
      <c r="B17" s="118"/>
      <c r="C17" s="99"/>
      <c r="D17" s="118"/>
      <c r="E17" s="132"/>
      <c r="F17" s="119"/>
      <c r="G17" s="119"/>
      <c r="H17" s="119"/>
      <c r="I17" s="119"/>
    </row>
    <row r="18" spans="2:9" ht="24.75" customHeight="1">
      <c r="B18" s="118" t="s">
        <v>251</v>
      </c>
      <c r="C18" s="99"/>
      <c r="D18" s="118" t="s">
        <v>451</v>
      </c>
      <c r="E18" s="119">
        <v>-87</v>
      </c>
      <c r="F18" s="119">
        <v>23</v>
      </c>
      <c r="G18" s="120">
        <v>-110</v>
      </c>
      <c r="H18" s="121">
        <v>-478.2608695652174</v>
      </c>
      <c r="I18" s="119">
        <v>33</v>
      </c>
    </row>
    <row r="19" spans="2:9" ht="24.75" customHeight="1">
      <c r="B19" s="118" t="s">
        <v>252</v>
      </c>
      <c r="C19" s="99"/>
      <c r="D19" s="118" t="s">
        <v>253</v>
      </c>
      <c r="E19" s="119">
        <v>-398</v>
      </c>
      <c r="F19" s="119">
        <v>-679</v>
      </c>
      <c r="G19" s="120">
        <v>281</v>
      </c>
      <c r="H19" s="121">
        <v>-41.384388807069215</v>
      </c>
      <c r="I19" s="119">
        <v>-1088</v>
      </c>
    </row>
    <row r="20" spans="2:9" ht="24.75" customHeight="1">
      <c r="B20" s="133" t="s">
        <v>254</v>
      </c>
      <c r="C20" s="99"/>
      <c r="D20" s="118" t="s">
        <v>255</v>
      </c>
      <c r="E20" s="119">
        <v>-1603</v>
      </c>
      <c r="F20" s="119">
        <v>-1325</v>
      </c>
      <c r="G20" s="123">
        <v>-278</v>
      </c>
      <c r="H20" s="124">
        <v>20.9811320754717</v>
      </c>
      <c r="I20" s="119">
        <v>1905</v>
      </c>
    </row>
    <row r="21" spans="2:9" ht="24.75" customHeight="1">
      <c r="B21" s="133" t="s">
        <v>371</v>
      </c>
      <c r="C21" s="99"/>
      <c r="D21" s="125" t="s">
        <v>288</v>
      </c>
      <c r="E21" s="129">
        <v>-1197</v>
      </c>
      <c r="F21" s="129">
        <v>-1557</v>
      </c>
      <c r="G21" s="130">
        <v>360</v>
      </c>
      <c r="H21" s="131">
        <v>-23.121387283236995</v>
      </c>
      <c r="I21" s="129">
        <v>786</v>
      </c>
    </row>
    <row r="22" spans="2:9" ht="24.75" customHeight="1">
      <c r="B22" s="134" t="s">
        <v>256</v>
      </c>
      <c r="C22" s="99"/>
      <c r="D22" s="118" t="s">
        <v>257</v>
      </c>
      <c r="E22" s="119">
        <v>-604</v>
      </c>
      <c r="F22" s="119">
        <v>-604</v>
      </c>
      <c r="G22" s="120">
        <v>0</v>
      </c>
      <c r="H22" s="121">
        <v>0</v>
      </c>
      <c r="I22" s="119">
        <v>-2242</v>
      </c>
    </row>
    <row r="23" spans="2:9" ht="24.75" customHeight="1">
      <c r="B23" s="134" t="s">
        <v>258</v>
      </c>
      <c r="C23" s="99"/>
      <c r="D23" s="118" t="s">
        <v>259</v>
      </c>
      <c r="E23" s="119">
        <v>-361</v>
      </c>
      <c r="F23" s="119">
        <v>-387</v>
      </c>
      <c r="G23" s="120">
        <v>26</v>
      </c>
      <c r="H23" s="121">
        <v>-6.718346253229974</v>
      </c>
      <c r="I23" s="119">
        <v>-1700</v>
      </c>
    </row>
    <row r="24" spans="2:9" ht="24.75" customHeight="1">
      <c r="B24" s="134" t="s">
        <v>260</v>
      </c>
      <c r="C24" s="99"/>
      <c r="D24" s="118" t="s">
        <v>261</v>
      </c>
      <c r="E24" s="122">
        <v>-1052</v>
      </c>
      <c r="F24" s="122">
        <v>-1761</v>
      </c>
      <c r="G24" s="123">
        <v>709</v>
      </c>
      <c r="H24" s="124">
        <v>-40.26121521862578</v>
      </c>
      <c r="I24" s="122">
        <v>-2753</v>
      </c>
    </row>
    <row r="25" spans="2:9" ht="24.75" customHeight="1">
      <c r="B25" s="118" t="s">
        <v>262</v>
      </c>
      <c r="C25" s="99"/>
      <c r="D25" s="125" t="s">
        <v>263</v>
      </c>
      <c r="E25" s="129">
        <v>-3214</v>
      </c>
      <c r="F25" s="129">
        <v>-4309</v>
      </c>
      <c r="G25" s="130">
        <v>1095</v>
      </c>
      <c r="H25" s="131">
        <v>-25.41192852169877</v>
      </c>
      <c r="I25" s="129">
        <v>-5909</v>
      </c>
    </row>
    <row r="26" spans="2:9" ht="17.25" customHeight="1">
      <c r="B26" s="118"/>
      <c r="C26" s="99"/>
      <c r="D26" s="125" t="s">
        <v>295</v>
      </c>
      <c r="E26" s="135">
        <v>-0.017950493722353782</v>
      </c>
      <c r="F26" s="135">
        <v>-0.02406617219963362</v>
      </c>
      <c r="G26" s="135"/>
      <c r="H26" s="135"/>
      <c r="I26" s="135">
        <v>-0.03204620641032594</v>
      </c>
    </row>
    <row r="27" spans="2:9" ht="3.75" customHeight="1">
      <c r="B27" s="99"/>
      <c r="C27" s="99"/>
      <c r="D27" s="99"/>
      <c r="E27" s="100"/>
      <c r="F27" s="100"/>
      <c r="G27" s="100"/>
      <c r="H27" s="100"/>
      <c r="I27" s="100"/>
    </row>
  </sheetData>
  <sheetProtection/>
  <mergeCells count="1">
    <mergeCell ref="E4:H4"/>
  </mergeCells>
  <printOptions/>
  <pageMargins left="0.75" right="0.75" top="1" bottom="1" header="0.5" footer="0.5"/>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C2:P37"/>
  <sheetViews>
    <sheetView zoomScalePageLayoutView="0" workbookViewId="0" topLeftCell="A1">
      <selection activeCell="G53" sqref="G53"/>
    </sheetView>
  </sheetViews>
  <sheetFormatPr defaultColWidth="9.140625" defaultRowHeight="12"/>
  <cols>
    <col min="1" max="1" width="9.140625" style="136" customWidth="1"/>
    <col min="2" max="2" width="6.00390625" style="136" customWidth="1"/>
    <col min="3" max="3" width="9.8515625" style="136" customWidth="1"/>
    <col min="4" max="4" width="5.7109375" style="136" customWidth="1"/>
    <col min="5" max="5" width="9.8515625" style="136" customWidth="1"/>
    <col min="6" max="6" width="5.7109375" style="136" customWidth="1"/>
    <col min="7" max="7" width="9.8515625" style="136" customWidth="1"/>
    <col min="8" max="8" width="6.421875" style="136" customWidth="1"/>
    <col min="9" max="9" width="9.8515625" style="136" customWidth="1"/>
    <col min="10" max="10" width="12.7109375" style="136" customWidth="1"/>
    <col min="11" max="11" width="2.421875" style="136" customWidth="1"/>
    <col min="12" max="12" width="9.8515625" style="136" customWidth="1"/>
    <col min="13" max="13" width="2.7109375" style="136" customWidth="1"/>
    <col min="14" max="14" width="6.8515625" style="136" customWidth="1"/>
    <col min="15" max="15" width="8.28125" style="136" customWidth="1"/>
    <col min="16" max="16" width="6.140625" style="136" customWidth="1"/>
    <col min="17" max="17" width="6.00390625" style="136" customWidth="1"/>
    <col min="18" max="16384" width="9.140625" style="136" customWidth="1"/>
  </cols>
  <sheetData>
    <row r="1" ht="8.25" customHeight="1"/>
    <row r="2" ht="12.75">
      <c r="G2" s="137" t="s">
        <v>318</v>
      </c>
    </row>
    <row r="3" spans="3:12" ht="12.75">
      <c r="C3" s="137"/>
      <c r="E3" s="137" t="s">
        <v>320</v>
      </c>
      <c r="G3" s="137" t="s">
        <v>321</v>
      </c>
      <c r="L3" s="137" t="s">
        <v>319</v>
      </c>
    </row>
    <row r="4" spans="5:12" ht="12.75">
      <c r="E4" s="137" t="s">
        <v>323</v>
      </c>
      <c r="G4" s="137" t="s">
        <v>324</v>
      </c>
      <c r="I4" s="137" t="s">
        <v>319</v>
      </c>
      <c r="L4" s="137" t="s">
        <v>322</v>
      </c>
    </row>
    <row r="5" spans="5:12" ht="12.75">
      <c r="E5" s="138" t="s">
        <v>325</v>
      </c>
      <c r="G5" s="137" t="s">
        <v>326</v>
      </c>
      <c r="I5" s="137" t="s">
        <v>322</v>
      </c>
      <c r="L5" s="137" t="s">
        <v>329</v>
      </c>
    </row>
    <row r="6" spans="3:12" ht="12.75">
      <c r="C6" s="137" t="s">
        <v>239</v>
      </c>
      <c r="E6" s="138" t="s">
        <v>327</v>
      </c>
      <c r="G6" s="137" t="s">
        <v>328</v>
      </c>
      <c r="I6" s="137" t="s">
        <v>329</v>
      </c>
      <c r="L6" s="138" t="s">
        <v>330</v>
      </c>
    </row>
    <row r="7" spans="3:12" ht="12" customHeight="1">
      <c r="C7" s="137"/>
      <c r="E7" s="138"/>
      <c r="G7" s="137"/>
      <c r="I7" s="137"/>
      <c r="L7" s="138"/>
    </row>
    <row r="8" spans="3:12" ht="8.25" customHeight="1">
      <c r="C8" s="137"/>
      <c r="E8" s="138"/>
      <c r="G8" s="137"/>
      <c r="I8" s="137"/>
      <c r="L8" s="138"/>
    </row>
    <row r="9" spans="3:12" ht="8.25" customHeight="1">
      <c r="C9" s="137"/>
      <c r="E9" s="138"/>
      <c r="G9" s="137"/>
      <c r="I9" s="137"/>
      <c r="L9" s="138"/>
    </row>
    <row r="10" spans="3:15" ht="8.25" customHeight="1">
      <c r="C10" s="137"/>
      <c r="E10" s="138"/>
      <c r="G10" s="137"/>
      <c r="I10" s="137"/>
      <c r="L10" s="138"/>
      <c r="N10" s="733" t="s">
        <v>257</v>
      </c>
      <c r="O10" s="733"/>
    </row>
    <row r="11" spans="14:15" ht="8.25" customHeight="1">
      <c r="N11" s="733"/>
      <c r="O11" s="733"/>
    </row>
    <row r="12" spans="14:15" ht="8.25" customHeight="1">
      <c r="N12" s="733"/>
      <c r="O12" s="733"/>
    </row>
    <row r="13" ht="8.25" customHeight="1"/>
    <row r="14" spans="14:15" ht="8.25" customHeight="1">
      <c r="N14" s="733" t="s">
        <v>500</v>
      </c>
      <c r="O14" s="733"/>
    </row>
    <row r="15" spans="14:15" ht="8.25" customHeight="1">
      <c r="N15" s="733"/>
      <c r="O15" s="733"/>
    </row>
    <row r="16" spans="14:15" ht="8.25" customHeight="1">
      <c r="N16" s="733"/>
      <c r="O16" s="733"/>
    </row>
    <row r="17" spans="14:15" ht="8.25" customHeight="1">
      <c r="N17" s="733"/>
      <c r="O17" s="733"/>
    </row>
    <row r="18" spans="14:15" ht="8.25" customHeight="1">
      <c r="N18" s="733"/>
      <c r="O18" s="733"/>
    </row>
    <row r="19" spans="14:15" ht="8.25" customHeight="1">
      <c r="N19" s="733" t="s">
        <v>501</v>
      </c>
      <c r="O19" s="733"/>
    </row>
    <row r="20" spans="14:15" ht="8.25" customHeight="1">
      <c r="N20" s="733"/>
      <c r="O20" s="733"/>
    </row>
    <row r="21" spans="14:15" ht="8.25" customHeight="1">
      <c r="N21" s="733"/>
      <c r="O21" s="733"/>
    </row>
    <row r="22" spans="14:15" ht="8.25" customHeight="1">
      <c r="N22" s="733"/>
      <c r="O22" s="733"/>
    </row>
    <row r="23" spans="14:15" ht="8.25" customHeight="1">
      <c r="N23" s="733"/>
      <c r="O23" s="733"/>
    </row>
    <row r="24" spans="14:15" ht="8.25" customHeight="1">
      <c r="N24" s="733"/>
      <c r="O24" s="733"/>
    </row>
    <row r="25" ht="8.25" customHeight="1"/>
    <row r="26" spans="4:8" ht="8.25" customHeight="1">
      <c r="D26" s="140"/>
      <c r="F26" s="140"/>
      <c r="H26" s="140"/>
    </row>
    <row r="27" spans="4:8" ht="9.75" customHeight="1">
      <c r="D27" s="140" t="s">
        <v>43</v>
      </c>
      <c r="F27" s="141" t="s">
        <v>43</v>
      </c>
      <c r="H27" s="141" t="s">
        <v>294</v>
      </c>
    </row>
    <row r="28" ht="8.25" customHeight="1">
      <c r="P28" s="733"/>
    </row>
    <row r="29" ht="8.25" customHeight="1">
      <c r="P29" s="733"/>
    </row>
    <row r="30" ht="8.25" customHeight="1">
      <c r="P30" s="733"/>
    </row>
    <row r="31" ht="8.25" customHeight="1">
      <c r="P31" s="733"/>
    </row>
    <row r="32" ht="8.25" customHeight="1">
      <c r="P32" s="733"/>
    </row>
    <row r="33" ht="8.25" customHeight="1"/>
    <row r="34" spans="14:16" ht="8.25" customHeight="1">
      <c r="N34" s="142"/>
      <c r="O34" s="142"/>
      <c r="P34" s="139"/>
    </row>
    <row r="35" ht="8.25" customHeight="1"/>
    <row r="36" spans="14:15" ht="8.25" customHeight="1">
      <c r="N36" s="734" t="s">
        <v>230</v>
      </c>
      <c r="O36" s="734"/>
    </row>
    <row r="37" spans="14:15" ht="8.25" customHeight="1">
      <c r="N37" s="734"/>
      <c r="O37" s="734"/>
    </row>
    <row r="38" ht="8.25" customHeight="1"/>
    <row r="39" ht="8.25" customHeight="1"/>
    <row r="40" ht="8.25" customHeight="1"/>
    <row r="41" ht="8.25" customHeight="1"/>
    <row r="42" ht="8.25" customHeight="1"/>
    <row r="43" ht="8.25" customHeight="1"/>
    <row r="44" ht="8.25" customHeight="1"/>
    <row r="45" ht="8.25" customHeight="1"/>
    <row r="46" ht="8.25" customHeight="1"/>
  </sheetData>
  <sheetProtection/>
  <mergeCells count="5">
    <mergeCell ref="N10:O12"/>
    <mergeCell ref="N14:O18"/>
    <mergeCell ref="N19:O24"/>
    <mergeCell ref="P28:P32"/>
    <mergeCell ref="N36:O37"/>
  </mergeCells>
  <printOptions/>
  <pageMargins left="0.75" right="0.75" top="1" bottom="1" header="0.5" footer="0.5"/>
  <pageSetup fitToHeight="1"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P49"/>
  <sheetViews>
    <sheetView zoomScalePageLayoutView="0" workbookViewId="0" topLeftCell="A1">
      <selection activeCell="A7" sqref="A7"/>
    </sheetView>
  </sheetViews>
  <sheetFormatPr defaultColWidth="8.00390625" defaultRowHeight="12.75" customHeight="1"/>
  <cols>
    <col min="1" max="1" width="8.00390625" style="143" customWidth="1"/>
    <col min="2" max="2" width="0.42578125" style="143" customWidth="1"/>
    <col min="3" max="3" width="41.8515625" style="143" bestFit="1" customWidth="1"/>
    <col min="4" max="4" width="13.7109375" style="143" bestFit="1" customWidth="1"/>
    <col min="5" max="5" width="0.85546875" style="145" customWidth="1"/>
    <col min="6" max="6" width="13.7109375" style="143" bestFit="1" customWidth="1"/>
    <col min="7" max="7" width="0.71875" style="143" customWidth="1"/>
    <col min="8" max="8" width="11.8515625" style="143" customWidth="1"/>
    <col min="9" max="9" width="0.71875" style="143" customWidth="1"/>
    <col min="10" max="10" width="11.8515625" style="143" customWidth="1"/>
    <col min="11" max="11" width="0.42578125" style="143" customWidth="1"/>
    <col min="12" max="16384" width="8.00390625" style="143" customWidth="1"/>
  </cols>
  <sheetData>
    <row r="1" ht="12.75" customHeight="1">
      <c r="C1" s="144"/>
    </row>
    <row r="2" spans="2:11" ht="3" customHeight="1">
      <c r="B2" s="146"/>
      <c r="C2" s="144"/>
      <c r="D2" s="144"/>
      <c r="E2" s="144"/>
      <c r="F2" s="144"/>
      <c r="G2" s="144"/>
      <c r="H2" s="144"/>
      <c r="I2" s="144"/>
      <c r="J2" s="144"/>
      <c r="K2" s="147"/>
    </row>
    <row r="3" spans="2:11" ht="12.75" customHeight="1">
      <c r="B3" s="148"/>
      <c r="C3" s="149"/>
      <c r="D3" s="106" t="str">
        <f>'Commentary - Fiscal Indicators'!E4</f>
        <v>September</v>
      </c>
      <c r="E3" s="106"/>
      <c r="F3" s="106" t="str">
        <f>'Commentary - Fiscal Indicators'!F4</f>
        <v>September</v>
      </c>
      <c r="G3" s="150"/>
      <c r="H3" s="151"/>
      <c r="I3" s="151"/>
      <c r="J3" s="152"/>
      <c r="K3" s="153"/>
    </row>
    <row r="4" spans="2:15" ht="12.75" customHeight="1">
      <c r="B4" s="148"/>
      <c r="C4" s="149"/>
      <c r="D4" s="106" t="str">
        <f>'Commentary - Fiscal Indicators'!E5</f>
        <v>2008</v>
      </c>
      <c r="E4" s="155"/>
      <c r="F4" s="154" t="s">
        <v>5</v>
      </c>
      <c r="G4" s="154"/>
      <c r="H4" s="152"/>
      <c r="I4" s="152"/>
      <c r="J4" s="152"/>
      <c r="K4" s="153"/>
      <c r="O4" s="143" t="s">
        <v>14</v>
      </c>
    </row>
    <row r="5" spans="2:11" ht="15.75" customHeight="1">
      <c r="B5" s="148"/>
      <c r="C5" s="156"/>
      <c r="D5" s="157" t="s">
        <v>264</v>
      </c>
      <c r="E5" s="157"/>
      <c r="F5" s="157" t="s">
        <v>264</v>
      </c>
      <c r="G5" s="157"/>
      <c r="H5" s="158" t="s">
        <v>502</v>
      </c>
      <c r="I5" s="159"/>
      <c r="J5" s="160" t="s">
        <v>265</v>
      </c>
      <c r="K5" s="153"/>
    </row>
    <row r="6" spans="2:11" ht="12.75" customHeight="1">
      <c r="B6" s="148"/>
      <c r="C6" s="161"/>
      <c r="D6" s="162" t="s">
        <v>266</v>
      </c>
      <c r="E6" s="162"/>
      <c r="F6" s="162" t="s">
        <v>266</v>
      </c>
      <c r="G6" s="162"/>
      <c r="H6" s="162" t="s">
        <v>10</v>
      </c>
      <c r="I6" s="162"/>
      <c r="J6" s="163" t="s">
        <v>11</v>
      </c>
      <c r="K6" s="164"/>
    </row>
    <row r="7" spans="2:11" ht="15.75" customHeight="1">
      <c r="B7" s="148"/>
      <c r="C7" s="149" t="s">
        <v>267</v>
      </c>
      <c r="D7" s="157"/>
      <c r="E7" s="157"/>
      <c r="F7" s="157"/>
      <c r="G7" s="157"/>
      <c r="H7" s="165"/>
      <c r="I7" s="165"/>
      <c r="J7" s="166"/>
      <c r="K7" s="153"/>
    </row>
    <row r="8" spans="2:11" ht="15.75" customHeight="1">
      <c r="B8" s="148"/>
      <c r="C8" s="149" t="s">
        <v>268</v>
      </c>
      <c r="D8" s="157"/>
      <c r="E8" s="157"/>
      <c r="F8" s="157"/>
      <c r="G8" s="157"/>
      <c r="H8" s="165"/>
      <c r="I8" s="165"/>
      <c r="J8" s="166"/>
      <c r="K8" s="153"/>
    </row>
    <row r="9" spans="2:12" ht="12.75" customHeight="1">
      <c r="B9" s="148"/>
      <c r="C9" s="167" t="s">
        <v>13</v>
      </c>
      <c r="D9" s="168">
        <v>14196</v>
      </c>
      <c r="E9" s="168"/>
      <c r="F9" s="168">
        <v>13703</v>
      </c>
      <c r="G9" s="168"/>
      <c r="H9" s="169">
        <f>+D9-F9</f>
        <v>493</v>
      </c>
      <c r="I9" s="169"/>
      <c r="J9" s="170">
        <f>IF(ABS(IF(F9=0,0,IF(ABS((H9/F9)*100)&lt;500,H9/F9*100)))&lt;0.05,0,IF(F9=0,0,IF(ABS((H9/F9)*100)&lt;500,H9/F9*100*IF(F9&lt;0,-1,1),0)))</f>
        <v>3.597752317010874</v>
      </c>
      <c r="K9" s="153"/>
      <c r="L9" s="171"/>
    </row>
    <row r="10" spans="2:12" ht="12.75" customHeight="1">
      <c r="B10" s="148"/>
      <c r="C10" s="167" t="s">
        <v>19</v>
      </c>
      <c r="D10" s="168">
        <f>D11-D9</f>
        <v>1360</v>
      </c>
      <c r="E10" s="172"/>
      <c r="F10" s="168">
        <f>F11-F9</f>
        <v>1179</v>
      </c>
      <c r="G10" s="168"/>
      <c r="H10" s="169">
        <f>+D10-F10</f>
        <v>181</v>
      </c>
      <c r="I10" s="173"/>
      <c r="J10" s="174">
        <f>IF(ABS(IF(F10=0,0,IF(ABS((H10/F10)*100)&lt;500,H10/F10*100)))&lt;0.05,0,IF(F10=0,0,IF(ABS((H10/F10)*100)&lt;500,H10/F10*100*IF(F10&lt;0,-1,1),0)))</f>
        <v>15.351993214588635</v>
      </c>
      <c r="K10" s="153"/>
      <c r="L10" s="171"/>
    </row>
    <row r="11" spans="2:11" s="175" customFormat="1" ht="15.75" customHeight="1" thickBot="1">
      <c r="B11" s="176"/>
      <c r="C11" s="177" t="s">
        <v>368</v>
      </c>
      <c r="D11" s="717">
        <v>15556</v>
      </c>
      <c r="E11" s="718"/>
      <c r="F11" s="717">
        <v>14882</v>
      </c>
      <c r="G11" s="718"/>
      <c r="H11" s="719">
        <f>SUM(H9:H10)</f>
        <v>674</v>
      </c>
      <c r="I11" s="719"/>
      <c r="J11" s="720">
        <f>IF(ABS(IF(F11=0,0,IF(ABS((H11/F11)*100)&lt;500,H11/F11*100)))&lt;0.05,0,IF(F11=0,0,IF(ABS((H11/F11)*100)&lt;500,H11/F11*100*IF(F11&lt;0,-1,1),0)))</f>
        <v>4.528961161134256</v>
      </c>
      <c r="K11" s="178"/>
    </row>
    <row r="12" spans="2:11" ht="4.5" customHeight="1">
      <c r="B12" s="148"/>
      <c r="C12" s="167"/>
      <c r="D12" s="168"/>
      <c r="E12" s="168"/>
      <c r="F12" s="168"/>
      <c r="G12" s="168"/>
      <c r="H12" s="169"/>
      <c r="I12" s="169"/>
      <c r="J12" s="179"/>
      <c r="K12" s="153"/>
    </row>
    <row r="13" spans="2:11" ht="12.75" customHeight="1">
      <c r="B13" s="148"/>
      <c r="C13" s="149" t="s">
        <v>44</v>
      </c>
      <c r="D13" s="168"/>
      <c r="E13" s="168"/>
      <c r="F13" s="168"/>
      <c r="G13" s="168"/>
      <c r="H13" s="169"/>
      <c r="I13" s="169"/>
      <c r="J13" s="179"/>
      <c r="K13" s="153"/>
    </row>
    <row r="14" spans="2:11" ht="12.75" customHeight="1">
      <c r="B14" s="148"/>
      <c r="C14" s="167" t="s">
        <v>29</v>
      </c>
      <c r="D14" s="168">
        <f>'Fin Stmts - Fun Class'!D42</f>
        <v>4730</v>
      </c>
      <c r="E14" s="168"/>
      <c r="F14" s="168">
        <f>'Fin Stmts - Fun Class'!B42</f>
        <v>4474</v>
      </c>
      <c r="G14" s="168"/>
      <c r="H14" s="169">
        <f aca="true" t="shared" si="0" ref="H14:H27">+D14-F14</f>
        <v>256</v>
      </c>
      <c r="I14" s="169"/>
      <c r="J14" s="170">
        <f aca="true" t="shared" si="1" ref="J14:J28">IF(ABS(IF(F14=0,0,IF(ABS((H14/F14)*100)&lt;500,H14/F14*100)))&lt;0.05,0,IF(F14=0,0,IF(ABS((H14/F14)*100)&lt;500,H14/F14*100*IF(F14&lt;0,-1,1),0)))</f>
        <v>5.721949038891372</v>
      </c>
      <c r="K14" s="153"/>
    </row>
    <row r="15" spans="2:11" ht="12.75" customHeight="1">
      <c r="B15" s="148"/>
      <c r="C15" s="167" t="s">
        <v>30</v>
      </c>
      <c r="D15" s="168">
        <f>'Fin Stmts - Fun Class'!D43</f>
        <v>164</v>
      </c>
      <c r="E15" s="168"/>
      <c r="F15" s="168">
        <f>'Fin Stmts - Fun Class'!B43</f>
        <v>157</v>
      </c>
      <c r="G15" s="168"/>
      <c r="H15" s="169">
        <f t="shared" si="0"/>
        <v>7</v>
      </c>
      <c r="I15" s="169"/>
      <c r="J15" s="170">
        <f t="shared" si="1"/>
        <v>4.45859872611465</v>
      </c>
      <c r="K15" s="153"/>
    </row>
    <row r="16" spans="2:11" ht="12.75" customHeight="1">
      <c r="B16" s="148"/>
      <c r="C16" s="167" t="s">
        <v>31</v>
      </c>
      <c r="D16" s="168">
        <f>'Fin Stmts - Fun Class'!D44</f>
        <v>2991</v>
      </c>
      <c r="E16" s="168"/>
      <c r="F16" s="168">
        <f>'Fin Stmts - Fun Class'!B44</f>
        <v>2769</v>
      </c>
      <c r="G16" s="168"/>
      <c r="H16" s="169">
        <f t="shared" si="0"/>
        <v>222</v>
      </c>
      <c r="I16" s="169"/>
      <c r="J16" s="170">
        <f t="shared" si="1"/>
        <v>8.017334777898158</v>
      </c>
      <c r="K16" s="153"/>
    </row>
    <row r="17" spans="2:11" ht="12.75" customHeight="1">
      <c r="B17" s="148"/>
      <c r="C17" s="180" t="s">
        <v>32</v>
      </c>
      <c r="D17" s="168">
        <f>'Fin Stmts - Fun Class'!D45</f>
        <v>2626</v>
      </c>
      <c r="E17" s="168"/>
      <c r="F17" s="168">
        <f>'Fin Stmts - Fun Class'!B45</f>
        <v>2427</v>
      </c>
      <c r="G17" s="168"/>
      <c r="H17" s="169">
        <f t="shared" si="0"/>
        <v>199</v>
      </c>
      <c r="I17" s="169"/>
      <c r="J17" s="170">
        <f t="shared" si="1"/>
        <v>8.199423156159868</v>
      </c>
      <c r="K17" s="153"/>
    </row>
    <row r="18" spans="2:16" ht="12.75" customHeight="1">
      <c r="B18" s="148"/>
      <c r="C18" s="167" t="s">
        <v>33</v>
      </c>
      <c r="D18" s="168">
        <f>'Fin Stmts - Fun Class'!D46</f>
        <v>782</v>
      </c>
      <c r="E18" s="168"/>
      <c r="F18" s="168">
        <f>'Fin Stmts - Fun Class'!B46</f>
        <v>680</v>
      </c>
      <c r="G18" s="168"/>
      <c r="H18" s="169">
        <f t="shared" si="0"/>
        <v>102</v>
      </c>
      <c r="I18" s="169"/>
      <c r="J18" s="170">
        <f t="shared" si="1"/>
        <v>15</v>
      </c>
      <c r="K18" s="153"/>
      <c r="P18" s="181"/>
    </row>
    <row r="19" spans="2:11" ht="12.75" customHeight="1">
      <c r="B19" s="148"/>
      <c r="C19" s="167" t="s">
        <v>34</v>
      </c>
      <c r="D19" s="168">
        <f>'Fin Stmts - Fun Class'!D47</f>
        <v>744</v>
      </c>
      <c r="E19" s="168"/>
      <c r="F19" s="168">
        <f>'Fin Stmts - Fun Class'!B47</f>
        <v>699</v>
      </c>
      <c r="G19" s="168"/>
      <c r="H19" s="169">
        <f>+D19-F19</f>
        <v>45</v>
      </c>
      <c r="I19" s="169"/>
      <c r="J19" s="170">
        <f t="shared" si="1"/>
        <v>6.437768240343347</v>
      </c>
      <c r="K19" s="153"/>
    </row>
    <row r="20" spans="2:11" ht="12.75" customHeight="1">
      <c r="B20" s="148"/>
      <c r="C20" s="167" t="s">
        <v>35</v>
      </c>
      <c r="D20" s="168">
        <f>'Fin Stmts - Fun Class'!D48</f>
        <v>425</v>
      </c>
      <c r="E20" s="168"/>
      <c r="F20" s="168">
        <f>'Fin Stmts - Fun Class'!B48</f>
        <v>348</v>
      </c>
      <c r="G20" s="168"/>
      <c r="H20" s="169">
        <f t="shared" si="0"/>
        <v>77</v>
      </c>
      <c r="I20" s="169"/>
      <c r="J20" s="170">
        <f t="shared" si="1"/>
        <v>22.126436781609197</v>
      </c>
      <c r="K20" s="153"/>
    </row>
    <row r="21" spans="2:11" ht="12.75" customHeight="1">
      <c r="B21" s="148"/>
      <c r="C21" s="167" t="s">
        <v>36</v>
      </c>
      <c r="D21" s="168">
        <f>'Fin Stmts - Fun Class'!D49</f>
        <v>782</v>
      </c>
      <c r="E21" s="168"/>
      <c r="F21" s="168">
        <f>'Fin Stmts - Fun Class'!B49</f>
        <v>624</v>
      </c>
      <c r="G21" s="168"/>
      <c r="H21" s="169">
        <f t="shared" si="0"/>
        <v>158</v>
      </c>
      <c r="I21" s="169"/>
      <c r="J21" s="170">
        <f t="shared" si="1"/>
        <v>25.320512820512818</v>
      </c>
      <c r="K21" s="153"/>
    </row>
    <row r="22" spans="2:11" ht="12.75" customHeight="1">
      <c r="B22" s="148"/>
      <c r="C22" s="167" t="s">
        <v>37</v>
      </c>
      <c r="D22" s="168">
        <f>'Fin Stmts - Fun Class'!D50</f>
        <v>784</v>
      </c>
      <c r="E22" s="168"/>
      <c r="F22" s="168">
        <f>'Fin Stmts - Fun Class'!B50</f>
        <v>614</v>
      </c>
      <c r="G22" s="168"/>
      <c r="H22" s="169">
        <f t="shared" si="0"/>
        <v>170</v>
      </c>
      <c r="I22" s="169"/>
      <c r="J22" s="170">
        <f t="shared" si="1"/>
        <v>27.68729641693811</v>
      </c>
      <c r="K22" s="153"/>
    </row>
    <row r="23" spans="2:11" ht="12.75" customHeight="1">
      <c r="B23" s="148"/>
      <c r="C23" s="167" t="s">
        <v>38</v>
      </c>
      <c r="D23" s="168">
        <f>'Fin Stmts - Fun Class'!D51</f>
        <v>114</v>
      </c>
      <c r="E23" s="168"/>
      <c r="F23" s="168">
        <f>'Fin Stmts - Fun Class'!B51</f>
        <v>103</v>
      </c>
      <c r="G23" s="168"/>
      <c r="H23" s="169">
        <f t="shared" si="0"/>
        <v>11</v>
      </c>
      <c r="I23" s="169"/>
      <c r="J23" s="170">
        <f t="shared" si="1"/>
        <v>10.679611650485436</v>
      </c>
      <c r="K23" s="153"/>
    </row>
    <row r="24" spans="2:11" ht="12.75" customHeight="1">
      <c r="B24" s="148"/>
      <c r="C24" s="167" t="s">
        <v>39</v>
      </c>
      <c r="D24" s="168">
        <f>'Fin Stmts - Fun Class'!D52</f>
        <v>238</v>
      </c>
      <c r="E24" s="168"/>
      <c r="F24" s="168">
        <f>'Fin Stmts - Fun Class'!B52</f>
        <v>196</v>
      </c>
      <c r="G24" s="168"/>
      <c r="H24" s="169">
        <f t="shared" si="0"/>
        <v>42</v>
      </c>
      <c r="I24" s="169"/>
      <c r="J24" s="170">
        <f t="shared" si="1"/>
        <v>21.428571428571427</v>
      </c>
      <c r="K24" s="153"/>
    </row>
    <row r="25" spans="2:11" ht="12.75" customHeight="1">
      <c r="B25" s="148"/>
      <c r="C25" s="167" t="s">
        <v>40</v>
      </c>
      <c r="D25" s="168">
        <f>'Fin Stmts - Fun Class'!D53</f>
        <v>83</v>
      </c>
      <c r="E25" s="168"/>
      <c r="F25" s="168">
        <f>'Fin Stmts - Fun Class'!B53</f>
        <v>75</v>
      </c>
      <c r="G25" s="168"/>
      <c r="H25" s="169">
        <f t="shared" si="0"/>
        <v>8</v>
      </c>
      <c r="I25" s="169"/>
      <c r="J25" s="170">
        <f t="shared" si="1"/>
        <v>10.666666666666668</v>
      </c>
      <c r="K25" s="153"/>
    </row>
    <row r="26" spans="2:11" ht="12.75" customHeight="1">
      <c r="B26" s="148"/>
      <c r="C26" s="167" t="s">
        <v>41</v>
      </c>
      <c r="D26" s="168">
        <f>'Fin Stmts - Fun Class'!D54</f>
        <v>16</v>
      </c>
      <c r="E26" s="168"/>
      <c r="F26" s="168">
        <f>'Fin Stmts - Fun Class'!B54</f>
        <v>6</v>
      </c>
      <c r="G26" s="168"/>
      <c r="H26" s="169">
        <f t="shared" si="0"/>
        <v>10</v>
      </c>
      <c r="I26" s="169"/>
      <c r="J26" s="170">
        <f t="shared" si="1"/>
        <v>166.66666666666669</v>
      </c>
      <c r="K26" s="153"/>
    </row>
    <row r="27" spans="2:11" ht="12.75" customHeight="1">
      <c r="B27" s="148"/>
      <c r="C27" s="167" t="s">
        <v>42</v>
      </c>
      <c r="D27" s="168">
        <f>'Fin Stmts - Fun Class'!D55</f>
        <v>587</v>
      </c>
      <c r="E27" s="168"/>
      <c r="F27" s="168">
        <f>'Fin Stmts - Fun Class'!B55</f>
        <v>589</v>
      </c>
      <c r="G27" s="168"/>
      <c r="H27" s="169">
        <f t="shared" si="0"/>
        <v>-2</v>
      </c>
      <c r="I27" s="169"/>
      <c r="J27" s="170">
        <f t="shared" si="1"/>
        <v>-0.3395585738539898</v>
      </c>
      <c r="K27" s="153"/>
    </row>
    <row r="28" spans="2:11" s="175" customFormat="1" ht="15.75" customHeight="1" thickBot="1">
      <c r="B28" s="176"/>
      <c r="C28" s="177" t="s">
        <v>269</v>
      </c>
      <c r="D28" s="718">
        <f>SUM(D14:D27)</f>
        <v>15066</v>
      </c>
      <c r="E28" s="718"/>
      <c r="F28" s="718">
        <f>SUM(F14:F27)</f>
        <v>13761</v>
      </c>
      <c r="G28" s="718"/>
      <c r="H28" s="719">
        <f>D28-F28</f>
        <v>1305</v>
      </c>
      <c r="I28" s="719"/>
      <c r="J28" s="720">
        <f t="shared" si="1"/>
        <v>9.483322432962721</v>
      </c>
      <c r="K28" s="178"/>
    </row>
    <row r="29" spans="2:11" ht="4.5" customHeight="1">
      <c r="B29" s="148"/>
      <c r="C29" s="167"/>
      <c r="D29" s="168"/>
      <c r="E29" s="168"/>
      <c r="F29" s="168"/>
      <c r="G29" s="168"/>
      <c r="H29" s="169"/>
      <c r="I29" s="169"/>
      <c r="J29" s="179"/>
      <c r="K29" s="153"/>
    </row>
    <row r="30" spans="2:11" ht="12">
      <c r="B30" s="148"/>
      <c r="C30" s="167" t="s">
        <v>270</v>
      </c>
      <c r="D30" s="168">
        <f>D32-D11+D28</f>
        <v>401</v>
      </c>
      <c r="E30" s="168"/>
      <c r="F30" s="168">
        <f>F32-F11+F28</f>
        <v>401</v>
      </c>
      <c r="G30" s="168"/>
      <c r="H30" s="169">
        <f>+D30-F30</f>
        <v>0</v>
      </c>
      <c r="I30" s="182"/>
      <c r="J30" s="170">
        <f>IF(ABS(IF(F30=0,0,IF(ABS((H30/F30)*100)&lt;500,H30/F30*100)))&lt;0.05,0,IF(F30=0,0,IF(ABS((H30/F30)*100)&lt;500,H30/F30*100*IF(F30&lt;0,-1,1),0)))</f>
        <v>0</v>
      </c>
      <c r="K30" s="153"/>
    </row>
    <row r="31" spans="2:11" ht="5.25" customHeight="1">
      <c r="B31" s="148"/>
      <c r="C31" s="167"/>
      <c r="D31" s="172"/>
      <c r="E31" s="172"/>
      <c r="F31" s="172"/>
      <c r="G31" s="172"/>
      <c r="H31" s="173"/>
      <c r="I31" s="173"/>
      <c r="J31" s="183"/>
      <c r="K31" s="153"/>
    </row>
    <row r="32" spans="2:11" ht="15.75" customHeight="1">
      <c r="B32" s="148"/>
      <c r="C32" s="177" t="s">
        <v>239</v>
      </c>
      <c r="D32" s="721">
        <f>'Fin Stmts - Perform'!E45</f>
        <v>891</v>
      </c>
      <c r="E32" s="168"/>
      <c r="F32" s="721">
        <f>'Fin Stmts - Perform'!B45</f>
        <v>1522</v>
      </c>
      <c r="G32" s="168"/>
      <c r="H32" s="187">
        <f>D32-F32</f>
        <v>-631</v>
      </c>
      <c r="I32" s="187"/>
      <c r="J32" s="722">
        <f>IF(ABS(IF(F32=0,0,IF(ABS((H32/F32)*100)&lt;500,H32/F32*100)))&lt;0.05,0,IF(F32=0,0,IF(ABS((H32/F32)*100)&lt;500,H32/F32*100*IF(F32&lt;0,-1,1),0)))</f>
        <v>-41.45860709592641</v>
      </c>
      <c r="K32" s="153"/>
    </row>
    <row r="33" spans="2:11" ht="5.25" customHeight="1">
      <c r="B33" s="148"/>
      <c r="C33" s="167"/>
      <c r="D33" s="168"/>
      <c r="E33" s="168"/>
      <c r="F33" s="168"/>
      <c r="G33" s="168"/>
      <c r="H33" s="169"/>
      <c r="I33" s="169"/>
      <c r="J33" s="179"/>
      <c r="K33" s="153"/>
    </row>
    <row r="34" spans="2:12" ht="12.75" customHeight="1">
      <c r="B34" s="148"/>
      <c r="C34" s="167" t="s">
        <v>372</v>
      </c>
      <c r="D34" s="168">
        <f>'Fin Stmts - Perform'!E51</f>
        <v>-1691</v>
      </c>
      <c r="E34" s="168"/>
      <c r="F34" s="168">
        <f>'Fin Stmts - Perform'!B51</f>
        <v>614</v>
      </c>
      <c r="G34" s="168"/>
      <c r="H34" s="169">
        <f>+D34-F34</f>
        <v>-2305</v>
      </c>
      <c r="I34" s="169"/>
      <c r="J34" s="170">
        <f>IF(ABS(IF(F34=0,0,IF(ABS((H34/F34)*100)&lt;500,H34/F34*100)))&lt;0.05,0,IF(F34=0,0,IF(ABS((H34/F34)*100)&lt;500,H34/F34*100*IF(F34&lt;0,-1,1),0)))</f>
        <v>-375.4071661237785</v>
      </c>
      <c r="K34" s="153"/>
      <c r="L34" s="171"/>
    </row>
    <row r="35" spans="2:12" ht="12.75" customHeight="1">
      <c r="B35" s="148"/>
      <c r="C35" s="167" t="s">
        <v>331</v>
      </c>
      <c r="D35" s="168">
        <f>'Fin Stmts - Perform'!E53+'Fin Stmts - Perform'!E57+'Fin Stmts - Perform'!E61</f>
        <v>43</v>
      </c>
      <c r="E35" s="168"/>
      <c r="F35" s="168">
        <f>'Fin Stmts - Perform'!B53+'Fin Stmts - Perform'!B57+'Fin Stmts - Perform'!B61</f>
        <v>7</v>
      </c>
      <c r="G35" s="168"/>
      <c r="H35" s="169">
        <f>+D35-F35</f>
        <v>36</v>
      </c>
      <c r="I35" s="169"/>
      <c r="J35" s="170">
        <f>IF(ABS(IF(F35=0,0,IF(ABS((H35/F35)*100)&lt;500,H35/F35*100)))&lt;0.05,0,IF(F35=0,0,IF(ABS((H35/F35)*100)&lt;500,H35/F35*100*IF(F35&lt;0,-1,1),0)))</f>
        <v>0</v>
      </c>
      <c r="K35" s="153"/>
      <c r="L35" s="171"/>
    </row>
    <row r="36" spans="2:12" ht="3" customHeight="1">
      <c r="B36" s="148"/>
      <c r="C36" s="167"/>
      <c r="D36" s="168"/>
      <c r="E36" s="168"/>
      <c r="F36" s="168"/>
      <c r="G36" s="168"/>
      <c r="H36" s="169">
        <f>+D36-F36</f>
        <v>0</v>
      </c>
      <c r="I36" s="169"/>
      <c r="J36" s="170"/>
      <c r="K36" s="153"/>
      <c r="L36" s="171"/>
    </row>
    <row r="37" spans="2:11" ht="0.75" customHeight="1">
      <c r="B37" s="148"/>
      <c r="C37" s="167"/>
      <c r="D37" s="172"/>
      <c r="E37" s="172"/>
      <c r="F37" s="172"/>
      <c r="G37" s="172"/>
      <c r="H37" s="173"/>
      <c r="I37" s="173"/>
      <c r="J37" s="183"/>
      <c r="K37" s="184"/>
    </row>
    <row r="38" spans="2:11" s="175" customFormat="1" ht="15.75" customHeight="1" thickBot="1">
      <c r="B38" s="176"/>
      <c r="C38" s="177" t="s">
        <v>26</v>
      </c>
      <c r="D38" s="718">
        <f>D32+D34+D35</f>
        <v>-757</v>
      </c>
      <c r="E38" s="718"/>
      <c r="F38" s="718">
        <f>F32+F34+F35</f>
        <v>2143</v>
      </c>
      <c r="G38" s="718"/>
      <c r="H38" s="718">
        <f>H32+H34+H35</f>
        <v>-2900</v>
      </c>
      <c r="I38" s="719"/>
      <c r="J38" s="720">
        <f>IF(ABS(IF(F38=0,0,IF(ABS((H38/F38)*100)&lt;500,H38/F38*100)))&lt;0.05,0,IF(F38=0,0,IF(ABS((H38/F38)*100)&lt;500,H38/F38*100*IF(F38&lt;0,-1,1),0)))</f>
        <v>-135.32431171255251</v>
      </c>
      <c r="K38" s="185"/>
    </row>
    <row r="39" spans="2:11" ht="4.5" customHeight="1">
      <c r="B39" s="148"/>
      <c r="C39" s="177"/>
      <c r="D39" s="186"/>
      <c r="E39" s="186"/>
      <c r="F39" s="186"/>
      <c r="G39" s="186"/>
      <c r="H39" s="187"/>
      <c r="I39" s="187"/>
      <c r="J39" s="188"/>
      <c r="K39" s="153"/>
    </row>
    <row r="40" spans="2:11" ht="12">
      <c r="B40" s="148"/>
      <c r="C40" s="177"/>
      <c r="D40" s="186"/>
      <c r="E40" s="186"/>
      <c r="F40" s="186"/>
      <c r="G40" s="186"/>
      <c r="H40" s="187"/>
      <c r="I40" s="187"/>
      <c r="J40" s="188"/>
      <c r="K40" s="153"/>
    </row>
    <row r="41" spans="2:11" ht="12">
      <c r="B41" s="189"/>
      <c r="C41" s="190"/>
      <c r="D41" s="191"/>
      <c r="E41" s="191"/>
      <c r="F41" s="191"/>
      <c r="G41" s="191"/>
      <c r="H41" s="192"/>
      <c r="I41" s="192"/>
      <c r="J41" s="193"/>
      <c r="K41" s="164"/>
    </row>
    <row r="42" spans="2:11" ht="12" customHeight="1">
      <c r="B42" s="194"/>
      <c r="C42" s="195" t="s">
        <v>303</v>
      </c>
      <c r="D42" s="196">
        <f>'Fin Stmts - Note 18'!D30</f>
        <v>-3214</v>
      </c>
      <c r="E42" s="196"/>
      <c r="F42" s="196">
        <f>'Fin Stmts - Note 18'!B30</f>
        <v>-347</v>
      </c>
      <c r="G42" s="196"/>
      <c r="H42" s="197">
        <f>+D42-F42</f>
        <v>-2867</v>
      </c>
      <c r="I42" s="198"/>
      <c r="J42" s="199">
        <f>IF(ABS(IF(F42=0,0,IF(ABS((H42/F42)*100)&lt;500,H42/F42*100)))&lt;0.05,0,IF(F42=0,0,IF(ABS((H42/F42)*100)&lt;500,H42/F42*100*IF(F42&lt;0,-1,1),0)))</f>
        <v>0</v>
      </c>
      <c r="K42" s="200"/>
    </row>
    <row r="43" spans="2:11" ht="3.75" customHeight="1">
      <c r="B43" s="194"/>
      <c r="C43" s="195"/>
      <c r="D43" s="196"/>
      <c r="E43" s="196"/>
      <c r="F43" s="196"/>
      <c r="G43" s="196"/>
      <c r="H43" s="201"/>
      <c r="I43" s="201"/>
      <c r="J43" s="199"/>
      <c r="K43" s="200"/>
    </row>
    <row r="44" spans="2:11" ht="12.75" customHeight="1">
      <c r="B44" s="194"/>
      <c r="C44" s="202" t="s">
        <v>271</v>
      </c>
      <c r="D44" s="203"/>
      <c r="E44" s="203"/>
      <c r="F44" s="203"/>
      <c r="G44" s="203"/>
      <c r="H44" s="204"/>
      <c r="I44" s="204"/>
      <c r="J44" s="205"/>
      <c r="K44" s="200"/>
    </row>
    <row r="45" spans="2:15" s="175" customFormat="1" ht="24">
      <c r="B45" s="206"/>
      <c r="C45" s="195" t="s">
        <v>452</v>
      </c>
      <c r="D45" s="196">
        <f>'Fin Stmts - Borrowings'!D37</f>
        <v>31931</v>
      </c>
      <c r="E45" s="196"/>
      <c r="F45" s="196">
        <f>'Fin Stmts - Borrowings'!B37</f>
        <v>31288</v>
      </c>
      <c r="G45" s="196"/>
      <c r="H45" s="201">
        <f>D45-F45</f>
        <v>643</v>
      </c>
      <c r="I45" s="201"/>
      <c r="J45" s="207">
        <f>IF(ABS(IF(F45=0,0,IF(ABS((H45/F45)*100)&lt;500,H45/F45*100)))&lt;0.05,0,IF(F45=0,0,IF(ABS((H45/F45)*100)&lt;500,H45/F45*100*IF(F45&lt;0,-1,1),0)))</f>
        <v>2.05510099718742</v>
      </c>
      <c r="K45" s="208"/>
      <c r="O45" s="143"/>
    </row>
    <row r="46" spans="2:11" s="175" customFormat="1" ht="4.5" customHeight="1">
      <c r="B46" s="206"/>
      <c r="C46" s="195"/>
      <c r="D46" s="196"/>
      <c r="E46" s="196"/>
      <c r="F46" s="196"/>
      <c r="G46" s="196"/>
      <c r="H46" s="201"/>
      <c r="I46" s="201"/>
      <c r="J46" s="207"/>
      <c r="K46" s="208"/>
    </row>
    <row r="47" spans="2:11" s="175" customFormat="1" ht="15.75" customHeight="1">
      <c r="B47" s="206"/>
      <c r="C47" s="195" t="s">
        <v>306</v>
      </c>
      <c r="D47" s="196">
        <f>'Fin Stmts - Borrowings'!D31</f>
        <v>2592</v>
      </c>
      <c r="E47" s="196"/>
      <c r="F47" s="196">
        <f>'Fin Stmts - Borrowings'!B31</f>
        <v>4186</v>
      </c>
      <c r="G47" s="196"/>
      <c r="H47" s="201">
        <f>D47-F47</f>
        <v>-1594</v>
      </c>
      <c r="I47" s="201"/>
      <c r="J47" s="207">
        <f>IF(ABS(IF(F47=0,0,IF(ABS((H47/F47)*100)&lt;500,H47/F47*100)))&lt;0.05,0,IF(F47=0,0,IF(ABS((H47/F47)*100)&lt;500,H47/F47*100*IF(F47&lt;0,-1,1),0)))</f>
        <v>-38.07931199235547</v>
      </c>
      <c r="K47" s="208"/>
    </row>
    <row r="48" spans="2:11" ht="3" customHeight="1">
      <c r="B48" s="209"/>
      <c r="C48" s="210"/>
      <c r="D48" s="210"/>
      <c r="E48" s="210"/>
      <c r="F48" s="210"/>
      <c r="G48" s="210"/>
      <c r="H48" s="210"/>
      <c r="I48" s="210"/>
      <c r="J48" s="210"/>
      <c r="K48" s="211"/>
    </row>
    <row r="49" ht="12.75" customHeight="1">
      <c r="M49" s="143" t="s">
        <v>14</v>
      </c>
    </row>
  </sheetData>
  <sheetProtection/>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1:J105"/>
  <sheetViews>
    <sheetView zoomScalePageLayoutView="0" workbookViewId="0" topLeftCell="A1">
      <selection activeCell="A1" sqref="A1"/>
    </sheetView>
  </sheetViews>
  <sheetFormatPr defaultColWidth="9.140625" defaultRowHeight="12"/>
  <cols>
    <col min="1" max="2" width="9.7109375" style="212" customWidth="1"/>
    <col min="3" max="3" width="34.28125" style="213" customWidth="1"/>
    <col min="4" max="4" width="5.00390625" style="214" customWidth="1"/>
    <col min="5" max="5" width="9.7109375" style="215" customWidth="1"/>
    <col min="6" max="6" width="9.7109375" style="216" customWidth="1"/>
    <col min="7" max="7" width="9.7109375" style="215" customWidth="1"/>
    <col min="8" max="8" width="9.7109375" style="217" customWidth="1"/>
    <col min="9" max="9" width="9.7109375" style="216" customWidth="1"/>
    <col min="10" max="10" width="8.00390625" style="4" customWidth="1"/>
    <col min="11" max="16384" width="9.140625" style="4" customWidth="1"/>
  </cols>
  <sheetData>
    <row r="1" spans="1:9" s="219" customFormat="1" ht="15.75" customHeight="1">
      <c r="A1" s="220" t="s">
        <v>0</v>
      </c>
      <c r="B1" s="221"/>
      <c r="C1" s="11"/>
      <c r="D1" s="222"/>
      <c r="E1" s="223"/>
      <c r="F1" s="224"/>
      <c r="G1" s="224"/>
      <c r="H1" s="224"/>
      <c r="I1" s="224"/>
    </row>
    <row r="2" spans="1:10" s="225" customFormat="1" ht="15.75" customHeight="1" thickBot="1">
      <c r="A2" s="226" t="s">
        <v>517</v>
      </c>
      <c r="B2" s="227"/>
      <c r="C2" s="227"/>
      <c r="D2" s="228"/>
      <c r="E2" s="229"/>
      <c r="F2" s="230"/>
      <c r="G2" s="230"/>
      <c r="H2" s="230"/>
      <c r="I2" s="230"/>
      <c r="J2" s="231"/>
    </row>
    <row r="3" spans="1:9" s="232" customFormat="1" ht="9" customHeight="1">
      <c r="A3" s="233"/>
      <c r="B3" s="233"/>
      <c r="C3" s="234"/>
      <c r="D3" s="235"/>
      <c r="E3" s="236"/>
      <c r="F3" s="237"/>
      <c r="G3" s="237"/>
      <c r="H3" s="237"/>
      <c r="I3" s="237"/>
    </row>
    <row r="4" spans="1:9" s="232" customFormat="1" ht="11.25" customHeight="1">
      <c r="A4" s="238" t="s">
        <v>1</v>
      </c>
      <c r="B4" s="239" t="s">
        <v>491</v>
      </c>
      <c r="C4" s="234"/>
      <c r="D4" s="235"/>
      <c r="E4" s="236"/>
      <c r="F4" s="237"/>
      <c r="G4" s="237"/>
      <c r="H4" s="237"/>
      <c r="I4" s="237"/>
    </row>
    <row r="5" spans="1:9" ht="12" customHeight="1">
      <c r="A5" s="240" t="s">
        <v>2</v>
      </c>
      <c r="B5" s="238" t="s">
        <v>492</v>
      </c>
      <c r="C5" s="4"/>
      <c r="D5" s="222"/>
      <c r="E5" s="241" t="s">
        <v>3</v>
      </c>
      <c r="F5" s="241"/>
      <c r="G5" s="241"/>
      <c r="H5" s="242"/>
      <c r="I5" s="243" t="s">
        <v>4</v>
      </c>
    </row>
    <row r="6" spans="1:9" ht="11.25" customHeight="1">
      <c r="A6" s="244" t="s">
        <v>455</v>
      </c>
      <c r="B6" s="244" t="s">
        <v>5</v>
      </c>
      <c r="C6" s="4"/>
      <c r="D6" s="4"/>
      <c r="E6" s="221"/>
      <c r="F6" s="221"/>
      <c r="G6" s="221"/>
      <c r="H6" s="221"/>
      <c r="I6" s="22" t="s">
        <v>6</v>
      </c>
    </row>
    <row r="7" spans="1:9" ht="13.5" customHeight="1">
      <c r="A7" s="245" t="s">
        <v>7</v>
      </c>
      <c r="B7" s="238" t="s">
        <v>7</v>
      </c>
      <c r="C7" s="246"/>
      <c r="D7" s="222" t="s">
        <v>8</v>
      </c>
      <c r="E7" s="247" t="s">
        <v>7</v>
      </c>
      <c r="F7" s="243" t="s">
        <v>6</v>
      </c>
      <c r="G7" s="44" t="s">
        <v>9</v>
      </c>
      <c r="H7" s="44"/>
      <c r="I7" s="221"/>
    </row>
    <row r="8" spans="1:9" s="23" customFormat="1" ht="11.25" customHeight="1">
      <c r="A8" s="114" t="s">
        <v>10</v>
      </c>
      <c r="B8" s="114" t="s">
        <v>10</v>
      </c>
      <c r="C8" s="24"/>
      <c r="D8" s="248"/>
      <c r="E8" s="249" t="s">
        <v>10</v>
      </c>
      <c r="F8" s="250" t="s">
        <v>10</v>
      </c>
      <c r="G8" s="251" t="s">
        <v>10</v>
      </c>
      <c r="H8" s="252" t="s">
        <v>11</v>
      </c>
      <c r="I8" s="250" t="s">
        <v>10</v>
      </c>
    </row>
    <row r="9" spans="1:9" s="23" customFormat="1" ht="8.25" customHeight="1">
      <c r="A9" s="238"/>
      <c r="B9" s="238"/>
      <c r="C9" s="24"/>
      <c r="D9" s="253"/>
      <c r="E9" s="254"/>
      <c r="F9" s="22"/>
      <c r="G9" s="255"/>
      <c r="H9" s="256"/>
      <c r="I9" s="22"/>
    </row>
    <row r="10" spans="1:9" s="23" customFormat="1" ht="12">
      <c r="A10" s="239"/>
      <c r="B10" s="239"/>
      <c r="C10" s="257" t="s">
        <v>12</v>
      </c>
      <c r="D10" s="222"/>
      <c r="E10" s="247"/>
      <c r="F10" s="243"/>
      <c r="G10" s="258"/>
      <c r="H10" s="259"/>
      <c r="I10" s="243"/>
    </row>
    <row r="11" spans="1:9" s="260" customFormat="1" ht="11.25" customHeight="1">
      <c r="A11" s="2">
        <v>56372</v>
      </c>
      <c r="B11" s="2">
        <v>13553</v>
      </c>
      <c r="C11" s="261" t="s">
        <v>13</v>
      </c>
      <c r="D11" s="262">
        <v>1</v>
      </c>
      <c r="E11" s="263">
        <v>14131</v>
      </c>
      <c r="F11" s="2">
        <v>13602</v>
      </c>
      <c r="G11" s="264">
        <v>529</v>
      </c>
      <c r="H11" s="265">
        <v>3.889133950889575</v>
      </c>
      <c r="I11" s="2">
        <v>55538</v>
      </c>
    </row>
    <row r="12" spans="1:9" s="260" customFormat="1" ht="9" customHeight="1">
      <c r="A12" s="2"/>
      <c r="B12" s="2"/>
      <c r="C12" s="261"/>
      <c r="D12" s="262"/>
      <c r="E12" s="263"/>
      <c r="F12" s="2"/>
      <c r="G12" s="264"/>
      <c r="H12" s="265"/>
      <c r="I12" s="2"/>
    </row>
    <row r="13" spans="1:9" s="260" customFormat="1" ht="11.25" customHeight="1">
      <c r="A13" s="266">
        <v>3879</v>
      </c>
      <c r="B13" s="266">
        <v>1013</v>
      </c>
      <c r="C13" s="261" t="s">
        <v>15</v>
      </c>
      <c r="D13" s="262">
        <v>1</v>
      </c>
      <c r="E13" s="267">
        <v>980</v>
      </c>
      <c r="F13" s="266">
        <v>986</v>
      </c>
      <c r="G13" s="268">
        <v>-6</v>
      </c>
      <c r="H13" s="269">
        <v>-0.6085192697768762</v>
      </c>
      <c r="I13" s="266">
        <v>3993</v>
      </c>
    </row>
    <row r="14" spans="1:10" s="213" customFormat="1" ht="17.25" customHeight="1">
      <c r="A14" s="270"/>
      <c r="B14" s="270"/>
      <c r="C14" s="735" t="s">
        <v>16</v>
      </c>
      <c r="D14" s="262"/>
      <c r="E14" s="272"/>
      <c r="F14" s="270"/>
      <c r="G14" s="273"/>
      <c r="H14" s="274"/>
      <c r="I14" s="270"/>
      <c r="J14" s="260"/>
    </row>
    <row r="15" spans="1:10" s="275" customFormat="1" ht="12" customHeight="1">
      <c r="A15" s="276">
        <v>60251</v>
      </c>
      <c r="B15" s="276">
        <v>14566</v>
      </c>
      <c r="C15" s="735"/>
      <c r="D15" s="262"/>
      <c r="E15" s="277">
        <v>15111</v>
      </c>
      <c r="F15" s="276">
        <v>14588</v>
      </c>
      <c r="G15" s="278">
        <v>523</v>
      </c>
      <c r="H15" s="279">
        <v>3.585138469975322</v>
      </c>
      <c r="I15" s="276">
        <v>59531</v>
      </c>
      <c r="J15" s="260"/>
    </row>
    <row r="16" spans="1:9" s="260" customFormat="1" ht="9" customHeight="1">
      <c r="A16" s="2"/>
      <c r="B16" s="2"/>
      <c r="C16" s="246"/>
      <c r="D16" s="262"/>
      <c r="E16" s="263"/>
      <c r="F16" s="2"/>
      <c r="G16" s="264"/>
      <c r="H16" s="280"/>
      <c r="I16" s="2"/>
    </row>
    <row r="17" spans="1:10" s="260" customFormat="1" ht="11.25" customHeight="1">
      <c r="A17" s="2">
        <v>15399</v>
      </c>
      <c r="B17" s="2">
        <v>3369</v>
      </c>
      <c r="C17" s="261" t="s">
        <v>17</v>
      </c>
      <c r="D17" s="262"/>
      <c r="E17" s="263">
        <v>4245</v>
      </c>
      <c r="F17" s="2">
        <v>3953</v>
      </c>
      <c r="G17" s="264">
        <v>292</v>
      </c>
      <c r="H17" s="265">
        <v>7.386794839362509</v>
      </c>
      <c r="I17" s="281">
        <v>16084</v>
      </c>
      <c r="J17" s="2"/>
    </row>
    <row r="18" spans="1:9" s="260" customFormat="1" ht="9" customHeight="1">
      <c r="A18" s="2"/>
      <c r="B18" s="2"/>
      <c r="C18" s="261"/>
      <c r="D18" s="262"/>
      <c r="E18" s="263"/>
      <c r="F18" s="2"/>
      <c r="G18" s="264"/>
      <c r="H18" s="265"/>
      <c r="I18" s="2"/>
    </row>
    <row r="19" spans="1:9" s="260" customFormat="1" ht="11.25" customHeight="1">
      <c r="A19" s="2">
        <v>3214</v>
      </c>
      <c r="B19" s="2">
        <v>792</v>
      </c>
      <c r="C19" s="261" t="s">
        <v>18</v>
      </c>
      <c r="D19" s="262">
        <v>2</v>
      </c>
      <c r="E19" s="263">
        <v>891</v>
      </c>
      <c r="F19" s="2">
        <v>986</v>
      </c>
      <c r="G19" s="264">
        <v>-95</v>
      </c>
      <c r="H19" s="265">
        <v>-9.634888438133874</v>
      </c>
      <c r="I19" s="2">
        <v>3828</v>
      </c>
    </row>
    <row r="20" spans="1:10" ht="9" customHeight="1">
      <c r="A20" s="2"/>
      <c r="B20" s="2"/>
      <c r="C20" s="261"/>
      <c r="D20" s="235"/>
      <c r="E20" s="263"/>
      <c r="F20" s="2"/>
      <c r="G20" s="282"/>
      <c r="H20" s="283"/>
      <c r="I20" s="2"/>
      <c r="J20" s="260"/>
    </row>
    <row r="21" spans="1:9" s="260" customFormat="1" ht="11.25" customHeight="1">
      <c r="A21" s="2">
        <v>2615</v>
      </c>
      <c r="B21" s="2">
        <v>587</v>
      </c>
      <c r="C21" s="261" t="s">
        <v>19</v>
      </c>
      <c r="D21" s="284"/>
      <c r="E21" s="263">
        <v>886</v>
      </c>
      <c r="F21" s="2">
        <v>644</v>
      </c>
      <c r="G21" s="264">
        <v>242</v>
      </c>
      <c r="H21" s="265">
        <v>37.577639751552795</v>
      </c>
      <c r="I21" s="281">
        <v>2247</v>
      </c>
    </row>
    <row r="22" spans="1:9" s="260" customFormat="1" ht="17.25" customHeight="1">
      <c r="A22" s="285"/>
      <c r="B22" s="285"/>
      <c r="C22" s="735" t="s">
        <v>374</v>
      </c>
      <c r="D22" s="284"/>
      <c r="E22" s="286"/>
      <c r="F22" s="285"/>
      <c r="G22" s="287"/>
      <c r="H22" s="288"/>
      <c r="I22" s="285"/>
    </row>
    <row r="23" spans="1:10" s="275" customFormat="1" ht="12" customHeight="1">
      <c r="A23" s="289">
        <v>21228</v>
      </c>
      <c r="B23" s="289">
        <v>4748</v>
      </c>
      <c r="C23" s="735"/>
      <c r="D23" s="284"/>
      <c r="E23" s="290">
        <v>6022</v>
      </c>
      <c r="F23" s="289">
        <v>5583</v>
      </c>
      <c r="G23" s="291">
        <v>439</v>
      </c>
      <c r="H23" s="279">
        <v>7.863156009313989</v>
      </c>
      <c r="I23" s="289">
        <v>22159</v>
      </c>
      <c r="J23" s="260"/>
    </row>
    <row r="24" spans="1:10" s="292" customFormat="1" ht="17.25" customHeight="1">
      <c r="A24" s="582">
        <v>81479</v>
      </c>
      <c r="B24" s="582">
        <v>19314</v>
      </c>
      <c r="C24" s="293" t="s">
        <v>375</v>
      </c>
      <c r="D24" s="284"/>
      <c r="E24" s="583">
        <v>21133</v>
      </c>
      <c r="F24" s="582">
        <v>20171</v>
      </c>
      <c r="G24" s="130">
        <v>962</v>
      </c>
      <c r="H24" s="584">
        <v>4.769223142134748</v>
      </c>
      <c r="I24" s="582">
        <v>81690</v>
      </c>
      <c r="J24" s="260"/>
    </row>
    <row r="25" spans="1:9" s="260" customFormat="1" ht="11.25" customHeight="1">
      <c r="A25" s="2"/>
      <c r="B25" s="2"/>
      <c r="C25" s="261"/>
      <c r="D25" s="262"/>
      <c r="E25" s="263"/>
      <c r="F25" s="2"/>
      <c r="G25" s="264"/>
      <c r="H25" s="280"/>
      <c r="I25" s="2"/>
    </row>
    <row r="26" spans="1:9" s="260" customFormat="1" ht="12">
      <c r="A26" s="2"/>
      <c r="B26" s="2"/>
      <c r="C26" s="246" t="s">
        <v>20</v>
      </c>
      <c r="D26" s="262"/>
      <c r="E26" s="263"/>
      <c r="F26" s="2"/>
      <c r="G26" s="264"/>
      <c r="H26" s="280"/>
      <c r="I26" s="2"/>
    </row>
    <row r="27" spans="1:9" s="260" customFormat="1" ht="22.5" customHeight="1">
      <c r="A27" s="281">
        <v>18374</v>
      </c>
      <c r="B27" s="281">
        <v>4549</v>
      </c>
      <c r="C27" s="261" t="s">
        <v>21</v>
      </c>
      <c r="D27" s="298">
        <v>3</v>
      </c>
      <c r="E27" s="294">
        <v>4992</v>
      </c>
      <c r="F27" s="281">
        <v>4912</v>
      </c>
      <c r="G27" s="120">
        <v>-80</v>
      </c>
      <c r="H27" s="295">
        <v>-1.6286644951140066</v>
      </c>
      <c r="I27" s="281">
        <v>20151</v>
      </c>
    </row>
    <row r="28" spans="1:9" s="260" customFormat="1" ht="9" customHeight="1">
      <c r="A28" s="2"/>
      <c r="B28" s="2"/>
      <c r="C28" s="261"/>
      <c r="D28" s="262"/>
      <c r="E28" s="263"/>
      <c r="F28" s="2"/>
      <c r="G28" s="264"/>
      <c r="H28" s="265"/>
      <c r="I28" s="2"/>
    </row>
    <row r="29" spans="1:9" s="260" customFormat="1" ht="11.25" customHeight="1">
      <c r="A29" s="2">
        <v>16478</v>
      </c>
      <c r="B29" s="2">
        <v>3950</v>
      </c>
      <c r="C29" s="261" t="s">
        <v>22</v>
      </c>
      <c r="D29" s="262">
        <v>4</v>
      </c>
      <c r="E29" s="263">
        <v>4306</v>
      </c>
      <c r="F29" s="2">
        <v>4271</v>
      </c>
      <c r="G29" s="264">
        <v>-35</v>
      </c>
      <c r="H29" s="265">
        <v>-0.8194802154062282</v>
      </c>
      <c r="I29" s="2">
        <v>17800</v>
      </c>
    </row>
    <row r="30" spans="1:9" s="260" customFormat="1" ht="9" customHeight="1">
      <c r="A30" s="2"/>
      <c r="B30" s="2"/>
      <c r="C30" s="261"/>
      <c r="D30" s="262"/>
      <c r="E30" s="263"/>
      <c r="F30" s="2"/>
      <c r="G30" s="264"/>
      <c r="H30" s="265"/>
      <c r="I30" s="2"/>
    </row>
    <row r="31" spans="1:9" s="260" customFormat="1" ht="12.75" customHeight="1">
      <c r="A31" s="2">
        <v>3670</v>
      </c>
      <c r="B31" s="2">
        <v>874</v>
      </c>
      <c r="C31" s="260" t="s">
        <v>23</v>
      </c>
      <c r="D31" s="262">
        <v>5</v>
      </c>
      <c r="E31" s="263">
        <v>1197</v>
      </c>
      <c r="F31" s="2">
        <v>973</v>
      </c>
      <c r="G31" s="264">
        <v>-224</v>
      </c>
      <c r="H31" s="265">
        <v>-23.021582733812952</v>
      </c>
      <c r="I31" s="2">
        <v>3973</v>
      </c>
    </row>
    <row r="32" spans="1:9" s="260" customFormat="1" ht="9" customHeight="1">
      <c r="A32" s="2"/>
      <c r="B32" s="2"/>
      <c r="C32" s="261"/>
      <c r="D32" s="262"/>
      <c r="E32" s="263"/>
      <c r="F32" s="2"/>
      <c r="G32" s="264"/>
      <c r="H32" s="265"/>
      <c r="I32" s="2"/>
    </row>
    <row r="33" spans="1:9" s="260" customFormat="1" ht="11.25" customHeight="1">
      <c r="A33" s="2">
        <v>30656</v>
      </c>
      <c r="B33" s="2">
        <v>6820</v>
      </c>
      <c r="C33" s="261" t="s">
        <v>289</v>
      </c>
      <c r="D33" s="262">
        <v>5</v>
      </c>
      <c r="E33" s="263">
        <v>7915</v>
      </c>
      <c r="F33" s="2">
        <v>7910</v>
      </c>
      <c r="G33" s="264">
        <v>-5</v>
      </c>
      <c r="H33" s="265">
        <v>-0.06321112515802782</v>
      </c>
      <c r="I33" s="2">
        <v>33721</v>
      </c>
    </row>
    <row r="34" spans="1:9" s="260" customFormat="1" ht="9" customHeight="1">
      <c r="A34" s="2"/>
      <c r="B34" s="2"/>
      <c r="C34" s="261"/>
      <c r="D34" s="262"/>
      <c r="E34" s="263"/>
      <c r="F34" s="2"/>
      <c r="G34" s="264"/>
      <c r="H34" s="265"/>
      <c r="I34" s="2"/>
    </row>
    <row r="35" spans="1:9" s="260" customFormat="1" ht="11.25" customHeight="1">
      <c r="A35" s="2">
        <v>3101</v>
      </c>
      <c r="B35" s="2">
        <v>742</v>
      </c>
      <c r="C35" s="261" t="s">
        <v>290</v>
      </c>
      <c r="D35" s="262">
        <v>6</v>
      </c>
      <c r="E35" s="263">
        <v>1010</v>
      </c>
      <c r="F35" s="2">
        <v>906</v>
      </c>
      <c r="G35" s="264">
        <v>-104</v>
      </c>
      <c r="H35" s="265">
        <v>-11.479028697571744</v>
      </c>
      <c r="I35" s="2">
        <v>3311</v>
      </c>
    </row>
    <row r="36" spans="1:9" s="260" customFormat="1" ht="9" customHeight="1">
      <c r="A36" s="2"/>
      <c r="B36" s="2"/>
      <c r="C36" s="261"/>
      <c r="D36" s="262"/>
      <c r="E36" s="263"/>
      <c r="F36" s="2"/>
      <c r="G36" s="264"/>
      <c r="H36" s="265"/>
      <c r="I36" s="2"/>
    </row>
    <row r="37" spans="1:9" s="260" customFormat="1" ht="12.75" customHeight="1">
      <c r="A37" s="2">
        <v>3563</v>
      </c>
      <c r="B37" s="2">
        <v>857</v>
      </c>
      <c r="C37" s="296" t="s">
        <v>291</v>
      </c>
      <c r="D37" s="284">
        <v>7</v>
      </c>
      <c r="E37" s="263">
        <v>822</v>
      </c>
      <c r="F37" s="2">
        <v>775</v>
      </c>
      <c r="G37" s="264">
        <v>-47</v>
      </c>
      <c r="H37" s="265">
        <v>-6.064516129032258</v>
      </c>
      <c r="I37" s="2">
        <v>4076</v>
      </c>
    </row>
    <row r="38" spans="1:9" s="260" customFormat="1" ht="9" customHeight="1">
      <c r="A38" s="2"/>
      <c r="B38" s="2"/>
      <c r="C38" s="261"/>
      <c r="D38" s="262"/>
      <c r="E38" s="263"/>
      <c r="F38" s="2"/>
      <c r="G38" s="264"/>
      <c r="H38" s="265"/>
      <c r="I38" s="2"/>
    </row>
    <row r="39" spans="1:9" s="260" customFormat="1" ht="12.75" customHeight="1">
      <c r="A39" s="2">
        <v>0</v>
      </c>
      <c r="B39" s="2">
        <v>0</v>
      </c>
      <c r="C39" s="296" t="s">
        <v>436</v>
      </c>
      <c r="D39" s="284">
        <v>5</v>
      </c>
      <c r="E39" s="263">
        <v>0</v>
      </c>
      <c r="F39" s="2">
        <v>0</v>
      </c>
      <c r="G39" s="264">
        <v>0</v>
      </c>
      <c r="H39" s="265">
        <v>0</v>
      </c>
      <c r="I39" s="2">
        <v>172</v>
      </c>
    </row>
    <row r="40" spans="1:9" s="260" customFormat="1" ht="9" customHeight="1">
      <c r="A40" s="2"/>
      <c r="B40" s="2"/>
      <c r="C40" s="296"/>
      <c r="D40" s="284"/>
      <c r="E40" s="263"/>
      <c r="F40" s="2"/>
      <c r="G40" s="264"/>
      <c r="H40" s="265"/>
      <c r="I40" s="297"/>
    </row>
    <row r="41" spans="1:9" s="260" customFormat="1" ht="12.75" customHeight="1">
      <c r="A41" s="2">
        <v>0</v>
      </c>
      <c r="B41" s="2">
        <v>0</v>
      </c>
      <c r="C41" s="296" t="s">
        <v>437</v>
      </c>
      <c r="D41" s="284">
        <v>5</v>
      </c>
      <c r="E41" s="263">
        <v>0</v>
      </c>
      <c r="F41" s="2">
        <v>0</v>
      </c>
      <c r="G41" s="264">
        <v>0</v>
      </c>
      <c r="H41" s="265">
        <v>0</v>
      </c>
      <c r="I41" s="2">
        <v>-1450</v>
      </c>
    </row>
    <row r="42" spans="1:9" s="260" customFormat="1" ht="9" customHeight="1">
      <c r="A42" s="2"/>
      <c r="B42" s="2"/>
      <c r="C42" s="296"/>
      <c r="D42" s="284"/>
      <c r="E42" s="263"/>
      <c r="F42" s="2"/>
      <c r="G42" s="264"/>
      <c r="H42" s="265"/>
      <c r="I42" s="297"/>
    </row>
    <row r="43" spans="1:10" s="292" customFormat="1" ht="17.25" customHeight="1">
      <c r="A43" s="728">
        <v>75842</v>
      </c>
      <c r="B43" s="582">
        <v>17792</v>
      </c>
      <c r="C43" s="293" t="s">
        <v>376</v>
      </c>
      <c r="D43" s="284"/>
      <c r="E43" s="583">
        <v>20242</v>
      </c>
      <c r="F43" s="582">
        <v>19747</v>
      </c>
      <c r="G43" s="130">
        <v>-495</v>
      </c>
      <c r="H43" s="584">
        <v>-2.5067098799817695</v>
      </c>
      <c r="I43" s="582">
        <v>81754</v>
      </c>
      <c r="J43" s="260"/>
    </row>
    <row r="44" spans="1:9" s="260" customFormat="1" ht="17.25" customHeight="1">
      <c r="A44" s="2"/>
      <c r="B44" s="2"/>
      <c r="C44" s="735" t="s">
        <v>377</v>
      </c>
      <c r="D44" s="284"/>
      <c r="E44" s="263"/>
      <c r="F44" s="2"/>
      <c r="G44" s="264"/>
      <c r="H44" s="280"/>
      <c r="I44" s="2"/>
    </row>
    <row r="45" spans="1:9" s="260" customFormat="1" ht="12">
      <c r="A45" s="276">
        <v>5637</v>
      </c>
      <c r="B45" s="276">
        <v>1522</v>
      </c>
      <c r="C45" s="735"/>
      <c r="D45" s="284"/>
      <c r="E45" s="277">
        <v>891</v>
      </c>
      <c r="F45" s="276">
        <v>424</v>
      </c>
      <c r="G45" s="278">
        <v>467</v>
      </c>
      <c r="H45" s="279">
        <v>110.14150943396226</v>
      </c>
      <c r="I45" s="276">
        <v>-64</v>
      </c>
    </row>
    <row r="46" spans="1:9" s="260" customFormat="1" ht="9" customHeight="1">
      <c r="A46" s="2"/>
      <c r="B46" s="2"/>
      <c r="C46" s="261"/>
      <c r="D46" s="284"/>
      <c r="E46" s="263"/>
      <c r="F46" s="2"/>
      <c r="G46" s="264"/>
      <c r="H46" s="280"/>
      <c r="I46" s="2"/>
    </row>
    <row r="47" spans="1:9" s="260" customFormat="1" ht="22.5" customHeight="1">
      <c r="A47" s="281">
        <v>-617</v>
      </c>
      <c r="B47" s="281">
        <v>604</v>
      </c>
      <c r="C47" s="729" t="s">
        <v>24</v>
      </c>
      <c r="D47" s="298">
        <v>8</v>
      </c>
      <c r="E47" s="294">
        <v>-1264</v>
      </c>
      <c r="F47" s="281">
        <v>392</v>
      </c>
      <c r="G47" s="120">
        <v>-1656</v>
      </c>
      <c r="H47" s="295">
        <v>-422.4489795918367</v>
      </c>
      <c r="I47" s="281">
        <v>1462</v>
      </c>
    </row>
    <row r="48" spans="1:9" s="260" customFormat="1" ht="9" customHeight="1">
      <c r="A48" s="2"/>
      <c r="B48" s="2"/>
      <c r="C48" s="261"/>
      <c r="D48" s="284"/>
      <c r="E48" s="263"/>
      <c r="F48" s="2"/>
      <c r="G48" s="264"/>
      <c r="H48" s="280"/>
      <c r="I48" s="2"/>
    </row>
    <row r="49" spans="1:9" s="260" customFormat="1" ht="22.5" customHeight="1">
      <c r="A49" s="281">
        <v>-2925</v>
      </c>
      <c r="B49" s="281">
        <v>10</v>
      </c>
      <c r="C49" s="261" t="s">
        <v>287</v>
      </c>
      <c r="D49" s="298">
        <v>9</v>
      </c>
      <c r="E49" s="294">
        <v>-427</v>
      </c>
      <c r="F49" s="281">
        <v>52</v>
      </c>
      <c r="G49" s="120">
        <v>-479</v>
      </c>
      <c r="H49" s="295">
        <v>0</v>
      </c>
      <c r="I49" s="281">
        <v>178</v>
      </c>
    </row>
    <row r="50" spans="1:9" s="260" customFormat="1" ht="9" customHeight="1">
      <c r="A50" s="2"/>
      <c r="B50" s="2"/>
      <c r="D50" s="284"/>
      <c r="E50" s="263"/>
      <c r="F50" s="2"/>
      <c r="G50" s="264"/>
      <c r="H50" s="280"/>
      <c r="I50" s="2"/>
    </row>
    <row r="51" spans="1:10" s="292" customFormat="1" ht="17.25" customHeight="1">
      <c r="A51" s="582">
        <v>-3542</v>
      </c>
      <c r="B51" s="582">
        <v>614</v>
      </c>
      <c r="C51" s="293" t="s">
        <v>372</v>
      </c>
      <c r="D51" s="284"/>
      <c r="E51" s="583">
        <v>-1691</v>
      </c>
      <c r="F51" s="582">
        <v>444</v>
      </c>
      <c r="G51" s="130">
        <v>-2135</v>
      </c>
      <c r="H51" s="584">
        <v>-480.8558558558558</v>
      </c>
      <c r="I51" s="582">
        <v>1640</v>
      </c>
      <c r="J51" s="260"/>
    </row>
    <row r="52" spans="1:9" s="260" customFormat="1" ht="9" customHeight="1">
      <c r="A52" s="2"/>
      <c r="B52" s="2"/>
      <c r="C52" s="261"/>
      <c r="D52" s="284"/>
      <c r="E52" s="263"/>
      <c r="F52" s="2"/>
      <c r="G52" s="264"/>
      <c r="H52" s="280"/>
      <c r="I52" s="2"/>
    </row>
    <row r="53" spans="1:9" s="260" customFormat="1" ht="24">
      <c r="A53" s="281">
        <v>334</v>
      </c>
      <c r="B53" s="281">
        <v>7</v>
      </c>
      <c r="C53" s="261" t="s">
        <v>313</v>
      </c>
      <c r="D53" s="284"/>
      <c r="E53" s="294">
        <v>43</v>
      </c>
      <c r="F53" s="281">
        <v>75</v>
      </c>
      <c r="G53" s="120">
        <v>-32</v>
      </c>
      <c r="H53" s="295">
        <v>-42.66666666666667</v>
      </c>
      <c r="I53" s="281">
        <v>334</v>
      </c>
    </row>
    <row r="54" spans="1:9" s="260" customFormat="1" ht="9" customHeight="1">
      <c r="A54" s="2"/>
      <c r="B54" s="2"/>
      <c r="D54" s="284"/>
      <c r="E54" s="263"/>
      <c r="F54" s="2"/>
      <c r="G54" s="264"/>
      <c r="H54" s="280"/>
      <c r="I54" s="2"/>
    </row>
    <row r="55" spans="1:9" s="260" customFormat="1" ht="12">
      <c r="A55" s="299">
        <v>2429</v>
      </c>
      <c r="B55" s="299">
        <v>2143</v>
      </c>
      <c r="C55" s="246" t="s">
        <v>378</v>
      </c>
      <c r="D55" s="284"/>
      <c r="E55" s="300">
        <v>-757</v>
      </c>
      <c r="F55" s="299">
        <v>943</v>
      </c>
      <c r="G55" s="127">
        <v>-1700</v>
      </c>
      <c r="H55" s="301">
        <v>-180.27571580063625</v>
      </c>
      <c r="I55" s="299">
        <v>1910</v>
      </c>
    </row>
    <row r="56" spans="1:9" s="260" customFormat="1" ht="9" customHeight="1">
      <c r="A56" s="2"/>
      <c r="B56" s="2"/>
      <c r="C56" s="261"/>
      <c r="D56" s="284"/>
      <c r="E56" s="263"/>
      <c r="F56" s="2"/>
      <c r="G56" s="264"/>
      <c r="H56" s="280"/>
      <c r="I56" s="2"/>
    </row>
    <row r="57" spans="1:9" s="260" customFormat="1" ht="11.25" customHeight="1">
      <c r="A57" s="2">
        <v>22</v>
      </c>
      <c r="B57" s="2">
        <v>0</v>
      </c>
      <c r="C57" s="261" t="s">
        <v>25</v>
      </c>
      <c r="D57" s="284"/>
      <c r="E57" s="263">
        <v>0</v>
      </c>
      <c r="F57" s="2">
        <v>0</v>
      </c>
      <c r="G57" s="264">
        <v>0</v>
      </c>
      <c r="H57" s="265">
        <v>0</v>
      </c>
      <c r="I57" s="2">
        <v>-1</v>
      </c>
    </row>
    <row r="58" spans="1:9" s="260" customFormat="1" ht="9" customHeight="1">
      <c r="A58" s="2"/>
      <c r="B58" s="2"/>
      <c r="C58" s="246"/>
      <c r="D58" s="284"/>
      <c r="E58" s="263"/>
      <c r="F58" s="2"/>
      <c r="G58" s="264"/>
      <c r="H58" s="280"/>
      <c r="I58" s="2"/>
    </row>
    <row r="59" spans="1:9" s="260" customFormat="1" ht="24">
      <c r="A59" s="299">
        <v>2451</v>
      </c>
      <c r="B59" s="299">
        <v>2143</v>
      </c>
      <c r="C59" s="293" t="s">
        <v>379</v>
      </c>
      <c r="D59" s="284"/>
      <c r="E59" s="300">
        <v>-757</v>
      </c>
      <c r="F59" s="299">
        <v>943</v>
      </c>
      <c r="G59" s="127">
        <v>-1700</v>
      </c>
      <c r="H59" s="301">
        <v>-180.27571580063625</v>
      </c>
      <c r="I59" s="299">
        <v>1909</v>
      </c>
    </row>
    <row r="60" spans="1:9" s="260" customFormat="1" ht="9" customHeight="1">
      <c r="A60" s="2"/>
      <c r="B60" s="2"/>
      <c r="C60" s="246"/>
      <c r="D60" s="284"/>
      <c r="E60" s="263"/>
      <c r="F60" s="2"/>
      <c r="G60" s="264"/>
      <c r="H60" s="280"/>
      <c r="I60" s="2"/>
    </row>
    <row r="61" spans="1:9" s="260" customFormat="1" ht="11.25" customHeight="1">
      <c r="A61" s="2">
        <v>-67</v>
      </c>
      <c r="B61" s="2">
        <v>0</v>
      </c>
      <c r="C61" s="261" t="s">
        <v>292</v>
      </c>
      <c r="D61" s="262"/>
      <c r="E61" s="263">
        <v>0</v>
      </c>
      <c r="F61" s="2">
        <v>0</v>
      </c>
      <c r="G61" s="264">
        <v>0</v>
      </c>
      <c r="H61" s="265">
        <v>0</v>
      </c>
      <c r="I61" s="2">
        <v>0</v>
      </c>
    </row>
    <row r="62" spans="1:9" s="260" customFormat="1" ht="9" customHeight="1">
      <c r="A62" s="2"/>
      <c r="B62" s="2"/>
      <c r="C62" s="261"/>
      <c r="D62" s="284"/>
      <c r="E62" s="263"/>
      <c r="F62" s="2"/>
      <c r="G62" s="264"/>
      <c r="H62" s="280"/>
      <c r="I62" s="2"/>
    </row>
    <row r="63" spans="1:10" s="292" customFormat="1" ht="17.25" customHeight="1">
      <c r="A63" s="582">
        <v>2384</v>
      </c>
      <c r="B63" s="582">
        <v>2143</v>
      </c>
      <c r="C63" s="293" t="s">
        <v>26</v>
      </c>
      <c r="D63" s="262">
        <v>10</v>
      </c>
      <c r="E63" s="583">
        <v>-757</v>
      </c>
      <c r="F63" s="582">
        <v>943</v>
      </c>
      <c r="G63" s="130">
        <v>-1700</v>
      </c>
      <c r="H63" s="584">
        <v>-180.27571580063625</v>
      </c>
      <c r="I63" s="582">
        <v>1909</v>
      </c>
      <c r="J63" s="260"/>
    </row>
    <row r="64" spans="1:10" s="292" customFormat="1" ht="12">
      <c r="A64" s="302"/>
      <c r="B64" s="302"/>
      <c r="C64" s="293"/>
      <c r="D64" s="262"/>
      <c r="E64" s="302"/>
      <c r="F64" s="302"/>
      <c r="G64" s="303"/>
      <c r="H64" s="304"/>
      <c r="I64" s="302"/>
      <c r="J64" s="260"/>
    </row>
    <row r="65" spans="1:10" ht="11.25" customHeight="1" hidden="1">
      <c r="A65" s="305"/>
      <c r="B65" s="305"/>
      <c r="D65" s="306"/>
      <c r="E65" s="305"/>
      <c r="F65" s="305"/>
      <c r="G65" s="307"/>
      <c r="H65" s="308"/>
      <c r="I65" s="309"/>
      <c r="J65" s="260"/>
    </row>
    <row r="66" spans="1:7" ht="12.75" customHeight="1">
      <c r="A66" s="282" t="s">
        <v>373</v>
      </c>
      <c r="B66" s="310"/>
      <c r="C66" s="311"/>
      <c r="D66" s="217"/>
      <c r="E66" s="216"/>
      <c r="G66" s="215" t="s">
        <v>14</v>
      </c>
    </row>
    <row r="67" ht="12">
      <c r="E67" s="216"/>
    </row>
    <row r="68" spans="5:9" ht="12">
      <c r="E68" s="216"/>
      <c r="F68" s="212"/>
      <c r="I68" s="212"/>
    </row>
    <row r="69" spans="5:9" ht="12">
      <c r="E69" s="216"/>
      <c r="F69" s="212"/>
      <c r="I69" s="212"/>
    </row>
    <row r="70" spans="4:5" ht="12">
      <c r="D70" s="312"/>
      <c r="E70" s="216"/>
    </row>
    <row r="71" spans="4:5" ht="12">
      <c r="D71" s="312"/>
      <c r="E71" s="216"/>
    </row>
    <row r="72" spans="4:5" ht="12">
      <c r="D72" s="312"/>
      <c r="E72" s="216"/>
    </row>
    <row r="73" spans="4:5" ht="12">
      <c r="D73" s="312"/>
      <c r="E73" s="216"/>
    </row>
    <row r="74" spans="4:5" ht="12">
      <c r="D74" s="312"/>
      <c r="E74" s="216"/>
    </row>
    <row r="75" spans="4:5" ht="12">
      <c r="D75" s="312"/>
      <c r="E75" s="216"/>
    </row>
    <row r="76" spans="4:5" ht="12">
      <c r="D76" s="312"/>
      <c r="E76" s="216"/>
    </row>
    <row r="77" spans="4:5" ht="12">
      <c r="D77" s="312"/>
      <c r="E77" s="216"/>
    </row>
    <row r="78" spans="4:5" ht="12">
      <c r="D78" s="312"/>
      <c r="E78" s="216"/>
    </row>
    <row r="79" spans="4:5" ht="12">
      <c r="D79" s="312"/>
      <c r="E79" s="216"/>
    </row>
    <row r="80" spans="4:5" ht="12">
      <c r="D80" s="312"/>
      <c r="E80" s="216"/>
    </row>
    <row r="81" spans="4:5" ht="12">
      <c r="D81" s="312"/>
      <c r="E81" s="216"/>
    </row>
    <row r="82" spans="4:5" ht="12">
      <c r="D82" s="312"/>
      <c r="E82" s="216"/>
    </row>
    <row r="83" spans="4:5" ht="12">
      <c r="D83" s="312"/>
      <c r="E83" s="216"/>
    </row>
    <row r="84" spans="4:5" ht="12">
      <c r="D84" s="312"/>
      <c r="E84" s="216"/>
    </row>
    <row r="85" spans="4:5" ht="12">
      <c r="D85" s="312"/>
      <c r="E85" s="216"/>
    </row>
    <row r="86" spans="4:5" ht="12">
      <c r="D86" s="312"/>
      <c r="E86" s="216"/>
    </row>
    <row r="87" spans="4:5" ht="12">
      <c r="D87" s="312"/>
      <c r="E87" s="216"/>
    </row>
    <row r="88" spans="4:5" ht="12">
      <c r="D88" s="312"/>
      <c r="E88" s="216"/>
    </row>
    <row r="89" spans="4:5" ht="12">
      <c r="D89" s="312"/>
      <c r="E89" s="216"/>
    </row>
    <row r="90" spans="4:5" ht="12">
      <c r="D90" s="312"/>
      <c r="E90" s="216"/>
    </row>
    <row r="91" spans="4:5" ht="12">
      <c r="D91" s="312"/>
      <c r="E91" s="216"/>
    </row>
    <row r="92" spans="4:5" ht="12">
      <c r="D92" s="312"/>
      <c r="E92" s="216"/>
    </row>
    <row r="93" spans="4:5" ht="12">
      <c r="D93" s="312"/>
      <c r="E93" s="216"/>
    </row>
    <row r="94" spans="4:5" ht="12">
      <c r="D94" s="312"/>
      <c r="E94" s="216"/>
    </row>
    <row r="95" spans="4:5" ht="12">
      <c r="D95" s="312"/>
      <c r="E95" s="216"/>
    </row>
    <row r="96" spans="4:5" ht="12">
      <c r="D96" s="312"/>
      <c r="E96" s="216"/>
    </row>
    <row r="97" spans="4:5" ht="12">
      <c r="D97" s="312"/>
      <c r="E97" s="216"/>
    </row>
    <row r="98" spans="4:5" ht="12">
      <c r="D98" s="312"/>
      <c r="E98" s="216"/>
    </row>
    <row r="99" spans="4:5" ht="12">
      <c r="D99" s="312"/>
      <c r="E99" s="216"/>
    </row>
    <row r="100" spans="4:5" ht="12">
      <c r="D100" s="312"/>
      <c r="E100" s="216"/>
    </row>
    <row r="101" spans="4:5" ht="12">
      <c r="D101" s="312"/>
      <c r="E101" s="216"/>
    </row>
    <row r="102" spans="4:5" ht="12">
      <c r="D102" s="312"/>
      <c r="E102" s="216"/>
    </row>
    <row r="103" spans="4:5" ht="12">
      <c r="D103" s="312"/>
      <c r="E103" s="216"/>
    </row>
    <row r="104" spans="4:5" ht="12">
      <c r="D104" s="312"/>
      <c r="E104" s="216"/>
    </row>
    <row r="105" ht="12">
      <c r="E105" s="216"/>
    </row>
  </sheetData>
  <sheetProtection/>
  <mergeCells count="3">
    <mergeCell ref="C14:C15"/>
    <mergeCell ref="C22:C23"/>
    <mergeCell ref="C44:C45"/>
  </mergeCells>
  <printOptions/>
  <pageMargins left="0.5511811023622047" right="0.3937007874015748" top="0.984251968503937" bottom="0.984251968503937" header="0.5118110236220472" footer="0.5118110236220472"/>
  <pageSetup firstPageNumber="8" useFirstPageNumber="1" fitToHeight="1" fitToWidth="1"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AL182"/>
  <sheetViews>
    <sheetView zoomScalePageLayoutView="0" workbookViewId="0" topLeftCell="A1">
      <selection activeCell="A1" sqref="A1"/>
    </sheetView>
  </sheetViews>
  <sheetFormatPr defaultColWidth="9.140625" defaultRowHeight="12"/>
  <cols>
    <col min="1" max="2" width="9.7109375" style="212" customWidth="1"/>
    <col min="3" max="3" width="38.421875" style="213" customWidth="1"/>
    <col min="4" max="4" width="9.7109375" style="215" customWidth="1"/>
    <col min="5" max="5" width="9.7109375" style="216" customWidth="1"/>
    <col min="6" max="6" width="9.7109375" style="215" customWidth="1"/>
    <col min="7" max="7" width="9.7109375" style="217" customWidth="1"/>
    <col min="8" max="8" width="9.7109375" style="216" customWidth="1"/>
    <col min="9" max="9" width="8.00390625" style="35" customWidth="1"/>
    <col min="10" max="10" width="8.00390625" style="4" customWidth="1"/>
    <col min="11" max="11" width="10.00390625" style="4" customWidth="1"/>
    <col min="12" max="16384" width="9.140625" style="4" customWidth="1"/>
  </cols>
  <sheetData>
    <row r="1" spans="1:9" s="219" customFormat="1" ht="15.75" customHeight="1">
      <c r="A1" s="220" t="s">
        <v>27</v>
      </c>
      <c r="B1" s="221"/>
      <c r="C1" s="11"/>
      <c r="D1" s="223"/>
      <c r="E1" s="224"/>
      <c r="F1" s="224"/>
      <c r="G1" s="224"/>
      <c r="H1" s="224"/>
      <c r="I1" s="313"/>
    </row>
    <row r="2" spans="1:10" s="225" customFormat="1" ht="15.75" customHeight="1" thickBot="1">
      <c r="A2" s="226" t="s">
        <v>517</v>
      </c>
      <c r="B2" s="227"/>
      <c r="C2" s="227"/>
      <c r="D2" s="229"/>
      <c r="E2" s="230"/>
      <c r="F2" s="230"/>
      <c r="G2" s="230"/>
      <c r="H2" s="230"/>
      <c r="I2" s="314"/>
      <c r="J2" s="231"/>
    </row>
    <row r="3" spans="1:9" s="232" customFormat="1" ht="11.25" customHeight="1">
      <c r="A3" s="233"/>
      <c r="B3" s="233"/>
      <c r="C3" s="234"/>
      <c r="D3" s="236"/>
      <c r="E3" s="237"/>
      <c r="F3" s="237"/>
      <c r="G3" s="237"/>
      <c r="H3" s="237"/>
      <c r="I3" s="315"/>
    </row>
    <row r="4" spans="1:9" s="232" customFormat="1" ht="11.25" customHeight="1">
      <c r="A4" s="316" t="s">
        <v>1</v>
      </c>
      <c r="B4" s="317" t="s">
        <v>491</v>
      </c>
      <c r="C4" s="318"/>
      <c r="D4" s="319"/>
      <c r="E4" s="320"/>
      <c r="F4" s="320"/>
      <c r="G4" s="320"/>
      <c r="H4" s="247" t="s">
        <v>4</v>
      </c>
      <c r="I4" s="315"/>
    </row>
    <row r="5" spans="1:9" ht="12" customHeight="1">
      <c r="A5" s="321" t="s">
        <v>2</v>
      </c>
      <c r="B5" s="317" t="s">
        <v>492</v>
      </c>
      <c r="C5" s="322"/>
      <c r="D5" s="323" t="s">
        <v>3</v>
      </c>
      <c r="E5" s="323"/>
      <c r="F5" s="323"/>
      <c r="G5" s="324"/>
      <c r="H5" s="254" t="s">
        <v>6</v>
      </c>
      <c r="I5" s="241"/>
    </row>
    <row r="6" spans="1:9" ht="11.25" customHeight="1">
      <c r="A6" s="325" t="s">
        <v>455</v>
      </c>
      <c r="B6" s="317" t="s">
        <v>5</v>
      </c>
      <c r="C6" s="322"/>
      <c r="D6" s="326"/>
      <c r="E6" s="326"/>
      <c r="F6" s="326"/>
      <c r="G6" s="326"/>
      <c r="H6" s="326"/>
      <c r="I6" s="11"/>
    </row>
    <row r="7" spans="1:9" ht="11.25" customHeight="1">
      <c r="A7" s="247" t="s">
        <v>7</v>
      </c>
      <c r="B7" s="316" t="s">
        <v>7</v>
      </c>
      <c r="C7" s="322"/>
      <c r="D7" s="247" t="s">
        <v>7</v>
      </c>
      <c r="E7" s="247" t="s">
        <v>6</v>
      </c>
      <c r="F7" s="327" t="s">
        <v>9</v>
      </c>
      <c r="G7" s="327"/>
      <c r="H7" s="326"/>
      <c r="I7" s="22"/>
    </row>
    <row r="8" spans="1:9" s="23" customFormat="1" ht="11.25" customHeight="1">
      <c r="A8" s="328" t="s">
        <v>10</v>
      </c>
      <c r="B8" s="328" t="s">
        <v>10</v>
      </c>
      <c r="C8" s="329"/>
      <c r="D8" s="249" t="s">
        <v>10</v>
      </c>
      <c r="E8" s="249" t="s">
        <v>10</v>
      </c>
      <c r="F8" s="330" t="s">
        <v>10</v>
      </c>
      <c r="G8" s="331" t="s">
        <v>11</v>
      </c>
      <c r="H8" s="249" t="s">
        <v>10</v>
      </c>
      <c r="I8" s="22"/>
    </row>
    <row r="9" spans="1:9" s="23" customFormat="1" ht="12.75" customHeight="1">
      <c r="A9" s="316"/>
      <c r="B9" s="316"/>
      <c r="C9" s="329"/>
      <c r="D9" s="254"/>
      <c r="E9" s="254"/>
      <c r="F9" s="332"/>
      <c r="G9" s="333"/>
      <c r="H9" s="254"/>
      <c r="I9" s="22"/>
    </row>
    <row r="10" spans="1:9" s="23" customFormat="1" ht="18.75">
      <c r="A10" s="334"/>
      <c r="B10" s="316"/>
      <c r="C10" s="329"/>
      <c r="D10" s="254"/>
      <c r="E10" s="254"/>
      <c r="F10" s="332"/>
      <c r="G10" s="333"/>
      <c r="H10" s="254"/>
      <c r="I10" s="22"/>
    </row>
    <row r="11" spans="1:9" s="23" customFormat="1" ht="12.75" customHeight="1">
      <c r="A11" s="316"/>
      <c r="B11" s="316"/>
      <c r="C11" s="329"/>
      <c r="D11" s="254"/>
      <c r="E11" s="254"/>
      <c r="F11" s="332"/>
      <c r="G11" s="333"/>
      <c r="H11" s="254"/>
      <c r="I11" s="22"/>
    </row>
    <row r="12" spans="1:9" s="260" customFormat="1" ht="12.75" customHeight="1">
      <c r="A12" s="263"/>
      <c r="B12" s="263"/>
      <c r="C12" s="322" t="s">
        <v>28</v>
      </c>
      <c r="D12" s="263"/>
      <c r="E12" s="263"/>
      <c r="F12" s="335"/>
      <c r="G12" s="336"/>
      <c r="H12" s="263"/>
      <c r="I12" s="100"/>
    </row>
    <row r="13" spans="1:10" s="260" customFormat="1" ht="12.75" customHeight="1">
      <c r="A13" s="263">
        <v>21509</v>
      </c>
      <c r="B13" s="263">
        <v>5513</v>
      </c>
      <c r="C13" s="337" t="s">
        <v>29</v>
      </c>
      <c r="D13" s="263">
        <v>5569</v>
      </c>
      <c r="E13" s="263">
        <v>5447</v>
      </c>
      <c r="F13" s="335">
        <v>-122</v>
      </c>
      <c r="G13" s="338">
        <v>-2.239765008261428</v>
      </c>
      <c r="H13" s="263">
        <v>23382</v>
      </c>
      <c r="I13" s="100"/>
      <c r="J13" s="218"/>
    </row>
    <row r="14" spans="1:10" s="260" customFormat="1" ht="12.75" customHeight="1">
      <c r="A14" s="263">
        <v>690</v>
      </c>
      <c r="B14" s="263">
        <v>157</v>
      </c>
      <c r="C14" s="337" t="s">
        <v>30</v>
      </c>
      <c r="D14" s="263">
        <v>164</v>
      </c>
      <c r="E14" s="263">
        <v>163</v>
      </c>
      <c r="F14" s="335">
        <v>-1</v>
      </c>
      <c r="G14" s="338">
        <v>-0.6134969325153374</v>
      </c>
      <c r="H14" s="263">
        <v>654</v>
      </c>
      <c r="I14" s="100"/>
      <c r="J14" s="218"/>
    </row>
    <row r="15" spans="1:10" s="260" customFormat="1" ht="12.75" customHeight="1">
      <c r="A15" s="263">
        <v>10809</v>
      </c>
      <c r="B15" s="263">
        <v>2791</v>
      </c>
      <c r="C15" s="337" t="s">
        <v>31</v>
      </c>
      <c r="D15" s="263">
        <v>2899</v>
      </c>
      <c r="E15" s="263">
        <v>2918</v>
      </c>
      <c r="F15" s="335">
        <v>19</v>
      </c>
      <c r="G15" s="338">
        <v>0.6511309115832763</v>
      </c>
      <c r="H15" s="263">
        <v>11884</v>
      </c>
      <c r="I15" s="100"/>
      <c r="J15" s="218"/>
    </row>
    <row r="16" spans="1:10" s="260" customFormat="1" ht="12.75" customHeight="1">
      <c r="A16" s="263">
        <v>10397</v>
      </c>
      <c r="B16" s="263">
        <v>2607</v>
      </c>
      <c r="C16" s="337" t="s">
        <v>32</v>
      </c>
      <c r="D16" s="263">
        <v>2855</v>
      </c>
      <c r="E16" s="263">
        <v>2838</v>
      </c>
      <c r="F16" s="335">
        <v>-17</v>
      </c>
      <c r="G16" s="338">
        <v>-0.5990133897110641</v>
      </c>
      <c r="H16" s="263">
        <v>11643</v>
      </c>
      <c r="I16" s="100"/>
      <c r="J16" s="218"/>
    </row>
    <row r="17" spans="1:10" s="260" customFormat="1" ht="12.75" customHeight="1">
      <c r="A17" s="263">
        <v>3274</v>
      </c>
      <c r="B17" s="263">
        <v>450</v>
      </c>
      <c r="C17" s="337" t="s">
        <v>33</v>
      </c>
      <c r="D17" s="263">
        <v>780</v>
      </c>
      <c r="E17" s="263">
        <v>923</v>
      </c>
      <c r="F17" s="335">
        <v>143</v>
      </c>
      <c r="G17" s="338">
        <v>15.492957746478872</v>
      </c>
      <c r="H17" s="263">
        <v>3576</v>
      </c>
      <c r="I17" s="100"/>
      <c r="J17" s="218"/>
    </row>
    <row r="18" spans="1:10" s="260" customFormat="1" ht="12.75" customHeight="1">
      <c r="A18" s="263">
        <v>3082</v>
      </c>
      <c r="B18" s="263">
        <v>761</v>
      </c>
      <c r="C18" s="337" t="s">
        <v>34</v>
      </c>
      <c r="D18" s="263">
        <v>781</v>
      </c>
      <c r="E18" s="263">
        <v>810</v>
      </c>
      <c r="F18" s="335">
        <v>29</v>
      </c>
      <c r="G18" s="338">
        <v>3.580246913580247</v>
      </c>
      <c r="H18" s="263">
        <v>3370</v>
      </c>
      <c r="I18" s="100"/>
      <c r="J18" s="218"/>
    </row>
    <row r="19" spans="1:10" s="260" customFormat="1" ht="12.75" customHeight="1">
      <c r="A19" s="263">
        <v>1525</v>
      </c>
      <c r="B19" s="263">
        <v>339</v>
      </c>
      <c r="C19" s="337" t="s">
        <v>35</v>
      </c>
      <c r="D19" s="263">
        <v>412</v>
      </c>
      <c r="E19" s="263">
        <v>383</v>
      </c>
      <c r="F19" s="335">
        <v>-29</v>
      </c>
      <c r="G19" s="338">
        <v>-7.5718015665796345</v>
      </c>
      <c r="H19" s="263">
        <v>1716</v>
      </c>
      <c r="I19" s="100"/>
      <c r="J19" s="218"/>
    </row>
    <row r="20" spans="1:10" s="260" customFormat="1" ht="12.75" customHeight="1">
      <c r="A20" s="263">
        <v>7424</v>
      </c>
      <c r="B20" s="263">
        <v>1831</v>
      </c>
      <c r="C20" s="337" t="s">
        <v>36</v>
      </c>
      <c r="D20" s="263">
        <v>2179</v>
      </c>
      <c r="E20" s="263">
        <v>2078</v>
      </c>
      <c r="F20" s="335">
        <v>-101</v>
      </c>
      <c r="G20" s="338">
        <v>-4.860442733397498</v>
      </c>
      <c r="H20" s="263">
        <v>9487</v>
      </c>
      <c r="I20" s="100"/>
      <c r="J20" s="218"/>
    </row>
    <row r="21" spans="1:10" s="260" customFormat="1" ht="12.75" customHeight="1">
      <c r="A21" s="263">
        <v>9038</v>
      </c>
      <c r="B21" s="263">
        <v>1541</v>
      </c>
      <c r="C21" s="337" t="s">
        <v>37</v>
      </c>
      <c r="D21" s="263">
        <v>2415</v>
      </c>
      <c r="E21" s="263">
        <v>2063</v>
      </c>
      <c r="F21" s="335">
        <v>-352</v>
      </c>
      <c r="G21" s="338">
        <v>-17.062530295685892</v>
      </c>
      <c r="H21" s="263">
        <v>8641</v>
      </c>
      <c r="I21" s="100"/>
      <c r="J21" s="218"/>
    </row>
    <row r="22" spans="1:10" s="260" customFormat="1" ht="12.75" customHeight="1">
      <c r="A22" s="263">
        <v>1459</v>
      </c>
      <c r="B22" s="263">
        <v>328</v>
      </c>
      <c r="C22" s="337" t="s">
        <v>38</v>
      </c>
      <c r="D22" s="263">
        <v>337</v>
      </c>
      <c r="E22" s="263">
        <v>348</v>
      </c>
      <c r="F22" s="335">
        <v>11</v>
      </c>
      <c r="G22" s="338">
        <v>3.1609195402298855</v>
      </c>
      <c r="H22" s="263">
        <v>1450</v>
      </c>
      <c r="I22" s="100"/>
      <c r="J22" s="218"/>
    </row>
    <row r="23" spans="1:10" s="260" customFormat="1" ht="12.75" customHeight="1">
      <c r="A23" s="263">
        <v>2337</v>
      </c>
      <c r="B23" s="263">
        <v>495</v>
      </c>
      <c r="C23" s="337" t="s">
        <v>39</v>
      </c>
      <c r="D23" s="263">
        <v>568</v>
      </c>
      <c r="E23" s="263">
        <v>589</v>
      </c>
      <c r="F23" s="335">
        <v>21</v>
      </c>
      <c r="G23" s="338">
        <v>3.5653650254668934</v>
      </c>
      <c r="H23" s="263">
        <v>2808</v>
      </c>
      <c r="I23" s="100"/>
      <c r="J23" s="218"/>
    </row>
    <row r="24" spans="1:10" s="260" customFormat="1" ht="12.75" customHeight="1">
      <c r="A24" s="263">
        <v>938</v>
      </c>
      <c r="B24" s="263">
        <v>231</v>
      </c>
      <c r="C24" s="337" t="s">
        <v>40</v>
      </c>
      <c r="D24" s="263">
        <v>262</v>
      </c>
      <c r="E24" s="263">
        <v>253</v>
      </c>
      <c r="F24" s="335">
        <v>-9</v>
      </c>
      <c r="G24" s="338">
        <v>-3.557312252964427</v>
      </c>
      <c r="H24" s="263">
        <v>1053</v>
      </c>
      <c r="I24" s="100"/>
      <c r="J24" s="218"/>
    </row>
    <row r="25" spans="1:10" s="260" customFormat="1" ht="12.75" customHeight="1">
      <c r="A25" s="263">
        <v>259</v>
      </c>
      <c r="B25" s="263">
        <v>6</v>
      </c>
      <c r="C25" s="337" t="s">
        <v>41</v>
      </c>
      <c r="D25" s="263">
        <v>11</v>
      </c>
      <c r="E25" s="263">
        <v>28</v>
      </c>
      <c r="F25" s="335">
        <v>17</v>
      </c>
      <c r="G25" s="338">
        <v>60.71428571428571</v>
      </c>
      <c r="H25" s="263">
        <v>57</v>
      </c>
      <c r="I25" s="100"/>
      <c r="J25" s="218"/>
    </row>
    <row r="26" spans="1:10" s="260" customFormat="1" ht="12.75" customHeight="1">
      <c r="A26" s="263">
        <v>3101</v>
      </c>
      <c r="B26" s="263">
        <v>742</v>
      </c>
      <c r="C26" s="337" t="s">
        <v>42</v>
      </c>
      <c r="D26" s="263">
        <v>1010</v>
      </c>
      <c r="E26" s="263">
        <v>906</v>
      </c>
      <c r="F26" s="335">
        <v>-104</v>
      </c>
      <c r="G26" s="338">
        <v>-11.479028697571744</v>
      </c>
      <c r="H26" s="263">
        <v>3311</v>
      </c>
      <c r="I26" s="100"/>
      <c r="J26" s="218"/>
    </row>
    <row r="27" spans="1:10" s="260" customFormat="1" ht="12.75" customHeight="1">
      <c r="A27" s="339">
        <v>0</v>
      </c>
      <c r="B27" s="339">
        <v>0</v>
      </c>
      <c r="C27" s="340" t="s">
        <v>436</v>
      </c>
      <c r="D27" s="339">
        <v>0</v>
      </c>
      <c r="E27" s="339">
        <v>0</v>
      </c>
      <c r="F27" s="335">
        <v>0</v>
      </c>
      <c r="G27" s="341">
        <v>0</v>
      </c>
      <c r="H27" s="339">
        <v>172</v>
      </c>
      <c r="I27" s="100"/>
      <c r="J27" s="218"/>
    </row>
    <row r="28" spans="1:10" s="260" customFormat="1" ht="12.75" customHeight="1">
      <c r="A28" s="339">
        <v>0</v>
      </c>
      <c r="B28" s="339">
        <v>0</v>
      </c>
      <c r="C28" s="340" t="s">
        <v>437</v>
      </c>
      <c r="D28" s="339">
        <v>0</v>
      </c>
      <c r="E28" s="339">
        <v>0</v>
      </c>
      <c r="F28" s="335">
        <v>0</v>
      </c>
      <c r="G28" s="341">
        <v>0</v>
      </c>
      <c r="H28" s="339">
        <v>-1450</v>
      </c>
      <c r="I28" s="100"/>
      <c r="J28" s="218"/>
    </row>
    <row r="29" spans="1:15" s="292" customFormat="1" ht="17.25" customHeight="1">
      <c r="A29" s="583">
        <v>75842</v>
      </c>
      <c r="B29" s="583">
        <v>17792</v>
      </c>
      <c r="C29" s="342" t="s">
        <v>380</v>
      </c>
      <c r="D29" s="583">
        <v>20242</v>
      </c>
      <c r="E29" s="583">
        <v>19747</v>
      </c>
      <c r="F29" s="701">
        <v>-495</v>
      </c>
      <c r="G29" s="702">
        <v>-2.5067098799817695</v>
      </c>
      <c r="H29" s="583">
        <v>81754</v>
      </c>
      <c r="I29" s="100"/>
      <c r="J29" s="293"/>
      <c r="K29" s="293"/>
      <c r="L29" s="293"/>
      <c r="M29" s="293"/>
      <c r="N29" s="293"/>
      <c r="O29" s="293"/>
    </row>
    <row r="30" spans="1:15" s="260" customFormat="1" ht="12.75" customHeight="1">
      <c r="A30" s="2"/>
      <c r="B30" s="2"/>
      <c r="C30" s="261"/>
      <c r="D30" s="2"/>
      <c r="E30" s="2"/>
      <c r="F30" s="264"/>
      <c r="G30" s="280"/>
      <c r="H30" s="2"/>
      <c r="I30" s="100"/>
      <c r="J30" s="261"/>
      <c r="K30" s="261"/>
      <c r="L30" s="261"/>
      <c r="M30" s="261"/>
      <c r="N30" s="261"/>
      <c r="O30" s="261"/>
    </row>
    <row r="31" spans="1:9" s="232" customFormat="1" ht="12.75" customHeight="1">
      <c r="A31" s="343" t="s">
        <v>369</v>
      </c>
      <c r="B31" s="343"/>
      <c r="C31" s="344"/>
      <c r="D31" s="345"/>
      <c r="E31" s="345"/>
      <c r="F31" s="345"/>
      <c r="G31" s="345"/>
      <c r="H31" s="345"/>
      <c r="I31" s="315"/>
    </row>
    <row r="32" spans="1:9" s="232" customFormat="1" ht="12.75" customHeight="1">
      <c r="A32" s="343" t="s">
        <v>273</v>
      </c>
      <c r="B32" s="343"/>
      <c r="C32" s="344"/>
      <c r="D32" s="345"/>
      <c r="E32" s="345"/>
      <c r="F32" s="345"/>
      <c r="G32" s="345"/>
      <c r="H32" s="345"/>
      <c r="I32" s="315"/>
    </row>
    <row r="33" spans="1:9" s="232" customFormat="1" ht="12.75" customHeight="1">
      <c r="A33" s="233"/>
      <c r="B33" s="233"/>
      <c r="C33" s="234"/>
      <c r="D33" s="237"/>
      <c r="E33" s="237"/>
      <c r="F33" s="237"/>
      <c r="G33" s="237"/>
      <c r="H33" s="237"/>
      <c r="I33" s="315"/>
    </row>
    <row r="34" spans="1:9" s="232" customFormat="1" ht="11.25" customHeight="1">
      <c r="A34" s="238" t="s">
        <v>1</v>
      </c>
      <c r="B34" s="239" t="s">
        <v>491</v>
      </c>
      <c r="C34" s="234"/>
      <c r="D34" s="236"/>
      <c r="E34" s="237"/>
      <c r="F34" s="237"/>
      <c r="G34" s="237"/>
      <c r="H34" s="243" t="s">
        <v>4</v>
      </c>
      <c r="I34" s="315"/>
    </row>
    <row r="35" spans="1:9" s="232" customFormat="1" ht="11.25" customHeight="1">
      <c r="A35" s="240" t="s">
        <v>2</v>
      </c>
      <c r="B35" s="239" t="s">
        <v>492</v>
      </c>
      <c r="C35" s="246"/>
      <c r="D35" s="241" t="s">
        <v>3</v>
      </c>
      <c r="E35" s="241"/>
      <c r="F35" s="241"/>
      <c r="G35" s="242"/>
      <c r="H35" s="22" t="s">
        <v>6</v>
      </c>
      <c r="I35" s="315"/>
    </row>
    <row r="36" spans="1:9" s="232" customFormat="1" ht="11.25" customHeight="1">
      <c r="A36" s="244" t="s">
        <v>455</v>
      </c>
      <c r="B36" s="239" t="s">
        <v>5</v>
      </c>
      <c r="C36" s="246"/>
      <c r="D36" s="221"/>
      <c r="E36" s="221"/>
      <c r="F36" s="221"/>
      <c r="G36" s="221"/>
      <c r="H36" s="221"/>
      <c r="I36" s="315"/>
    </row>
    <row r="37" spans="1:9" s="232" customFormat="1" ht="11.25" customHeight="1">
      <c r="A37" s="245" t="s">
        <v>7</v>
      </c>
      <c r="B37" s="238" t="s">
        <v>7</v>
      </c>
      <c r="C37" s="246"/>
      <c r="D37" s="243" t="s">
        <v>7</v>
      </c>
      <c r="E37" s="243" t="s">
        <v>6</v>
      </c>
      <c r="F37" s="44" t="s">
        <v>9</v>
      </c>
      <c r="G37" s="44"/>
      <c r="H37" s="221"/>
      <c r="I37" s="315"/>
    </row>
    <row r="38" spans="1:9" s="232" customFormat="1" ht="11.25" customHeight="1">
      <c r="A38" s="114" t="s">
        <v>10</v>
      </c>
      <c r="B38" s="114" t="s">
        <v>10</v>
      </c>
      <c r="C38" s="24"/>
      <c r="D38" s="250" t="s">
        <v>10</v>
      </c>
      <c r="E38" s="250" t="s">
        <v>10</v>
      </c>
      <c r="F38" s="251" t="s">
        <v>10</v>
      </c>
      <c r="G38" s="252" t="s">
        <v>11</v>
      </c>
      <c r="H38" s="250" t="s">
        <v>10</v>
      </c>
      <c r="I38" s="315"/>
    </row>
    <row r="39" spans="1:9" s="232" customFormat="1" ht="12.75" customHeight="1">
      <c r="A39" s="233"/>
      <c r="B39" s="233"/>
      <c r="C39" s="234"/>
      <c r="D39" s="237"/>
      <c r="E39" s="237"/>
      <c r="F39" s="237"/>
      <c r="G39" s="237"/>
      <c r="H39" s="237"/>
      <c r="I39" s="315"/>
    </row>
    <row r="40" spans="1:9" s="232" customFormat="1" ht="18.75">
      <c r="A40" s="346" t="s">
        <v>170</v>
      </c>
      <c r="B40" s="233"/>
      <c r="C40" s="234"/>
      <c r="D40" s="237"/>
      <c r="E40" s="237"/>
      <c r="F40" s="237"/>
      <c r="G40" s="237"/>
      <c r="H40" s="237"/>
      <c r="I40" s="315"/>
    </row>
    <row r="41" spans="1:38" s="260" customFormat="1" ht="12.75" customHeight="1">
      <c r="A41" s="2"/>
      <c r="B41" s="2"/>
      <c r="C41" s="246" t="s">
        <v>44</v>
      </c>
      <c r="D41" s="2"/>
      <c r="E41" s="2"/>
      <c r="F41" s="280"/>
      <c r="G41" s="280"/>
      <c r="H41" s="2"/>
      <c r="I41" s="100"/>
      <c r="J41" s="261"/>
      <c r="K41" s="261"/>
      <c r="L41" s="347"/>
      <c r="M41" s="347"/>
      <c r="N41" s="347"/>
      <c r="O41" s="261"/>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row>
    <row r="42" spans="1:38" s="260" customFormat="1" ht="12.75" customHeight="1">
      <c r="A42" s="2">
        <v>17877</v>
      </c>
      <c r="B42" s="2">
        <v>4474</v>
      </c>
      <c r="C42" s="261" t="s">
        <v>29</v>
      </c>
      <c r="D42" s="2">
        <v>4730</v>
      </c>
      <c r="E42" s="2">
        <v>4636</v>
      </c>
      <c r="F42" s="264">
        <v>-94</v>
      </c>
      <c r="G42" s="265">
        <v>-2.0276100086281277</v>
      </c>
      <c r="H42" s="723">
        <v>19156</v>
      </c>
      <c r="I42" s="100"/>
      <c r="J42" s="261"/>
      <c r="K42" s="35"/>
      <c r="L42" s="261"/>
      <c r="M42" s="261"/>
      <c r="N42" s="261"/>
      <c r="O42" s="261"/>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row>
    <row r="43" spans="1:38" s="260" customFormat="1" ht="12.75" customHeight="1">
      <c r="A43" s="2">
        <v>690</v>
      </c>
      <c r="B43" s="2">
        <v>157</v>
      </c>
      <c r="C43" s="261" t="s">
        <v>30</v>
      </c>
      <c r="D43" s="2">
        <v>164</v>
      </c>
      <c r="E43" s="2">
        <v>163</v>
      </c>
      <c r="F43" s="264">
        <v>-1</v>
      </c>
      <c r="G43" s="265">
        <v>-0.6134969325153374</v>
      </c>
      <c r="H43" s="2">
        <v>654</v>
      </c>
      <c r="I43" s="100"/>
      <c r="J43" s="261"/>
      <c r="K43" s="35"/>
      <c r="L43" s="261"/>
      <c r="M43" s="261"/>
      <c r="N43" s="261"/>
      <c r="O43" s="261"/>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row>
    <row r="44" spans="1:38" s="260" customFormat="1" ht="12.75" customHeight="1">
      <c r="A44" s="2">
        <v>11297</v>
      </c>
      <c r="B44" s="2">
        <v>2769</v>
      </c>
      <c r="C44" s="261" t="s">
        <v>31</v>
      </c>
      <c r="D44" s="2">
        <v>2991</v>
      </c>
      <c r="E44" s="2">
        <v>3093</v>
      </c>
      <c r="F44" s="264">
        <v>102</v>
      </c>
      <c r="G44" s="265">
        <v>3.2977691561590685</v>
      </c>
      <c r="H44" s="2">
        <v>12377</v>
      </c>
      <c r="I44" s="100"/>
      <c r="J44" s="261"/>
      <c r="K44" s="35"/>
      <c r="L44" s="261"/>
      <c r="M44" s="261"/>
      <c r="N44" s="261"/>
      <c r="O44" s="261"/>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row>
    <row r="45" spans="1:38" s="260" customFormat="1" ht="12.75" customHeight="1">
      <c r="A45" s="2">
        <v>9551</v>
      </c>
      <c r="B45" s="2">
        <v>2427</v>
      </c>
      <c r="C45" s="261" t="s">
        <v>32</v>
      </c>
      <c r="D45" s="2">
        <v>2626</v>
      </c>
      <c r="E45" s="2">
        <v>2613</v>
      </c>
      <c r="F45" s="264">
        <v>-13</v>
      </c>
      <c r="G45" s="265">
        <v>-0.4975124378109453</v>
      </c>
      <c r="H45" s="2">
        <v>10739</v>
      </c>
      <c r="I45" s="100"/>
      <c r="J45" s="261"/>
      <c r="K45" s="35"/>
      <c r="L45" s="261"/>
      <c r="M45" s="261"/>
      <c r="N45" s="261"/>
      <c r="O45" s="261"/>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row>
    <row r="46" spans="1:38" s="260" customFormat="1" ht="12.75" customHeight="1">
      <c r="A46" s="2">
        <v>3371</v>
      </c>
      <c r="B46" s="2">
        <v>680</v>
      </c>
      <c r="C46" s="261" t="s">
        <v>33</v>
      </c>
      <c r="D46" s="2">
        <v>782</v>
      </c>
      <c r="E46" s="2">
        <v>942</v>
      </c>
      <c r="F46" s="264">
        <v>160</v>
      </c>
      <c r="G46" s="265">
        <v>16.985138004246284</v>
      </c>
      <c r="H46" s="2">
        <v>3649</v>
      </c>
      <c r="I46" s="100"/>
      <c r="J46" s="261"/>
      <c r="K46" s="35"/>
      <c r="L46" s="261"/>
      <c r="M46" s="261"/>
      <c r="N46" s="261"/>
      <c r="O46" s="261"/>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row>
    <row r="47" spans="1:38" s="260" customFormat="1" ht="12.75" customHeight="1">
      <c r="A47" s="2">
        <v>2894</v>
      </c>
      <c r="B47" s="2">
        <v>699</v>
      </c>
      <c r="C47" s="261" t="s">
        <v>34</v>
      </c>
      <c r="D47" s="2">
        <v>744</v>
      </c>
      <c r="E47" s="2">
        <v>771</v>
      </c>
      <c r="F47" s="264">
        <v>27</v>
      </c>
      <c r="G47" s="265">
        <v>3.501945525291829</v>
      </c>
      <c r="H47" s="2">
        <v>3139</v>
      </c>
      <c r="I47" s="100"/>
      <c r="J47" s="261"/>
      <c r="K47" s="35"/>
      <c r="L47" s="218"/>
      <c r="M47" s="218"/>
      <c r="N47" s="261"/>
      <c r="O47" s="261"/>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row>
    <row r="48" spans="1:38" s="260" customFormat="1" ht="12.75" customHeight="1">
      <c r="A48" s="2">
        <v>1562</v>
      </c>
      <c r="B48" s="2">
        <v>348</v>
      </c>
      <c r="C48" s="261" t="s">
        <v>35</v>
      </c>
      <c r="D48" s="2">
        <v>425</v>
      </c>
      <c r="E48" s="2">
        <v>394</v>
      </c>
      <c r="F48" s="264">
        <v>-31</v>
      </c>
      <c r="G48" s="265">
        <v>-7.868020304568528</v>
      </c>
      <c r="H48" s="2">
        <v>1756</v>
      </c>
      <c r="I48" s="100"/>
      <c r="J48" s="261"/>
      <c r="K48" s="35"/>
      <c r="L48" s="218"/>
      <c r="M48" s="218"/>
      <c r="N48" s="261"/>
      <c r="O48" s="261"/>
      <c r="P48" s="261"/>
      <c r="Q48" s="348"/>
      <c r="R48" s="218"/>
      <c r="S48" s="218"/>
      <c r="T48" s="218"/>
      <c r="U48" s="218"/>
      <c r="V48" s="218"/>
      <c r="W48" s="218"/>
      <c r="X48" s="218"/>
      <c r="Y48" s="218"/>
      <c r="Z48" s="218"/>
      <c r="AA48" s="218"/>
      <c r="AB48" s="218"/>
      <c r="AC48" s="218"/>
      <c r="AD48" s="218"/>
      <c r="AE48" s="218"/>
      <c r="AF48" s="218"/>
      <c r="AG48" s="218"/>
      <c r="AH48" s="218"/>
      <c r="AI48" s="218"/>
      <c r="AJ48" s="218"/>
      <c r="AK48" s="218"/>
      <c r="AL48" s="218"/>
    </row>
    <row r="49" spans="1:38" s="260" customFormat="1" ht="12.75" customHeight="1">
      <c r="A49" s="2">
        <v>2244</v>
      </c>
      <c r="B49" s="2">
        <v>624</v>
      </c>
      <c r="C49" s="261" t="s">
        <v>36</v>
      </c>
      <c r="D49" s="2">
        <v>782</v>
      </c>
      <c r="E49" s="2">
        <v>745</v>
      </c>
      <c r="F49" s="264">
        <v>-37</v>
      </c>
      <c r="G49" s="265">
        <v>-4.966442953020135</v>
      </c>
      <c r="H49" s="2">
        <v>3566</v>
      </c>
      <c r="I49" s="100"/>
      <c r="J49" s="261"/>
      <c r="K49" s="35"/>
      <c r="L49" s="218"/>
      <c r="M49" s="218"/>
      <c r="N49" s="261"/>
      <c r="O49" s="261"/>
      <c r="P49" s="261"/>
      <c r="Q49" s="261"/>
      <c r="R49" s="218"/>
      <c r="S49" s="218"/>
      <c r="T49" s="218"/>
      <c r="U49" s="218"/>
      <c r="V49" s="218"/>
      <c r="W49" s="218"/>
      <c r="X49" s="218"/>
      <c r="Y49" s="218"/>
      <c r="Z49" s="218"/>
      <c r="AA49" s="218"/>
      <c r="AB49" s="218"/>
      <c r="AC49" s="218"/>
      <c r="AD49" s="218"/>
      <c r="AE49" s="218"/>
      <c r="AF49" s="218"/>
      <c r="AG49" s="218"/>
      <c r="AH49" s="218"/>
      <c r="AI49" s="218"/>
      <c r="AJ49" s="218"/>
      <c r="AK49" s="218"/>
      <c r="AL49" s="218"/>
    </row>
    <row r="50" spans="1:38" s="260" customFormat="1" ht="12.75" customHeight="1">
      <c r="A50" s="2">
        <v>2889</v>
      </c>
      <c r="B50" s="2">
        <v>614</v>
      </c>
      <c r="C50" s="261" t="s">
        <v>37</v>
      </c>
      <c r="D50" s="2">
        <v>784</v>
      </c>
      <c r="E50" s="2">
        <v>782</v>
      </c>
      <c r="F50" s="264">
        <v>-2</v>
      </c>
      <c r="G50" s="265">
        <v>-0.2557544757033248</v>
      </c>
      <c r="H50" s="2">
        <v>3549</v>
      </c>
      <c r="I50" s="100"/>
      <c r="J50" s="261"/>
      <c r="K50" s="35"/>
      <c r="L50" s="218"/>
      <c r="M50" s="218"/>
      <c r="N50" s="261"/>
      <c r="O50" s="261"/>
      <c r="P50" s="261"/>
      <c r="Q50" s="261"/>
      <c r="R50" s="218"/>
      <c r="S50" s="218"/>
      <c r="T50" s="218"/>
      <c r="U50" s="218"/>
      <c r="V50" s="218"/>
      <c r="W50" s="218"/>
      <c r="X50" s="218"/>
      <c r="Y50" s="218"/>
      <c r="Z50" s="218"/>
      <c r="AA50" s="218"/>
      <c r="AB50" s="218"/>
      <c r="AC50" s="218"/>
      <c r="AD50" s="218"/>
      <c r="AE50" s="218"/>
      <c r="AF50" s="218"/>
      <c r="AG50" s="218"/>
      <c r="AH50" s="218"/>
      <c r="AI50" s="218"/>
      <c r="AJ50" s="218"/>
      <c r="AK50" s="218"/>
      <c r="AL50" s="218"/>
    </row>
    <row r="51" spans="1:38" s="260" customFormat="1" ht="12.75" customHeight="1">
      <c r="A51" s="2">
        <v>541</v>
      </c>
      <c r="B51" s="2">
        <v>103</v>
      </c>
      <c r="C51" s="261" t="s">
        <v>38</v>
      </c>
      <c r="D51" s="2">
        <v>114</v>
      </c>
      <c r="E51" s="2">
        <v>111</v>
      </c>
      <c r="F51" s="264">
        <v>-3</v>
      </c>
      <c r="G51" s="265">
        <v>-2.7027027027027026</v>
      </c>
      <c r="H51" s="2">
        <v>545</v>
      </c>
      <c r="I51" s="100"/>
      <c r="J51" s="261"/>
      <c r="K51" s="35"/>
      <c r="L51" s="218"/>
      <c r="M51" s="218"/>
      <c r="N51" s="261"/>
      <c r="O51" s="261"/>
      <c r="P51" s="261"/>
      <c r="Q51" s="261"/>
      <c r="R51" s="218"/>
      <c r="S51" s="218"/>
      <c r="T51" s="218"/>
      <c r="U51" s="218"/>
      <c r="V51" s="218"/>
      <c r="W51" s="218"/>
      <c r="X51" s="218"/>
      <c r="Y51" s="218"/>
      <c r="Z51" s="218"/>
      <c r="AA51" s="218"/>
      <c r="AB51" s="218"/>
      <c r="AC51" s="218"/>
      <c r="AD51" s="218"/>
      <c r="AE51" s="218"/>
      <c r="AF51" s="218"/>
      <c r="AG51" s="218"/>
      <c r="AH51" s="218"/>
      <c r="AI51" s="218"/>
      <c r="AJ51" s="218"/>
      <c r="AK51" s="218"/>
      <c r="AL51" s="218"/>
    </row>
    <row r="52" spans="1:38" s="260" customFormat="1" ht="12.75" customHeight="1">
      <c r="A52" s="2">
        <v>1107</v>
      </c>
      <c r="B52" s="2">
        <v>196</v>
      </c>
      <c r="C52" s="261" t="s">
        <v>39</v>
      </c>
      <c r="D52" s="2">
        <v>238</v>
      </c>
      <c r="E52" s="2">
        <v>254</v>
      </c>
      <c r="F52" s="264">
        <v>16</v>
      </c>
      <c r="G52" s="265">
        <v>6.299212598425196</v>
      </c>
      <c r="H52" s="2">
        <v>1446</v>
      </c>
      <c r="I52" s="100"/>
      <c r="J52" s="261"/>
      <c r="K52" s="35"/>
      <c r="L52" s="218"/>
      <c r="M52" s="218"/>
      <c r="N52" s="261"/>
      <c r="O52" s="261"/>
      <c r="P52" s="261"/>
      <c r="Q52" s="261"/>
      <c r="R52" s="218"/>
      <c r="S52" s="218"/>
      <c r="T52" s="218"/>
      <c r="U52" s="218"/>
      <c r="V52" s="218"/>
      <c r="W52" s="218"/>
      <c r="X52" s="218"/>
      <c r="Y52" s="218"/>
      <c r="Z52" s="218"/>
      <c r="AA52" s="218"/>
      <c r="AB52" s="218"/>
      <c r="AC52" s="218"/>
      <c r="AD52" s="218"/>
      <c r="AE52" s="218"/>
      <c r="AF52" s="218"/>
      <c r="AG52" s="218"/>
      <c r="AH52" s="218"/>
      <c r="AI52" s="218"/>
      <c r="AJ52" s="218"/>
      <c r="AK52" s="218"/>
      <c r="AL52" s="218"/>
    </row>
    <row r="53" spans="1:38" s="260" customFormat="1" ht="12.75" customHeight="1">
      <c r="A53" s="2">
        <v>260</v>
      </c>
      <c r="B53" s="2">
        <v>75</v>
      </c>
      <c r="C53" s="261" t="s">
        <v>40</v>
      </c>
      <c r="D53" s="2">
        <v>83</v>
      </c>
      <c r="E53" s="2">
        <v>83</v>
      </c>
      <c r="F53" s="264">
        <v>0</v>
      </c>
      <c r="G53" s="265">
        <v>0</v>
      </c>
      <c r="H53" s="2">
        <v>347</v>
      </c>
      <c r="I53" s="100"/>
      <c r="J53" s="261"/>
      <c r="K53" s="35"/>
      <c r="L53" s="218"/>
      <c r="M53" s="218"/>
      <c r="N53" s="261"/>
      <c r="O53" s="261"/>
      <c r="P53" s="261"/>
      <c r="Q53" s="261"/>
      <c r="R53" s="218"/>
      <c r="S53" s="218"/>
      <c r="T53" s="218"/>
      <c r="U53" s="218"/>
      <c r="V53" s="218"/>
      <c r="W53" s="218"/>
      <c r="X53" s="218"/>
      <c r="Y53" s="218"/>
      <c r="Z53" s="218"/>
      <c r="AA53" s="218"/>
      <c r="AB53" s="218"/>
      <c r="AC53" s="218"/>
      <c r="AD53" s="218"/>
      <c r="AE53" s="218"/>
      <c r="AF53" s="218"/>
      <c r="AG53" s="218"/>
      <c r="AH53" s="218"/>
      <c r="AI53" s="218"/>
      <c r="AJ53" s="218"/>
      <c r="AK53" s="218"/>
      <c r="AL53" s="218"/>
    </row>
    <row r="54" spans="1:38" s="260" customFormat="1" ht="12.75" customHeight="1">
      <c r="A54" s="2">
        <v>254</v>
      </c>
      <c r="B54" s="2">
        <v>6</v>
      </c>
      <c r="C54" s="261" t="s">
        <v>41</v>
      </c>
      <c r="D54" s="2">
        <v>16</v>
      </c>
      <c r="E54" s="2">
        <v>21</v>
      </c>
      <c r="F54" s="264">
        <v>5</v>
      </c>
      <c r="G54" s="265">
        <v>23.809523809523807</v>
      </c>
      <c r="H54" s="2">
        <v>57</v>
      </c>
      <c r="I54" s="100"/>
      <c r="J54" s="261"/>
      <c r="K54" s="35"/>
      <c r="L54" s="218"/>
      <c r="M54" s="218"/>
      <c r="N54" s="261"/>
      <c r="O54" s="261"/>
      <c r="P54" s="261"/>
      <c r="Q54" s="261"/>
      <c r="R54" s="218"/>
      <c r="S54" s="218"/>
      <c r="T54" s="218"/>
      <c r="U54" s="218"/>
      <c r="V54" s="218"/>
      <c r="W54" s="218"/>
      <c r="X54" s="218"/>
      <c r="Y54" s="218"/>
      <c r="Z54" s="218"/>
      <c r="AA54" s="218"/>
      <c r="AB54" s="218"/>
      <c r="AC54" s="218"/>
      <c r="AD54" s="218"/>
      <c r="AE54" s="218"/>
      <c r="AF54" s="218"/>
      <c r="AG54" s="218"/>
      <c r="AH54" s="218"/>
      <c r="AI54" s="218"/>
      <c r="AJ54" s="218"/>
      <c r="AK54" s="218"/>
      <c r="AL54" s="218"/>
    </row>
    <row r="55" spans="1:38" s="260" customFormat="1" ht="12.75" customHeight="1">
      <c r="A55" s="2">
        <v>2460</v>
      </c>
      <c r="B55" s="2">
        <v>589</v>
      </c>
      <c r="C55" s="261" t="s">
        <v>42</v>
      </c>
      <c r="D55" s="2">
        <v>587</v>
      </c>
      <c r="E55" s="2">
        <v>725</v>
      </c>
      <c r="F55" s="264">
        <v>138</v>
      </c>
      <c r="G55" s="265">
        <v>19.034482758620687</v>
      </c>
      <c r="H55" s="2">
        <v>2657</v>
      </c>
      <c r="I55" s="100"/>
      <c r="J55" s="261"/>
      <c r="K55" s="35"/>
      <c r="L55" s="261"/>
      <c r="M55" s="261"/>
      <c r="N55" s="261"/>
      <c r="O55" s="261"/>
      <c r="P55" s="261"/>
      <c r="Q55" s="261"/>
      <c r="R55" s="218"/>
      <c r="S55" s="218"/>
      <c r="T55" s="218"/>
      <c r="U55" s="218"/>
      <c r="V55" s="218"/>
      <c r="W55" s="218"/>
      <c r="X55" s="218"/>
      <c r="Y55" s="218"/>
      <c r="Z55" s="218"/>
      <c r="AA55" s="218"/>
      <c r="AB55" s="218"/>
      <c r="AC55" s="218"/>
      <c r="AD55" s="218"/>
      <c r="AE55" s="218"/>
      <c r="AF55" s="218"/>
      <c r="AG55" s="218"/>
      <c r="AH55" s="218"/>
      <c r="AI55" s="218"/>
      <c r="AJ55" s="218"/>
      <c r="AK55" s="218"/>
      <c r="AL55" s="218"/>
    </row>
    <row r="56" spans="1:38" s="260" customFormat="1" ht="12.75" customHeight="1">
      <c r="A56" s="100">
        <v>0</v>
      </c>
      <c r="B56" s="100">
        <v>0</v>
      </c>
      <c r="C56" s="296" t="s">
        <v>436</v>
      </c>
      <c r="D56" s="100">
        <v>0</v>
      </c>
      <c r="E56" s="100">
        <v>0</v>
      </c>
      <c r="F56" s="264">
        <v>0</v>
      </c>
      <c r="G56" s="349">
        <v>0</v>
      </c>
      <c r="H56" s="100">
        <v>172</v>
      </c>
      <c r="I56" s="100"/>
      <c r="J56" s="261"/>
      <c r="K56" s="35"/>
      <c r="L56" s="261"/>
      <c r="M56" s="261"/>
      <c r="N56" s="261"/>
      <c r="O56" s="261"/>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row>
    <row r="57" spans="1:38" s="260" customFormat="1" ht="12.75" customHeight="1">
      <c r="A57" s="100">
        <v>0</v>
      </c>
      <c r="B57" s="100">
        <v>0</v>
      </c>
      <c r="C57" s="296" t="s">
        <v>437</v>
      </c>
      <c r="D57" s="100">
        <v>0</v>
      </c>
      <c r="E57" s="100">
        <v>0</v>
      </c>
      <c r="F57" s="264">
        <v>0</v>
      </c>
      <c r="G57" s="349">
        <v>0</v>
      </c>
      <c r="H57" s="100">
        <v>-1450</v>
      </c>
      <c r="I57" s="100"/>
      <c r="J57" s="261"/>
      <c r="K57" s="35"/>
      <c r="L57" s="261"/>
      <c r="M57" s="261"/>
      <c r="N57" s="261"/>
      <c r="O57" s="261"/>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row>
    <row r="58" spans="1:38" s="292" customFormat="1" ht="17.25" customHeight="1">
      <c r="A58" s="582">
        <v>56997</v>
      </c>
      <c r="B58" s="582">
        <v>13761</v>
      </c>
      <c r="C58" s="293" t="s">
        <v>381</v>
      </c>
      <c r="D58" s="582">
        <v>15066</v>
      </c>
      <c r="E58" s="582">
        <v>15333</v>
      </c>
      <c r="F58" s="130">
        <v>267</v>
      </c>
      <c r="G58" s="584">
        <v>1.7413422030913714</v>
      </c>
      <c r="H58" s="582">
        <v>62359</v>
      </c>
      <c r="I58" s="302"/>
      <c r="J58" s="302"/>
      <c r="K58" s="302"/>
      <c r="L58" s="302"/>
      <c r="M58" s="302"/>
      <c r="N58" s="302"/>
      <c r="O58" s="293"/>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1:38" s="260" customFormat="1" ht="12.75" customHeight="1">
      <c r="A59" s="2"/>
      <c r="B59" s="2"/>
      <c r="C59" s="261"/>
      <c r="D59" s="2"/>
      <c r="E59" s="2"/>
      <c r="F59" s="264"/>
      <c r="G59" s="280"/>
      <c r="H59" s="2"/>
      <c r="I59" s="100"/>
      <c r="J59" s="261"/>
      <c r="K59" s="261"/>
      <c r="L59" s="261"/>
      <c r="M59" s="261"/>
      <c r="N59" s="261"/>
      <c r="O59" s="261"/>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row>
    <row r="60" spans="1:38" ht="12.75" customHeight="1">
      <c r="A60" s="282" t="s">
        <v>373</v>
      </c>
      <c r="B60" s="310"/>
      <c r="C60" s="351"/>
      <c r="D60" s="216"/>
      <c r="F60" s="216"/>
      <c r="G60" s="283"/>
      <c r="I60" s="352"/>
      <c r="J60" s="353"/>
      <c r="K60" s="353"/>
      <c r="L60" s="353"/>
      <c r="M60" s="353"/>
      <c r="N60" s="353"/>
      <c r="O60" s="353"/>
      <c r="P60" s="5"/>
      <c r="Q60" s="5"/>
      <c r="R60" s="5"/>
      <c r="S60" s="5"/>
      <c r="T60" s="5"/>
      <c r="U60" s="5"/>
      <c r="V60" s="5"/>
      <c r="W60" s="5"/>
      <c r="X60" s="5"/>
      <c r="Y60" s="5"/>
      <c r="Z60" s="5"/>
      <c r="AA60" s="5"/>
      <c r="AB60" s="5"/>
      <c r="AC60" s="5"/>
      <c r="AD60" s="5"/>
      <c r="AE60" s="5"/>
      <c r="AF60" s="5"/>
      <c r="AG60" s="5"/>
      <c r="AH60" s="5"/>
      <c r="AI60" s="5"/>
      <c r="AJ60" s="5"/>
      <c r="AK60" s="5"/>
      <c r="AL60" s="5"/>
    </row>
    <row r="61" spans="4:38" ht="12.75" customHeight="1">
      <c r="D61" s="216"/>
      <c r="J61" s="353"/>
      <c r="K61" s="353"/>
      <c r="L61" s="353"/>
      <c r="M61" s="353"/>
      <c r="N61" s="353"/>
      <c r="O61" s="353"/>
      <c r="P61" s="5"/>
      <c r="Q61" s="5"/>
      <c r="R61" s="5"/>
      <c r="S61" s="5"/>
      <c r="T61" s="5"/>
      <c r="U61" s="5"/>
      <c r="V61" s="5"/>
      <c r="W61" s="5"/>
      <c r="X61" s="5"/>
      <c r="Y61" s="5"/>
      <c r="Z61" s="5"/>
      <c r="AA61" s="5"/>
      <c r="AB61" s="5"/>
      <c r="AC61" s="5"/>
      <c r="AD61" s="5"/>
      <c r="AE61" s="5"/>
      <c r="AF61" s="5"/>
      <c r="AG61" s="5"/>
      <c r="AH61" s="5"/>
      <c r="AI61" s="5"/>
      <c r="AJ61" s="5"/>
      <c r="AK61" s="5"/>
      <c r="AL61" s="5"/>
    </row>
    <row r="62" spans="1:38" ht="12">
      <c r="A62" s="354"/>
      <c r="D62" s="216"/>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row>
    <row r="63" ht="12">
      <c r="D63" s="216"/>
    </row>
    <row r="64" ht="12">
      <c r="D64" s="216"/>
    </row>
    <row r="65" ht="12">
      <c r="D65" s="216"/>
    </row>
    <row r="66" ht="12">
      <c r="D66" s="216"/>
    </row>
    <row r="67" ht="12">
      <c r="D67" s="216"/>
    </row>
    <row r="68" ht="12">
      <c r="D68" s="216"/>
    </row>
    <row r="69" ht="12">
      <c r="D69" s="216"/>
    </row>
    <row r="70" ht="12">
      <c r="D70" s="216"/>
    </row>
    <row r="71" ht="12">
      <c r="D71" s="216"/>
    </row>
    <row r="72" ht="12">
      <c r="D72" s="216"/>
    </row>
    <row r="73" ht="12">
      <c r="D73" s="216"/>
    </row>
    <row r="74" ht="12">
      <c r="D74" s="216"/>
    </row>
    <row r="75" ht="12">
      <c r="D75" s="216"/>
    </row>
    <row r="76" ht="12">
      <c r="D76" s="216"/>
    </row>
    <row r="77" ht="12">
      <c r="D77" s="216"/>
    </row>
    <row r="78" ht="12">
      <c r="D78" s="216"/>
    </row>
    <row r="79" ht="12">
      <c r="D79" s="216"/>
    </row>
    <row r="80" ht="12">
      <c r="D80" s="216"/>
    </row>
    <row r="81" ht="12">
      <c r="D81" s="216"/>
    </row>
    <row r="82" ht="12">
      <c r="D82" s="216"/>
    </row>
    <row r="83" ht="12">
      <c r="D83" s="216"/>
    </row>
    <row r="84" ht="12">
      <c r="D84" s="216"/>
    </row>
    <row r="85" ht="12">
      <c r="D85" s="216"/>
    </row>
    <row r="86" ht="12">
      <c r="D86" s="216"/>
    </row>
    <row r="87" ht="12">
      <c r="D87" s="216"/>
    </row>
    <row r="88" ht="12">
      <c r="D88" s="216"/>
    </row>
    <row r="89" ht="13.5" customHeight="1">
      <c r="D89" s="216"/>
    </row>
    <row r="90" ht="12">
      <c r="D90" s="216"/>
    </row>
    <row r="91" ht="12">
      <c r="D91" s="216"/>
    </row>
    <row r="92" ht="12">
      <c r="D92" s="216"/>
    </row>
    <row r="93" ht="12">
      <c r="D93" s="216"/>
    </row>
    <row r="94" ht="12">
      <c r="D94" s="216"/>
    </row>
    <row r="95" ht="12">
      <c r="D95" s="216"/>
    </row>
    <row r="96" ht="12">
      <c r="D96" s="216"/>
    </row>
    <row r="97" ht="12">
      <c r="D97" s="216"/>
    </row>
    <row r="98" ht="12">
      <c r="D98" s="216"/>
    </row>
    <row r="99" ht="12">
      <c r="D99" s="216"/>
    </row>
    <row r="100" ht="12">
      <c r="D100" s="216"/>
    </row>
    <row r="101" ht="12">
      <c r="D101" s="216"/>
    </row>
    <row r="102" ht="12">
      <c r="D102" s="216"/>
    </row>
    <row r="103" ht="12">
      <c r="D103" s="216"/>
    </row>
    <row r="104" ht="12">
      <c r="D104" s="216"/>
    </row>
    <row r="105" ht="12">
      <c r="D105" s="216"/>
    </row>
    <row r="106" ht="12">
      <c r="D106" s="216"/>
    </row>
    <row r="107" ht="12">
      <c r="D107" s="216"/>
    </row>
    <row r="108" ht="12">
      <c r="D108" s="216"/>
    </row>
    <row r="109" ht="12">
      <c r="D109" s="216"/>
    </row>
    <row r="110" ht="12">
      <c r="D110" s="216"/>
    </row>
    <row r="111" ht="12">
      <c r="D111" s="216"/>
    </row>
    <row r="112" ht="12">
      <c r="D112" s="216"/>
    </row>
    <row r="113" ht="12">
      <c r="D113" s="216"/>
    </row>
    <row r="114" ht="12">
      <c r="D114" s="216"/>
    </row>
    <row r="115" ht="12">
      <c r="D115" s="216"/>
    </row>
    <row r="116" ht="12">
      <c r="D116" s="216"/>
    </row>
    <row r="117" ht="12">
      <c r="D117" s="216"/>
    </row>
    <row r="118" ht="12">
      <c r="D118" s="216"/>
    </row>
    <row r="119" ht="12">
      <c r="D119" s="216"/>
    </row>
    <row r="120" ht="12">
      <c r="D120" s="216"/>
    </row>
    <row r="121" ht="12">
      <c r="D121" s="216"/>
    </row>
    <row r="122" ht="12">
      <c r="D122" s="216"/>
    </row>
    <row r="123" ht="12">
      <c r="D123" s="216"/>
    </row>
    <row r="124" ht="12">
      <c r="D124" s="216"/>
    </row>
    <row r="125" ht="12">
      <c r="D125" s="216"/>
    </row>
    <row r="126" ht="12">
      <c r="D126" s="216"/>
    </row>
    <row r="127" ht="12">
      <c r="D127" s="216"/>
    </row>
    <row r="128" ht="12">
      <c r="D128" s="216"/>
    </row>
    <row r="129" ht="12">
      <c r="D129" s="216"/>
    </row>
    <row r="130" ht="12">
      <c r="D130" s="216"/>
    </row>
    <row r="131" ht="12">
      <c r="D131" s="216"/>
    </row>
    <row r="132" ht="12">
      <c r="D132" s="216"/>
    </row>
    <row r="133" ht="12">
      <c r="D133" s="216"/>
    </row>
    <row r="134" ht="12">
      <c r="D134" s="216"/>
    </row>
    <row r="135" ht="12">
      <c r="D135" s="216"/>
    </row>
    <row r="136" ht="12">
      <c r="D136" s="216"/>
    </row>
    <row r="137" ht="12">
      <c r="D137" s="216"/>
    </row>
    <row r="138" ht="12">
      <c r="D138" s="216"/>
    </row>
    <row r="139" ht="12">
      <c r="D139" s="216"/>
    </row>
    <row r="140" ht="12">
      <c r="D140" s="216"/>
    </row>
    <row r="141" ht="12">
      <c r="D141" s="216"/>
    </row>
    <row r="142" ht="12">
      <c r="D142" s="216"/>
    </row>
    <row r="143" ht="12">
      <c r="D143" s="216"/>
    </row>
    <row r="144" ht="12">
      <c r="D144" s="216"/>
    </row>
    <row r="145" ht="12">
      <c r="D145" s="216"/>
    </row>
    <row r="146" ht="12">
      <c r="D146" s="216"/>
    </row>
    <row r="147" ht="12">
      <c r="D147" s="216"/>
    </row>
    <row r="148" ht="12">
      <c r="D148" s="216"/>
    </row>
    <row r="149" ht="12">
      <c r="D149" s="216"/>
    </row>
    <row r="150" ht="12">
      <c r="D150" s="216"/>
    </row>
    <row r="151" ht="12">
      <c r="D151" s="216"/>
    </row>
    <row r="152" ht="12">
      <c r="D152" s="216"/>
    </row>
    <row r="153" ht="12">
      <c r="D153" s="216"/>
    </row>
    <row r="154" ht="12">
      <c r="D154" s="216"/>
    </row>
    <row r="155" ht="12">
      <c r="D155" s="216"/>
    </row>
    <row r="156" ht="12">
      <c r="D156" s="216"/>
    </row>
    <row r="157" ht="12">
      <c r="D157" s="216"/>
    </row>
    <row r="158" ht="12">
      <c r="D158" s="216"/>
    </row>
    <row r="159" ht="12">
      <c r="D159" s="216"/>
    </row>
    <row r="160" ht="12">
      <c r="D160" s="216"/>
    </row>
    <row r="161" ht="12">
      <c r="D161" s="216"/>
    </row>
    <row r="162" ht="12">
      <c r="D162" s="216"/>
    </row>
    <row r="163" ht="12">
      <c r="D163" s="216"/>
    </row>
    <row r="164" ht="12">
      <c r="D164" s="216"/>
    </row>
    <row r="165" ht="12">
      <c r="D165" s="216"/>
    </row>
    <row r="166" ht="12">
      <c r="D166" s="216"/>
    </row>
    <row r="167" ht="12">
      <c r="D167" s="216"/>
    </row>
    <row r="168" ht="12">
      <c r="D168" s="216"/>
    </row>
    <row r="169" ht="12">
      <c r="D169" s="216"/>
    </row>
    <row r="170" ht="12">
      <c r="D170" s="216"/>
    </row>
    <row r="171" ht="12">
      <c r="D171" s="216"/>
    </row>
    <row r="172" ht="12">
      <c r="D172" s="216"/>
    </row>
    <row r="173" ht="12">
      <c r="D173" s="216"/>
    </row>
    <row r="174" ht="12">
      <c r="D174" s="216"/>
    </row>
    <row r="175" ht="12">
      <c r="D175" s="216"/>
    </row>
    <row r="176" ht="12">
      <c r="D176" s="216"/>
    </row>
    <row r="177" ht="12">
      <c r="D177" s="216"/>
    </row>
    <row r="178" ht="12">
      <c r="D178" s="216"/>
    </row>
    <row r="179" ht="12">
      <c r="D179" s="216"/>
    </row>
    <row r="180" ht="12">
      <c r="D180" s="216"/>
    </row>
    <row r="181" ht="12">
      <c r="D181" s="216"/>
    </row>
    <row r="182" ht="12">
      <c r="D182" s="216"/>
    </row>
  </sheetData>
  <sheetProtection/>
  <printOptions/>
  <pageMargins left="0.55" right="0.41" top="0.984251968503937" bottom="0.984251968503937" header="0.5118110236220472" footer="0.5118110236220472"/>
  <pageSetup firstPageNumber="8" useFirstPageNumber="1"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indexed="50"/>
  </sheetPr>
  <dimension ref="A1:O62"/>
  <sheetViews>
    <sheetView zoomScalePageLayoutView="0" workbookViewId="0" topLeftCell="A1">
      <selection activeCell="C19" sqref="C19"/>
    </sheetView>
  </sheetViews>
  <sheetFormatPr defaultColWidth="9.140625" defaultRowHeight="12"/>
  <cols>
    <col min="1" max="2" width="9.7109375" style="355" customWidth="1"/>
    <col min="3" max="3" width="38.421875" style="356" customWidth="1"/>
    <col min="4" max="6" width="9.7109375" style="357" customWidth="1"/>
    <col min="7" max="7" width="9.7109375" style="358" customWidth="1"/>
    <col min="8" max="8" width="9.7109375" style="357" customWidth="1"/>
    <col min="9" max="9" width="9.140625" style="359" customWidth="1"/>
    <col min="10" max="16384" width="9.140625" style="361" customWidth="1"/>
  </cols>
  <sheetData>
    <row r="1" spans="1:9" s="368" customFormat="1" ht="15.75" customHeight="1">
      <c r="A1" s="362" t="s">
        <v>45</v>
      </c>
      <c r="B1" s="362"/>
      <c r="C1" s="363"/>
      <c r="D1" s="364"/>
      <c r="E1" s="364"/>
      <c r="F1" s="364"/>
      <c r="G1" s="365"/>
      <c r="H1" s="364"/>
      <c r="I1" s="366"/>
    </row>
    <row r="2" spans="1:9" s="368" customFormat="1" ht="13.5" thickBot="1">
      <c r="A2" s="226" t="s">
        <v>517</v>
      </c>
      <c r="B2" s="226"/>
      <c r="C2" s="226"/>
      <c r="D2" s="226"/>
      <c r="E2" s="226"/>
      <c r="F2" s="226"/>
      <c r="G2" s="226"/>
      <c r="H2" s="226"/>
      <c r="I2" s="366"/>
    </row>
    <row r="3" spans="1:9" s="368" customFormat="1" ht="9" customHeight="1">
      <c r="A3" s="364"/>
      <c r="B3" s="364"/>
      <c r="C3" s="364"/>
      <c r="D3" s="364"/>
      <c r="E3" s="364"/>
      <c r="F3" s="364"/>
      <c r="G3" s="364"/>
      <c r="H3" s="365"/>
      <c r="I3" s="366"/>
    </row>
    <row r="4" spans="1:9" s="368" customFormat="1" ht="12.75">
      <c r="A4" s="238" t="s">
        <v>1</v>
      </c>
      <c r="B4" s="239" t="s">
        <v>491</v>
      </c>
      <c r="C4" s="364"/>
      <c r="D4" s="364"/>
      <c r="E4" s="364"/>
      <c r="F4" s="364"/>
      <c r="G4" s="364"/>
      <c r="H4" s="365"/>
      <c r="I4" s="366"/>
    </row>
    <row r="5" spans="1:9" s="370" customFormat="1" ht="12.75">
      <c r="A5" s="240" t="s">
        <v>2</v>
      </c>
      <c r="B5" s="239" t="s">
        <v>492</v>
      </c>
      <c r="C5" s="246"/>
      <c r="D5" s="241" t="s">
        <v>3</v>
      </c>
      <c r="E5" s="241"/>
      <c r="F5" s="241"/>
      <c r="G5" s="242"/>
      <c r="H5" s="243" t="s">
        <v>4</v>
      </c>
      <c r="I5" s="369"/>
    </row>
    <row r="6" spans="1:9" s="370" customFormat="1" ht="12.75">
      <c r="A6" s="244" t="s">
        <v>455</v>
      </c>
      <c r="B6" s="239" t="s">
        <v>5</v>
      </c>
      <c r="C6" s="246"/>
      <c r="D6" s="371"/>
      <c r="E6" s="371"/>
      <c r="F6" s="371"/>
      <c r="G6" s="371"/>
      <c r="H6" s="22" t="s">
        <v>6</v>
      </c>
      <c r="I6" s="369"/>
    </row>
    <row r="7" spans="1:9" s="370" customFormat="1" ht="12.75">
      <c r="A7" s="245" t="s">
        <v>7</v>
      </c>
      <c r="B7" s="238" t="s">
        <v>7</v>
      </c>
      <c r="C7" s="246"/>
      <c r="D7" s="247" t="s">
        <v>7</v>
      </c>
      <c r="E7" s="243" t="s">
        <v>6</v>
      </c>
      <c r="F7" s="373" t="s">
        <v>9</v>
      </c>
      <c r="G7" s="44"/>
      <c r="H7" s="371"/>
      <c r="I7" s="369"/>
    </row>
    <row r="8" spans="1:9" s="370" customFormat="1" ht="12.75">
      <c r="A8" s="114" t="s">
        <v>10</v>
      </c>
      <c r="B8" s="114" t="s">
        <v>10</v>
      </c>
      <c r="C8" s="246"/>
      <c r="D8" s="249" t="s">
        <v>10</v>
      </c>
      <c r="E8" s="250" t="s">
        <v>10</v>
      </c>
      <c r="F8" s="251" t="s">
        <v>10</v>
      </c>
      <c r="G8" s="252" t="s">
        <v>11</v>
      </c>
      <c r="H8" s="250" t="s">
        <v>10</v>
      </c>
      <c r="I8" s="369"/>
    </row>
    <row r="9" spans="1:9" s="370" customFormat="1" ht="10.5" customHeight="1">
      <c r="A9" s="238"/>
      <c r="B9" s="238"/>
      <c r="C9" s="246"/>
      <c r="D9" s="254"/>
      <c r="E9" s="22"/>
      <c r="F9" s="255"/>
      <c r="G9" s="256"/>
      <c r="H9" s="22"/>
      <c r="I9" s="369"/>
    </row>
    <row r="10" spans="1:9" s="376" customFormat="1" ht="12.75">
      <c r="A10" s="218"/>
      <c r="B10" s="218"/>
      <c r="C10" s="246" t="s">
        <v>46</v>
      </c>
      <c r="D10" s="374"/>
      <c r="E10" s="216"/>
      <c r="F10" s="216"/>
      <c r="G10" s="283"/>
      <c r="H10" s="216"/>
      <c r="I10" s="375"/>
    </row>
    <row r="11" spans="1:9" s="376" customFormat="1" ht="14.25" customHeight="1">
      <c r="A11" s="218"/>
      <c r="B11" s="218"/>
      <c r="C11" s="246" t="s">
        <v>47</v>
      </c>
      <c r="D11" s="374"/>
      <c r="E11" s="216"/>
      <c r="F11" s="216"/>
      <c r="G11" s="283"/>
      <c r="H11" s="216"/>
      <c r="I11" s="375"/>
    </row>
    <row r="12" spans="1:9" s="376" customFormat="1" ht="12.75">
      <c r="A12" s="377">
        <v>55168</v>
      </c>
      <c r="B12" s="377">
        <v>12787</v>
      </c>
      <c r="C12" s="261" t="s">
        <v>340</v>
      </c>
      <c r="D12" s="263">
        <v>12653</v>
      </c>
      <c r="E12" s="2">
        <v>12512</v>
      </c>
      <c r="F12" s="264">
        <v>141</v>
      </c>
      <c r="G12" s="265">
        <v>1.126918158567775</v>
      </c>
      <c r="H12" s="2">
        <v>54159</v>
      </c>
      <c r="I12" s="375"/>
    </row>
    <row r="13" spans="1:9" s="376" customFormat="1" ht="12.75">
      <c r="A13" s="377">
        <v>3460</v>
      </c>
      <c r="B13" s="377">
        <v>1061</v>
      </c>
      <c r="C13" s="261" t="s">
        <v>341</v>
      </c>
      <c r="D13" s="263">
        <v>1016</v>
      </c>
      <c r="E13" s="2">
        <v>1071</v>
      </c>
      <c r="F13" s="264">
        <v>-55</v>
      </c>
      <c r="G13" s="265">
        <v>-5.135387488328664</v>
      </c>
      <c r="H13" s="2">
        <v>3737</v>
      </c>
      <c r="I13" s="375"/>
    </row>
    <row r="14" spans="1:9" s="376" customFormat="1" ht="12.75">
      <c r="A14" s="2">
        <v>14635</v>
      </c>
      <c r="B14" s="2">
        <v>3191</v>
      </c>
      <c r="C14" s="261" t="s">
        <v>17</v>
      </c>
      <c r="D14" s="263">
        <v>5046</v>
      </c>
      <c r="E14" s="2">
        <v>4250</v>
      </c>
      <c r="F14" s="264">
        <v>796</v>
      </c>
      <c r="G14" s="265">
        <v>18.729411764705883</v>
      </c>
      <c r="H14" s="100">
        <v>16599</v>
      </c>
      <c r="I14" s="375"/>
    </row>
    <row r="15" spans="1:9" s="376" customFormat="1" ht="12.75">
      <c r="A15" s="2">
        <v>3111</v>
      </c>
      <c r="B15" s="2">
        <v>689</v>
      </c>
      <c r="C15" s="261" t="s">
        <v>438</v>
      </c>
      <c r="D15" s="263">
        <v>887</v>
      </c>
      <c r="E15" s="2">
        <v>891</v>
      </c>
      <c r="F15" s="264">
        <v>-4</v>
      </c>
      <c r="G15" s="265">
        <v>-0.44893378226711567</v>
      </c>
      <c r="H15" s="100">
        <v>3292</v>
      </c>
      <c r="I15" s="375"/>
    </row>
    <row r="16" spans="1:9" s="376" customFormat="1" ht="12.75">
      <c r="A16" s="266">
        <v>2211</v>
      </c>
      <c r="B16" s="266">
        <v>752</v>
      </c>
      <c r="C16" s="261" t="s">
        <v>50</v>
      </c>
      <c r="D16" s="267">
        <v>636</v>
      </c>
      <c r="E16" s="266">
        <v>655</v>
      </c>
      <c r="F16" s="268">
        <v>-19</v>
      </c>
      <c r="G16" s="269">
        <v>-2.900763358778626</v>
      </c>
      <c r="H16" s="266">
        <v>2727</v>
      </c>
      <c r="I16" s="375"/>
    </row>
    <row r="17" spans="1:9" s="378" customFormat="1" ht="15.75" customHeight="1">
      <c r="A17" s="276">
        <v>78585</v>
      </c>
      <c r="B17" s="276">
        <v>18480</v>
      </c>
      <c r="C17" s="246" t="s">
        <v>51</v>
      </c>
      <c r="D17" s="277">
        <v>20238</v>
      </c>
      <c r="E17" s="276">
        <v>19379</v>
      </c>
      <c r="F17" s="278">
        <v>859</v>
      </c>
      <c r="G17" s="379">
        <v>4.432633262810259</v>
      </c>
      <c r="H17" s="276">
        <v>80514</v>
      </c>
      <c r="I17" s="380"/>
    </row>
    <row r="18" spans="1:9" s="378" customFormat="1" ht="6.75" customHeight="1">
      <c r="A18" s="276"/>
      <c r="B18" s="276"/>
      <c r="C18" s="246"/>
      <c r="D18" s="277"/>
      <c r="E18" s="276"/>
      <c r="F18" s="278"/>
      <c r="G18" s="279"/>
      <c r="H18" s="276"/>
      <c r="I18" s="380"/>
    </row>
    <row r="19" spans="1:9" s="381" customFormat="1" ht="17.25" customHeight="1">
      <c r="A19" s="299"/>
      <c r="B19" s="299"/>
      <c r="C19" s="293" t="s">
        <v>52</v>
      </c>
      <c r="D19" s="300"/>
      <c r="E19" s="299"/>
      <c r="F19" s="127"/>
      <c r="G19" s="301"/>
      <c r="H19" s="299"/>
      <c r="I19" s="382"/>
    </row>
    <row r="20" spans="1:9" s="376" customFormat="1" ht="24">
      <c r="A20" s="281">
        <v>18026</v>
      </c>
      <c r="B20" s="281">
        <v>4146</v>
      </c>
      <c r="C20" s="261" t="s">
        <v>21</v>
      </c>
      <c r="D20" s="294">
        <v>5308</v>
      </c>
      <c r="E20" s="281">
        <v>5254</v>
      </c>
      <c r="F20" s="120">
        <v>-54</v>
      </c>
      <c r="G20" s="295">
        <v>-1.0277883517320137</v>
      </c>
      <c r="H20" s="281">
        <v>19675</v>
      </c>
      <c r="I20" s="375"/>
    </row>
    <row r="21" spans="1:15" s="376" customFormat="1" ht="12.75">
      <c r="A21" s="2">
        <v>45972</v>
      </c>
      <c r="B21" s="2">
        <v>11474</v>
      </c>
      <c r="C21" s="261" t="s">
        <v>53</v>
      </c>
      <c r="D21" s="263">
        <v>14287</v>
      </c>
      <c r="E21" s="2">
        <v>13291</v>
      </c>
      <c r="F21" s="264">
        <v>-996</v>
      </c>
      <c r="G21" s="265">
        <v>-7.493792792114965</v>
      </c>
      <c r="H21" s="100">
        <v>54076</v>
      </c>
      <c r="I21" s="375"/>
      <c r="J21" s="383"/>
      <c r="K21" s="383"/>
      <c r="L21" s="383"/>
      <c r="M21" s="383"/>
      <c r="N21" s="383"/>
      <c r="O21" s="383"/>
    </row>
    <row r="22" spans="1:9" s="376" customFormat="1" ht="12.75">
      <c r="A22" s="2">
        <v>2820</v>
      </c>
      <c r="B22" s="2">
        <v>734</v>
      </c>
      <c r="C22" s="261" t="s">
        <v>54</v>
      </c>
      <c r="D22" s="263">
        <v>829</v>
      </c>
      <c r="E22" s="2">
        <v>504</v>
      </c>
      <c r="F22" s="264">
        <v>-325</v>
      </c>
      <c r="G22" s="265">
        <v>-64.48412698412699</v>
      </c>
      <c r="H22" s="100">
        <v>2970</v>
      </c>
      <c r="I22" s="375"/>
    </row>
    <row r="23" spans="1:9" s="376" customFormat="1" ht="12.75">
      <c r="A23" s="2">
        <v>0</v>
      </c>
      <c r="B23" s="2">
        <v>0</v>
      </c>
      <c r="C23" s="296" t="s">
        <v>436</v>
      </c>
      <c r="D23" s="263">
        <v>0</v>
      </c>
      <c r="E23" s="2">
        <v>0</v>
      </c>
      <c r="F23" s="264">
        <v>0</v>
      </c>
      <c r="G23" s="265">
        <v>0</v>
      </c>
      <c r="H23" s="100">
        <v>172</v>
      </c>
      <c r="I23" s="375"/>
    </row>
    <row r="24" spans="1:13" s="376" customFormat="1" ht="12.75">
      <c r="A24" s="2">
        <v>0</v>
      </c>
      <c r="B24" s="2">
        <v>0</v>
      </c>
      <c r="C24" s="296" t="s">
        <v>437</v>
      </c>
      <c r="D24" s="263">
        <v>0</v>
      </c>
      <c r="E24" s="2"/>
      <c r="F24" s="264">
        <v>0</v>
      </c>
      <c r="G24" s="265">
        <v>0</v>
      </c>
      <c r="H24" s="100">
        <v>-1450</v>
      </c>
      <c r="I24" s="375"/>
      <c r="J24" s="383"/>
      <c r="K24" s="383"/>
      <c r="L24" s="383"/>
      <c r="M24" s="383"/>
    </row>
    <row r="25" spans="1:8" s="382" customFormat="1" ht="17.25" customHeight="1">
      <c r="A25" s="582">
        <v>66818</v>
      </c>
      <c r="B25" s="582">
        <v>16354</v>
      </c>
      <c r="C25" s="246" t="s">
        <v>55</v>
      </c>
      <c r="D25" s="583">
        <v>20424</v>
      </c>
      <c r="E25" s="582">
        <v>19049</v>
      </c>
      <c r="F25" s="130">
        <v>-1375</v>
      </c>
      <c r="G25" s="584">
        <v>-7.218226678565803</v>
      </c>
      <c r="H25" s="582">
        <v>75443</v>
      </c>
    </row>
    <row r="26" spans="1:8" s="382" customFormat="1" ht="17.25" customHeight="1">
      <c r="A26" s="552">
        <v>11767</v>
      </c>
      <c r="B26" s="552">
        <v>2126</v>
      </c>
      <c r="C26" s="293" t="s">
        <v>382</v>
      </c>
      <c r="D26" s="583">
        <v>-186</v>
      </c>
      <c r="E26" s="582">
        <v>330</v>
      </c>
      <c r="F26" s="130">
        <v>-516</v>
      </c>
      <c r="G26" s="584">
        <v>-156.36363636363637</v>
      </c>
      <c r="H26" s="582">
        <v>5071</v>
      </c>
    </row>
    <row r="27" spans="1:8" s="382" customFormat="1" ht="5.25" customHeight="1">
      <c r="A27" s="302"/>
      <c r="B27" s="302"/>
      <c r="C27" s="293"/>
      <c r="D27" s="384"/>
      <c r="E27" s="302"/>
      <c r="F27" s="303"/>
      <c r="G27" s="304"/>
      <c r="H27" s="302"/>
    </row>
    <row r="28" spans="1:8" s="380" customFormat="1" ht="4.5" customHeight="1">
      <c r="A28" s="276"/>
      <c r="B28" s="276"/>
      <c r="C28" s="246"/>
      <c r="D28" s="277"/>
      <c r="E28" s="276"/>
      <c r="F28" s="273"/>
      <c r="G28" s="379"/>
      <c r="H28" s="276"/>
    </row>
    <row r="29" spans="1:9" s="378" customFormat="1" ht="14.25" customHeight="1">
      <c r="A29" s="276"/>
      <c r="B29" s="276"/>
      <c r="C29" s="246" t="s">
        <v>56</v>
      </c>
      <c r="D29" s="277"/>
      <c r="E29" s="276"/>
      <c r="F29" s="278"/>
      <c r="G29" s="379"/>
      <c r="H29" s="276"/>
      <c r="I29" s="380"/>
    </row>
    <row r="30" spans="1:9" s="386" customFormat="1" ht="17.25" customHeight="1">
      <c r="A30" s="281"/>
      <c r="B30" s="281"/>
      <c r="C30" s="293" t="s">
        <v>297</v>
      </c>
      <c r="D30" s="294"/>
      <c r="E30" s="281"/>
      <c r="F30" s="120"/>
      <c r="G30" s="304"/>
      <c r="H30" s="281"/>
      <c r="I30" s="387"/>
    </row>
    <row r="31" spans="1:9" s="376" customFormat="1" ht="12.75">
      <c r="A31" s="2">
        <v>-4922</v>
      </c>
      <c r="B31" s="2">
        <v>-1219</v>
      </c>
      <c r="C31" s="261" t="s">
        <v>226</v>
      </c>
      <c r="D31" s="263">
        <v>-918</v>
      </c>
      <c r="E31" s="2">
        <v>-1677</v>
      </c>
      <c r="F31" s="264">
        <v>759</v>
      </c>
      <c r="G31" s="265">
        <v>45.25939177101968</v>
      </c>
      <c r="H31" s="2">
        <v>-6909</v>
      </c>
      <c r="I31" s="375"/>
    </row>
    <row r="32" spans="1:9" s="376" customFormat="1" ht="12.75">
      <c r="A32" s="2">
        <v>-6080</v>
      </c>
      <c r="B32" s="2">
        <v>-1699</v>
      </c>
      <c r="C32" s="261" t="s">
        <v>342</v>
      </c>
      <c r="D32" s="263">
        <v>2839</v>
      </c>
      <c r="E32" s="2">
        <v>3734</v>
      </c>
      <c r="F32" s="264">
        <v>-895</v>
      </c>
      <c r="G32" s="265">
        <v>-23.968934118907338</v>
      </c>
      <c r="H32" s="2">
        <v>499</v>
      </c>
      <c r="I32" s="375"/>
    </row>
    <row r="33" spans="1:9" s="376" customFormat="1" ht="12.75">
      <c r="A33" s="2">
        <v>-320</v>
      </c>
      <c r="B33" s="2">
        <v>-50</v>
      </c>
      <c r="C33" s="261" t="s">
        <v>343</v>
      </c>
      <c r="D33" s="263">
        <v>-107</v>
      </c>
      <c r="E33" s="2">
        <v>-42</v>
      </c>
      <c r="F33" s="264">
        <v>-65</v>
      </c>
      <c r="G33" s="265">
        <v>-154.76190476190476</v>
      </c>
      <c r="H33" s="2">
        <v>-444</v>
      </c>
      <c r="I33" s="375"/>
    </row>
    <row r="34" spans="1:9" s="376" customFormat="1" ht="12.75">
      <c r="A34" s="2">
        <v>-2646</v>
      </c>
      <c r="B34" s="2">
        <v>478</v>
      </c>
      <c r="C34" s="261" t="s">
        <v>57</v>
      </c>
      <c r="D34" s="263">
        <v>603</v>
      </c>
      <c r="E34" s="2">
        <v>-370</v>
      </c>
      <c r="F34" s="264">
        <v>973</v>
      </c>
      <c r="G34" s="265">
        <v>262.97297297297297</v>
      </c>
      <c r="H34" s="2">
        <v>359</v>
      </c>
      <c r="I34" s="375"/>
    </row>
    <row r="35" spans="1:9" s="376" customFormat="1" ht="12.75">
      <c r="A35" s="2">
        <v>-363</v>
      </c>
      <c r="B35" s="2">
        <v>-141</v>
      </c>
      <c r="C35" s="261" t="s">
        <v>344</v>
      </c>
      <c r="D35" s="263">
        <v>-7</v>
      </c>
      <c r="E35" s="2">
        <v>-26</v>
      </c>
      <c r="F35" s="264">
        <v>19</v>
      </c>
      <c r="G35" s="265">
        <v>73.07692307692307</v>
      </c>
      <c r="H35" s="2">
        <v>-1024</v>
      </c>
      <c r="I35" s="375"/>
    </row>
    <row r="36" spans="1:9" s="376" customFormat="1" ht="12.75">
      <c r="A36" s="2">
        <v>0</v>
      </c>
      <c r="B36" s="2">
        <v>0</v>
      </c>
      <c r="C36" s="261" t="s">
        <v>58</v>
      </c>
      <c r="D36" s="263">
        <v>0</v>
      </c>
      <c r="E36" s="2">
        <v>0</v>
      </c>
      <c r="F36" s="264">
        <v>0</v>
      </c>
      <c r="G36" s="265">
        <v>0</v>
      </c>
      <c r="H36" s="2">
        <v>-184</v>
      </c>
      <c r="I36" s="375"/>
    </row>
    <row r="37" spans="1:9" s="376" customFormat="1" ht="12.75">
      <c r="A37" s="2">
        <v>0</v>
      </c>
      <c r="B37" s="2">
        <v>0</v>
      </c>
      <c r="C37" s="296" t="s">
        <v>439</v>
      </c>
      <c r="D37" s="263">
        <v>0</v>
      </c>
      <c r="E37" s="2">
        <v>0</v>
      </c>
      <c r="F37" s="264">
        <v>0</v>
      </c>
      <c r="G37" s="265">
        <v>0</v>
      </c>
      <c r="H37" s="2">
        <v>485</v>
      </c>
      <c r="I37" s="375"/>
    </row>
    <row r="38" spans="1:8" s="382" customFormat="1" ht="17.25" customHeight="1">
      <c r="A38" s="582">
        <v>-14331</v>
      </c>
      <c r="B38" s="582">
        <v>-2631</v>
      </c>
      <c r="C38" s="293" t="s">
        <v>383</v>
      </c>
      <c r="D38" s="583">
        <v>2410</v>
      </c>
      <c r="E38" s="582">
        <v>1619</v>
      </c>
      <c r="F38" s="130">
        <v>791</v>
      </c>
      <c r="G38" s="584">
        <v>48.857319332921556</v>
      </c>
      <c r="H38" s="582">
        <v>-7218</v>
      </c>
    </row>
    <row r="39" spans="1:8" s="380" customFormat="1" ht="18" customHeight="1">
      <c r="A39" s="270"/>
      <c r="B39" s="270"/>
      <c r="C39" s="246" t="s">
        <v>384</v>
      </c>
      <c r="D39" s="272"/>
      <c r="E39" s="270"/>
      <c r="F39" s="273"/>
      <c r="G39" s="379"/>
      <c r="H39" s="270"/>
    </row>
    <row r="40" spans="1:8" s="380" customFormat="1" ht="12.75" customHeight="1">
      <c r="A40" s="289">
        <v>-2564</v>
      </c>
      <c r="B40" s="289">
        <v>-505</v>
      </c>
      <c r="C40" s="246" t="s">
        <v>385</v>
      </c>
      <c r="D40" s="290">
        <v>2224</v>
      </c>
      <c r="E40" s="289">
        <v>1949</v>
      </c>
      <c r="F40" s="291">
        <v>275</v>
      </c>
      <c r="G40" s="388">
        <v>14.109799897383274</v>
      </c>
      <c r="H40" s="289">
        <v>-2147</v>
      </c>
    </row>
    <row r="41" spans="1:8" s="385" customFormat="1" ht="6.75" customHeight="1">
      <c r="A41" s="389"/>
      <c r="B41" s="389"/>
      <c r="C41" s="246"/>
      <c r="D41" s="390"/>
      <c r="E41" s="389"/>
      <c r="F41" s="391"/>
      <c r="G41" s="392"/>
      <c r="H41" s="389"/>
    </row>
    <row r="42" spans="1:8" s="385" customFormat="1" ht="6.75" customHeight="1">
      <c r="A42" s="389"/>
      <c r="B42" s="389"/>
      <c r="C42" s="246"/>
      <c r="D42" s="390"/>
      <c r="E42" s="389"/>
      <c r="F42" s="391"/>
      <c r="G42" s="392"/>
      <c r="H42" s="389"/>
    </row>
    <row r="43" spans="1:9" s="393" customFormat="1" ht="12.75" customHeight="1">
      <c r="A43" s="2"/>
      <c r="B43" s="2"/>
      <c r="C43" s="246" t="s">
        <v>59</v>
      </c>
      <c r="D43" s="263"/>
      <c r="E43" s="2"/>
      <c r="F43" s="264"/>
      <c r="G43" s="379"/>
      <c r="H43" s="2"/>
      <c r="I43" s="394"/>
    </row>
    <row r="44" spans="1:8" s="396" customFormat="1" ht="15.75" customHeight="1">
      <c r="A44" s="281"/>
      <c r="B44" s="281"/>
      <c r="C44" s="293" t="s">
        <v>297</v>
      </c>
      <c r="D44" s="294"/>
      <c r="E44" s="281"/>
      <c r="F44" s="120"/>
      <c r="G44" s="304"/>
      <c r="H44" s="281"/>
    </row>
    <row r="45" spans="1:9" s="393" customFormat="1" ht="12.75">
      <c r="A45" s="2">
        <v>86</v>
      </c>
      <c r="B45" s="2">
        <v>54</v>
      </c>
      <c r="C45" s="261" t="s">
        <v>60</v>
      </c>
      <c r="D45" s="263">
        <v>95</v>
      </c>
      <c r="E45" s="2">
        <v>-33</v>
      </c>
      <c r="F45" s="264">
        <v>128</v>
      </c>
      <c r="G45" s="265">
        <v>387.8787878787879</v>
      </c>
      <c r="H45" s="2">
        <v>172</v>
      </c>
      <c r="I45" s="394"/>
    </row>
    <row r="46" spans="1:9" s="376" customFormat="1" ht="14.25">
      <c r="A46" s="2">
        <v>1674</v>
      </c>
      <c r="B46" s="2">
        <v>893</v>
      </c>
      <c r="C46" s="261" t="s">
        <v>503</v>
      </c>
      <c r="D46" s="263">
        <v>-1889</v>
      </c>
      <c r="E46" s="2">
        <v>-1659</v>
      </c>
      <c r="F46" s="264">
        <v>-230</v>
      </c>
      <c r="G46" s="265">
        <v>-13.863773357444241</v>
      </c>
      <c r="H46" s="2">
        <v>1748</v>
      </c>
      <c r="I46" s="375"/>
    </row>
    <row r="47" spans="1:8" s="393" customFormat="1" ht="24">
      <c r="A47" s="2">
        <v>1099</v>
      </c>
      <c r="B47" s="2">
        <v>312</v>
      </c>
      <c r="C47" s="261" t="s">
        <v>473</v>
      </c>
      <c r="D47" s="263">
        <v>-1364</v>
      </c>
      <c r="E47" s="2">
        <v>-251</v>
      </c>
      <c r="F47" s="264">
        <v>-1113</v>
      </c>
      <c r="G47" s="265">
        <v>-443.4262948207171</v>
      </c>
      <c r="H47" s="2">
        <v>-336</v>
      </c>
    </row>
    <row r="48" spans="1:9" s="393" customFormat="1" ht="24">
      <c r="A48" s="397">
        <v>-697</v>
      </c>
      <c r="B48" s="397">
        <v>293</v>
      </c>
      <c r="C48" s="261" t="s">
        <v>474</v>
      </c>
      <c r="D48" s="398">
        <v>2525</v>
      </c>
      <c r="E48" s="397">
        <v>266</v>
      </c>
      <c r="F48" s="123">
        <v>2259</v>
      </c>
      <c r="G48" s="399">
        <v>0</v>
      </c>
      <c r="H48" s="397">
        <v>637</v>
      </c>
      <c r="I48" s="394"/>
    </row>
    <row r="49" spans="1:9" s="393" customFormat="1" ht="8.25" customHeight="1">
      <c r="A49" s="2"/>
      <c r="B49" s="2"/>
      <c r="C49" s="261"/>
      <c r="D49" s="263"/>
      <c r="E49" s="2"/>
      <c r="F49" s="264"/>
      <c r="G49" s="379"/>
      <c r="H49" s="2"/>
      <c r="I49" s="394"/>
    </row>
    <row r="50" spans="1:8" s="400" customFormat="1" ht="12.75" customHeight="1">
      <c r="A50" s="289">
        <v>2162</v>
      </c>
      <c r="B50" s="289">
        <v>1552</v>
      </c>
      <c r="C50" s="246" t="s">
        <v>386</v>
      </c>
      <c r="D50" s="290">
        <v>-633</v>
      </c>
      <c r="E50" s="289">
        <v>-1677</v>
      </c>
      <c r="F50" s="291">
        <v>1044</v>
      </c>
      <c r="G50" s="388">
        <v>62.25402504472272</v>
      </c>
      <c r="H50" s="289">
        <v>2221</v>
      </c>
    </row>
    <row r="51" spans="1:9" s="393" customFormat="1" ht="12" customHeight="1">
      <c r="A51" s="2"/>
      <c r="B51" s="2"/>
      <c r="C51" s="261"/>
      <c r="D51" s="263"/>
      <c r="E51" s="2"/>
      <c r="F51" s="264"/>
      <c r="G51" s="379"/>
      <c r="H51" s="2"/>
      <c r="I51" s="394"/>
    </row>
    <row r="52" spans="1:9" s="401" customFormat="1" ht="12.75" customHeight="1">
      <c r="A52" s="276">
        <v>-402</v>
      </c>
      <c r="B52" s="276">
        <v>1047</v>
      </c>
      <c r="C52" s="246" t="s">
        <v>387</v>
      </c>
      <c r="D52" s="277">
        <v>1591</v>
      </c>
      <c r="E52" s="276">
        <v>272</v>
      </c>
      <c r="F52" s="278">
        <v>1319</v>
      </c>
      <c r="G52" s="379">
        <v>484.9264705882353</v>
      </c>
      <c r="H52" s="276">
        <v>74</v>
      </c>
      <c r="I52" s="400"/>
    </row>
    <row r="53" spans="1:9" s="393" customFormat="1" ht="12.75">
      <c r="A53" s="2">
        <v>4162</v>
      </c>
      <c r="B53" s="2">
        <v>4208</v>
      </c>
      <c r="C53" s="246" t="s">
        <v>61</v>
      </c>
      <c r="D53" s="263">
        <v>3804</v>
      </c>
      <c r="E53" s="2">
        <v>3804</v>
      </c>
      <c r="F53" s="264">
        <v>0</v>
      </c>
      <c r="G53" s="265">
        <v>0</v>
      </c>
      <c r="H53" s="2">
        <v>3804</v>
      </c>
      <c r="I53" s="394"/>
    </row>
    <row r="54" spans="1:9" s="393" customFormat="1" ht="24">
      <c r="A54" s="281">
        <v>44</v>
      </c>
      <c r="B54" s="281">
        <v>78</v>
      </c>
      <c r="C54" s="532" t="s">
        <v>370</v>
      </c>
      <c r="D54" s="294">
        <v>22</v>
      </c>
      <c r="E54" s="281">
        <v>3</v>
      </c>
      <c r="F54" s="120">
        <v>19</v>
      </c>
      <c r="G54" s="295">
        <v>0</v>
      </c>
      <c r="H54" s="281">
        <v>-10</v>
      </c>
      <c r="I54" s="394"/>
    </row>
    <row r="55" spans="1:8" s="402" customFormat="1" ht="17.25" customHeight="1">
      <c r="A55" s="582">
        <v>3804</v>
      </c>
      <c r="B55" s="582">
        <v>5333</v>
      </c>
      <c r="C55" s="293" t="s">
        <v>62</v>
      </c>
      <c r="D55" s="583">
        <v>5417</v>
      </c>
      <c r="E55" s="582">
        <v>4079</v>
      </c>
      <c r="F55" s="130">
        <v>1338</v>
      </c>
      <c r="G55" s="584">
        <v>32.802157391517525</v>
      </c>
      <c r="H55" s="582">
        <v>3868</v>
      </c>
    </row>
    <row r="56" spans="1:8" s="400" customFormat="1" ht="11.25" customHeight="1" hidden="1">
      <c r="A56" s="11"/>
      <c r="B56" s="11"/>
      <c r="C56" s="246"/>
      <c r="D56" s="389"/>
      <c r="E56" s="389"/>
      <c r="F56" s="391"/>
      <c r="G56" s="403"/>
      <c r="H56" s="404"/>
    </row>
    <row r="57" spans="1:9" s="393" customFormat="1" ht="11.25" customHeight="1">
      <c r="A57" s="310"/>
      <c r="B57" s="310"/>
      <c r="C57" s="405"/>
      <c r="D57" s="406"/>
      <c r="E57" s="406"/>
      <c r="F57" s="406"/>
      <c r="G57" s="407"/>
      <c r="H57" s="408"/>
      <c r="I57" s="394"/>
    </row>
    <row r="58" spans="1:9" s="393" customFormat="1" ht="11.25" customHeight="1">
      <c r="A58" s="409">
        <v>1</v>
      </c>
      <c r="B58" s="310" t="s">
        <v>298</v>
      </c>
      <c r="C58" s="405"/>
      <c r="D58" s="406"/>
      <c r="E58" s="406"/>
      <c r="F58" s="406"/>
      <c r="G58" s="407"/>
      <c r="H58" s="408"/>
      <c r="I58" s="394"/>
    </row>
    <row r="59" spans="1:9" s="393" customFormat="1" ht="11.25" customHeight="1">
      <c r="A59" s="310"/>
      <c r="B59" s="310" t="s">
        <v>468</v>
      </c>
      <c r="C59" s="405"/>
      <c r="D59" s="406"/>
      <c r="E59" s="406"/>
      <c r="F59" s="406"/>
      <c r="G59" s="407"/>
      <c r="H59" s="408"/>
      <c r="I59" s="394"/>
    </row>
    <row r="60" spans="1:9" s="393" customFormat="1" ht="11.25" customHeight="1">
      <c r="A60" s="310"/>
      <c r="B60" s="310" t="s">
        <v>434</v>
      </c>
      <c r="C60" s="405"/>
      <c r="D60" s="406"/>
      <c r="E60" s="406"/>
      <c r="F60" s="406"/>
      <c r="G60" s="407"/>
      <c r="H60" s="408"/>
      <c r="I60" s="394"/>
    </row>
    <row r="61" spans="1:9" s="410" customFormat="1" ht="11.25" customHeight="1">
      <c r="A61" s="282"/>
      <c r="B61" s="310"/>
      <c r="C61" s="352"/>
      <c r="D61" s="411"/>
      <c r="E61" s="411"/>
      <c r="F61" s="411"/>
      <c r="G61" s="407"/>
      <c r="H61" s="408"/>
      <c r="I61" s="412"/>
    </row>
    <row r="62" spans="1:9" s="410" customFormat="1" ht="11.25" customHeight="1">
      <c r="A62" s="282" t="s">
        <v>373</v>
      </c>
      <c r="B62" s="310"/>
      <c r="C62" s="352"/>
      <c r="D62" s="411"/>
      <c r="E62" s="411"/>
      <c r="F62" s="411"/>
      <c r="G62" s="407"/>
      <c r="H62" s="408"/>
      <c r="I62" s="412"/>
    </row>
  </sheetData>
  <sheetProtection/>
  <printOptions/>
  <pageMargins left="0.5511811023622047" right="0.16" top="0.44" bottom="0.36" header="0.27" footer="0.18"/>
  <pageSetup firstPageNumber="11" useFirstPageNumber="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50"/>
  </sheetPr>
  <dimension ref="A1:HX120"/>
  <sheetViews>
    <sheetView zoomScalePageLayoutView="0" workbookViewId="0" topLeftCell="A1">
      <selection activeCell="C33" sqref="C33"/>
    </sheetView>
  </sheetViews>
  <sheetFormatPr defaultColWidth="9.140625" defaultRowHeight="12"/>
  <cols>
    <col min="1" max="2" width="9.7109375" style="355" customWidth="1"/>
    <col min="3" max="3" width="38.421875" style="356" customWidth="1"/>
    <col min="4" max="6" width="9.7109375" style="357" customWidth="1"/>
    <col min="7" max="7" width="9.7109375" style="358" customWidth="1"/>
    <col min="8" max="8" width="9.7109375" style="357" customWidth="1"/>
    <col min="9" max="9" width="9.140625" style="359" customWidth="1"/>
    <col min="10" max="16384" width="9.140625" style="361" customWidth="1"/>
  </cols>
  <sheetData>
    <row r="1" spans="1:9" s="368" customFormat="1" ht="15.75" customHeight="1">
      <c r="A1" s="362" t="s">
        <v>63</v>
      </c>
      <c r="B1" s="362"/>
      <c r="C1" s="363"/>
      <c r="D1" s="364"/>
      <c r="E1" s="364"/>
      <c r="F1" s="364"/>
      <c r="G1" s="365"/>
      <c r="H1" s="364"/>
      <c r="I1" s="366"/>
    </row>
    <row r="2" spans="1:9" s="368" customFormat="1" ht="13.5" thickBot="1">
      <c r="A2" s="226" t="s">
        <v>517</v>
      </c>
      <c r="B2" s="226"/>
      <c r="C2" s="226"/>
      <c r="D2" s="226"/>
      <c r="E2" s="226"/>
      <c r="F2" s="226"/>
      <c r="G2" s="226"/>
      <c r="H2" s="226"/>
      <c r="I2" s="366"/>
    </row>
    <row r="3" spans="1:3" ht="11.25" customHeight="1">
      <c r="A3" s="415"/>
      <c r="B3" s="415"/>
      <c r="C3" s="271"/>
    </row>
    <row r="4" spans="1:3" ht="12.75">
      <c r="A4" s="238" t="s">
        <v>1</v>
      </c>
      <c r="B4" s="239" t="s">
        <v>491</v>
      </c>
      <c r="C4" s="271"/>
    </row>
    <row r="5" spans="1:8" ht="12.75">
      <c r="A5" s="240" t="s">
        <v>2</v>
      </c>
      <c r="B5" s="239" t="s">
        <v>492</v>
      </c>
      <c r="C5" s="246"/>
      <c r="D5" s="415" t="s">
        <v>3</v>
      </c>
      <c r="E5" s="415"/>
      <c r="F5" s="415"/>
      <c r="G5" s="416"/>
      <c r="H5" s="417" t="s">
        <v>4</v>
      </c>
    </row>
    <row r="6" spans="1:8" ht="12.75">
      <c r="A6" s="244" t="s">
        <v>455</v>
      </c>
      <c r="B6" s="239" t="s">
        <v>5</v>
      </c>
      <c r="C6" s="246"/>
      <c r="D6" s="239"/>
      <c r="E6" s="239"/>
      <c r="F6" s="418"/>
      <c r="G6" s="419"/>
      <c r="H6" s="420" t="s">
        <v>6</v>
      </c>
    </row>
    <row r="7" spans="1:8" ht="12.75">
      <c r="A7" s="245" t="s">
        <v>7</v>
      </c>
      <c r="B7" s="238" t="s">
        <v>7</v>
      </c>
      <c r="C7" s="246"/>
      <c r="D7" s="317" t="s">
        <v>7</v>
      </c>
      <c r="E7" s="243" t="s">
        <v>6</v>
      </c>
      <c r="F7" s="421" t="s">
        <v>9</v>
      </c>
      <c r="G7" s="422"/>
      <c r="H7" s="221"/>
    </row>
    <row r="8" spans="1:8" ht="12.75">
      <c r="A8" s="114" t="s">
        <v>10</v>
      </c>
      <c r="B8" s="114" t="s">
        <v>10</v>
      </c>
      <c r="C8" s="246"/>
      <c r="D8" s="328" t="s">
        <v>10</v>
      </c>
      <c r="E8" s="114" t="s">
        <v>10</v>
      </c>
      <c r="F8" s="115" t="s">
        <v>10</v>
      </c>
      <c r="G8" s="423" t="s">
        <v>11</v>
      </c>
      <c r="H8" s="424" t="s">
        <v>10</v>
      </c>
    </row>
    <row r="9" spans="1:8" ht="11.25" customHeight="1">
      <c r="A9" s="238"/>
      <c r="B9" s="238"/>
      <c r="C9" s="246"/>
      <c r="D9" s="316"/>
      <c r="E9" s="238"/>
      <c r="F9" s="107"/>
      <c r="G9" s="403"/>
      <c r="H9" s="420"/>
    </row>
    <row r="10" spans="1:8" ht="37.5" customHeight="1">
      <c r="A10" s="5"/>
      <c r="B10" s="5"/>
      <c r="C10" s="293" t="s">
        <v>339</v>
      </c>
      <c r="D10" s="425"/>
      <c r="E10" s="411"/>
      <c r="F10" s="411"/>
      <c r="G10" s="426"/>
      <c r="H10" s="427"/>
    </row>
    <row r="11" spans="1:8" ht="12.75">
      <c r="A11" s="5"/>
      <c r="B11" s="5"/>
      <c r="C11" s="428"/>
      <c r="D11" s="425"/>
      <c r="E11" s="411"/>
      <c r="F11" s="411"/>
      <c r="G11" s="426"/>
      <c r="H11" s="427"/>
    </row>
    <row r="12" spans="1:8" ht="12.75" customHeight="1">
      <c r="A12" s="5"/>
      <c r="B12" s="5"/>
      <c r="C12" s="246"/>
      <c r="D12" s="425"/>
      <c r="E12" s="411"/>
      <c r="F12" s="411"/>
      <c r="G12" s="426"/>
      <c r="H12" s="427"/>
    </row>
    <row r="13" spans="1:9" s="433" customFormat="1" ht="12.75" customHeight="1">
      <c r="A13" s="276">
        <v>11767</v>
      </c>
      <c r="B13" s="276">
        <v>2126</v>
      </c>
      <c r="C13" s="246" t="s">
        <v>64</v>
      </c>
      <c r="D13" s="277">
        <v>-186</v>
      </c>
      <c r="E13" s="276">
        <v>330</v>
      </c>
      <c r="F13" s="429">
        <v>-516</v>
      </c>
      <c r="G13" s="279">
        <v>-156.36363636363637</v>
      </c>
      <c r="H13" s="276">
        <v>5071</v>
      </c>
      <c r="I13" s="430"/>
    </row>
    <row r="14" spans="1:8" ht="15.75" customHeight="1">
      <c r="A14" s="2"/>
      <c r="B14" s="2"/>
      <c r="C14" s="434" t="s">
        <v>65</v>
      </c>
      <c r="D14" s="263"/>
      <c r="E14" s="2"/>
      <c r="F14" s="264"/>
      <c r="G14" s="435"/>
      <c r="H14" s="2"/>
    </row>
    <row r="15" spans="1:8" ht="11.25" customHeight="1">
      <c r="A15" s="2"/>
      <c r="B15" s="2"/>
      <c r="C15" s="434" t="s">
        <v>66</v>
      </c>
      <c r="D15" s="263"/>
      <c r="E15" s="2"/>
      <c r="F15" s="264"/>
      <c r="G15" s="435"/>
      <c r="H15" s="2"/>
    </row>
    <row r="16" spans="1:8" ht="7.5" customHeight="1">
      <c r="A16" s="2"/>
      <c r="B16" s="2"/>
      <c r="C16" s="261"/>
      <c r="D16" s="263"/>
      <c r="E16" s="2"/>
      <c r="F16" s="264"/>
      <c r="G16" s="435"/>
      <c r="H16" s="2"/>
    </row>
    <row r="17" spans="1:9" s="437" customFormat="1" ht="15.75" customHeight="1">
      <c r="A17" s="281"/>
      <c r="B17" s="281"/>
      <c r="C17" s="293" t="s">
        <v>299</v>
      </c>
      <c r="D17" s="294"/>
      <c r="E17" s="281"/>
      <c r="F17" s="120"/>
      <c r="G17" s="128"/>
      <c r="H17" s="281"/>
      <c r="I17" s="436"/>
    </row>
    <row r="18" spans="1:8" ht="12.75">
      <c r="A18" s="2">
        <v>-617</v>
      </c>
      <c r="B18" s="2">
        <v>604</v>
      </c>
      <c r="C18" s="261" t="s">
        <v>300</v>
      </c>
      <c r="D18" s="263">
        <v>-1264</v>
      </c>
      <c r="E18" s="2">
        <v>392</v>
      </c>
      <c r="F18" s="438">
        <v>-1656</v>
      </c>
      <c r="G18" s="265">
        <v>-422.4489795918367</v>
      </c>
      <c r="H18" s="2">
        <v>1462</v>
      </c>
    </row>
    <row r="19" spans="1:8" ht="24">
      <c r="A19" s="397">
        <v>-2925</v>
      </c>
      <c r="B19" s="397">
        <v>10</v>
      </c>
      <c r="C19" s="532" t="s">
        <v>301</v>
      </c>
      <c r="D19" s="398">
        <v>-427</v>
      </c>
      <c r="E19" s="397">
        <v>52</v>
      </c>
      <c r="F19" s="439">
        <v>-479</v>
      </c>
      <c r="G19" s="399">
        <v>0</v>
      </c>
      <c r="H19" s="397">
        <v>178</v>
      </c>
    </row>
    <row r="20" spans="1:9" s="437" customFormat="1" ht="15.75" customHeight="1">
      <c r="A20" s="302">
        <v>-3542</v>
      </c>
      <c r="B20" s="302">
        <v>614</v>
      </c>
      <c r="C20" s="293" t="s">
        <v>372</v>
      </c>
      <c r="D20" s="384">
        <v>-1691</v>
      </c>
      <c r="E20" s="302">
        <v>444</v>
      </c>
      <c r="F20" s="303">
        <v>-2135</v>
      </c>
      <c r="G20" s="301">
        <v>-480.8558558558558</v>
      </c>
      <c r="H20" s="302">
        <v>1640</v>
      </c>
      <c r="I20" s="436"/>
    </row>
    <row r="21" spans="1:8" ht="6.75" customHeight="1">
      <c r="A21" s="2"/>
      <c r="B21" s="2"/>
      <c r="C21" s="261"/>
      <c r="D21" s="263"/>
      <c r="E21" s="2"/>
      <c r="F21" s="264"/>
      <c r="G21" s="435"/>
      <c r="H21" s="2"/>
    </row>
    <row r="22" spans="1:9" s="437" customFormat="1" ht="17.25" customHeight="1">
      <c r="A22" s="281"/>
      <c r="B22" s="281"/>
      <c r="C22" s="293" t="s">
        <v>71</v>
      </c>
      <c r="D22" s="294"/>
      <c r="E22" s="281"/>
      <c r="F22" s="120"/>
      <c r="G22" s="128"/>
      <c r="H22" s="281"/>
      <c r="I22" s="436"/>
    </row>
    <row r="23" spans="1:8" ht="12.75">
      <c r="A23" s="2">
        <v>-3670</v>
      </c>
      <c r="B23" s="2">
        <v>-874</v>
      </c>
      <c r="C23" s="261" t="s">
        <v>23</v>
      </c>
      <c r="D23" s="263">
        <v>-1197</v>
      </c>
      <c r="E23" s="2">
        <v>-973</v>
      </c>
      <c r="F23" s="438">
        <v>-224</v>
      </c>
      <c r="G23" s="265">
        <v>-23.021582733812952</v>
      </c>
      <c r="H23" s="2">
        <v>-3973</v>
      </c>
    </row>
    <row r="24" spans="1:9" ht="12.75">
      <c r="A24" s="2">
        <v>-559</v>
      </c>
      <c r="B24" s="2">
        <v>-117</v>
      </c>
      <c r="C24" s="261" t="s">
        <v>72</v>
      </c>
      <c r="D24" s="263">
        <v>-122.593</v>
      </c>
      <c r="E24" s="2">
        <v>-134</v>
      </c>
      <c r="F24" s="438">
        <v>11.406999999999996</v>
      </c>
      <c r="G24" s="265">
        <v>8.512686567164177</v>
      </c>
      <c r="H24" s="2">
        <v>-611</v>
      </c>
      <c r="I24" s="441"/>
    </row>
    <row r="25" spans="1:9" ht="24">
      <c r="A25" s="281">
        <v>213</v>
      </c>
      <c r="B25" s="90">
        <v>2</v>
      </c>
      <c r="C25" s="532" t="s">
        <v>73</v>
      </c>
      <c r="D25" s="294">
        <v>0.721</v>
      </c>
      <c r="E25" s="281">
        <v>0</v>
      </c>
      <c r="F25" s="444">
        <v>0.721</v>
      </c>
      <c r="G25" s="295">
        <v>0</v>
      </c>
      <c r="H25" s="281">
        <v>3</v>
      </c>
      <c r="I25" s="441"/>
    </row>
    <row r="26" spans="1:9" ht="24">
      <c r="A26" s="281">
        <v>2</v>
      </c>
      <c r="B26" s="281">
        <v>22</v>
      </c>
      <c r="C26" s="261" t="s">
        <v>74</v>
      </c>
      <c r="D26" s="294">
        <v>35.106</v>
      </c>
      <c r="E26" s="281">
        <v>155</v>
      </c>
      <c r="F26" s="444">
        <v>-119.894</v>
      </c>
      <c r="G26" s="295">
        <v>-77.35096774193548</v>
      </c>
      <c r="H26" s="281">
        <v>-75</v>
      </c>
      <c r="I26" s="441"/>
    </row>
    <row r="27" spans="1:9" ht="12.75">
      <c r="A27" s="2">
        <v>-1358</v>
      </c>
      <c r="B27" s="100">
        <v>249</v>
      </c>
      <c r="C27" s="261" t="s">
        <v>75</v>
      </c>
      <c r="D27" s="263">
        <v>318.186</v>
      </c>
      <c r="E27" s="2">
        <v>443</v>
      </c>
      <c r="F27" s="438">
        <v>-124.81400000000002</v>
      </c>
      <c r="G27" s="265">
        <v>-28.174717832957114</v>
      </c>
      <c r="H27" s="2">
        <v>-1498</v>
      </c>
      <c r="I27" s="441"/>
    </row>
    <row r="28" spans="1:9" ht="12.75">
      <c r="A28" s="266">
        <v>334</v>
      </c>
      <c r="B28" s="266">
        <v>7</v>
      </c>
      <c r="C28" s="261" t="s">
        <v>41</v>
      </c>
      <c r="D28" s="267">
        <v>43.078</v>
      </c>
      <c r="E28" s="266">
        <v>75</v>
      </c>
      <c r="F28" s="442">
        <v>-31.921999999999997</v>
      </c>
      <c r="G28" s="269">
        <v>-42.562666666666665</v>
      </c>
      <c r="H28" s="266">
        <v>334</v>
      </c>
      <c r="I28" s="441"/>
    </row>
    <row r="29" spans="1:9" s="447" customFormat="1" ht="15.75" customHeight="1">
      <c r="A29" s="299">
        <v>-5038</v>
      </c>
      <c r="B29" s="299">
        <v>-711</v>
      </c>
      <c r="C29" s="293" t="s">
        <v>388</v>
      </c>
      <c r="D29" s="300">
        <v>-922.5020000000002</v>
      </c>
      <c r="E29" s="299">
        <v>-434</v>
      </c>
      <c r="F29" s="127">
        <v>-488.50200000000007</v>
      </c>
      <c r="G29" s="445">
        <v>-112.55806451612904</v>
      </c>
      <c r="H29" s="299">
        <v>-5820</v>
      </c>
      <c r="I29" s="446"/>
    </row>
    <row r="30" spans="1:9" ht="7.5" customHeight="1">
      <c r="A30" s="2"/>
      <c r="B30" s="2"/>
      <c r="C30" s="261"/>
      <c r="D30" s="263"/>
      <c r="E30" s="2"/>
      <c r="F30" s="264"/>
      <c r="G30" s="280"/>
      <c r="H30" s="2"/>
      <c r="I30" s="441"/>
    </row>
    <row r="31" spans="1:9" s="437" customFormat="1" ht="17.25" customHeight="1">
      <c r="A31" s="281"/>
      <c r="B31" s="281"/>
      <c r="C31" s="293" t="s">
        <v>67</v>
      </c>
      <c r="D31" s="294"/>
      <c r="E31" s="281"/>
      <c r="F31" s="120"/>
      <c r="G31" s="121"/>
      <c r="H31" s="281"/>
      <c r="I31" s="440"/>
    </row>
    <row r="32" spans="1:9" ht="12.75">
      <c r="A32" s="2">
        <v>2100</v>
      </c>
      <c r="B32" s="2">
        <v>801</v>
      </c>
      <c r="C32" s="296" t="s">
        <v>68</v>
      </c>
      <c r="D32" s="263">
        <v>-310.371</v>
      </c>
      <c r="E32" s="2">
        <v>684</v>
      </c>
      <c r="F32" s="438">
        <v>-994.371</v>
      </c>
      <c r="G32" s="265">
        <v>-145.37587719298247</v>
      </c>
      <c r="H32" s="2">
        <v>321</v>
      </c>
      <c r="I32" s="441"/>
    </row>
    <row r="33" spans="1:9" ht="12.75">
      <c r="A33" s="2">
        <v>-179</v>
      </c>
      <c r="B33" s="2">
        <v>95</v>
      </c>
      <c r="C33" s="296" t="s">
        <v>520</v>
      </c>
      <c r="D33" s="263">
        <v>-176.583</v>
      </c>
      <c r="E33" s="2">
        <v>-306</v>
      </c>
      <c r="F33" s="438">
        <v>129.417</v>
      </c>
      <c r="G33" s="265">
        <v>42.293137254901964</v>
      </c>
      <c r="H33" s="2">
        <v>196</v>
      </c>
      <c r="I33" s="441"/>
    </row>
    <row r="34" spans="1:9" ht="12.75">
      <c r="A34" s="2">
        <v>138</v>
      </c>
      <c r="B34" s="2">
        <v>32</v>
      </c>
      <c r="C34" s="261" t="s">
        <v>281</v>
      </c>
      <c r="D34" s="263">
        <v>42.144</v>
      </c>
      <c r="E34" s="2">
        <v>8</v>
      </c>
      <c r="F34" s="438">
        <v>34.144</v>
      </c>
      <c r="G34" s="265">
        <v>426.79999999999995</v>
      </c>
      <c r="H34" s="2">
        <v>46</v>
      </c>
      <c r="I34" s="441"/>
    </row>
    <row r="35" spans="1:9" ht="12.75">
      <c r="A35" s="2">
        <v>77</v>
      </c>
      <c r="B35" s="2">
        <v>44</v>
      </c>
      <c r="C35" s="261" t="s">
        <v>69</v>
      </c>
      <c r="D35" s="263">
        <v>-44.59</v>
      </c>
      <c r="E35" s="2">
        <v>92</v>
      </c>
      <c r="F35" s="438">
        <v>-136.59</v>
      </c>
      <c r="G35" s="265">
        <v>-148.46739130434784</v>
      </c>
      <c r="H35" s="2">
        <v>9</v>
      </c>
      <c r="I35" s="441"/>
    </row>
    <row r="36" spans="1:9" ht="12.75">
      <c r="A36" s="2">
        <v>-326</v>
      </c>
      <c r="B36" s="2">
        <v>12</v>
      </c>
      <c r="C36" s="261" t="s">
        <v>280</v>
      </c>
      <c r="D36" s="263">
        <v>-43.487</v>
      </c>
      <c r="E36" s="2">
        <v>-284</v>
      </c>
      <c r="F36" s="438">
        <v>240.513</v>
      </c>
      <c r="G36" s="265">
        <v>84.68767605633803</v>
      </c>
      <c r="H36" s="2">
        <v>87</v>
      </c>
      <c r="I36" s="441"/>
    </row>
    <row r="37" spans="1:9" ht="12.75">
      <c r="A37" s="266">
        <v>-2613</v>
      </c>
      <c r="B37" s="266">
        <v>-870</v>
      </c>
      <c r="C37" s="296" t="s">
        <v>70</v>
      </c>
      <c r="D37" s="267">
        <v>2575</v>
      </c>
      <c r="E37" s="266">
        <v>409</v>
      </c>
      <c r="F37" s="442">
        <v>2166</v>
      </c>
      <c r="G37" s="269">
        <v>0</v>
      </c>
      <c r="H37" s="266">
        <v>359</v>
      </c>
      <c r="I37" s="441"/>
    </row>
    <row r="38" spans="1:9" ht="15.75" customHeight="1">
      <c r="A38" s="302">
        <v>-803</v>
      </c>
      <c r="B38" s="302">
        <v>114</v>
      </c>
      <c r="C38" s="293" t="s">
        <v>389</v>
      </c>
      <c r="D38" s="384">
        <v>2042.113</v>
      </c>
      <c r="E38" s="302">
        <v>603</v>
      </c>
      <c r="F38" s="303">
        <v>1439.113</v>
      </c>
      <c r="G38" s="304">
        <v>238.65887230514096</v>
      </c>
      <c r="H38" s="302">
        <v>1018</v>
      </c>
      <c r="I38" s="441"/>
    </row>
    <row r="39" spans="1:9" ht="7.5" customHeight="1">
      <c r="A39" s="289"/>
      <c r="B39" s="289"/>
      <c r="C39" s="443"/>
      <c r="D39" s="290"/>
      <c r="E39" s="289"/>
      <c r="F39" s="291"/>
      <c r="G39" s="730"/>
      <c r="H39" s="289"/>
      <c r="I39" s="441"/>
    </row>
    <row r="40" spans="1:9" s="448" customFormat="1" ht="17.25" customHeight="1">
      <c r="A40" s="552">
        <v>2384</v>
      </c>
      <c r="B40" s="552">
        <v>2143</v>
      </c>
      <c r="C40" s="293" t="s">
        <v>26</v>
      </c>
      <c r="D40" s="698">
        <v>-757.3890000000001</v>
      </c>
      <c r="E40" s="552">
        <v>943</v>
      </c>
      <c r="F40" s="699">
        <v>-1700.3890000000001</v>
      </c>
      <c r="G40" s="700">
        <v>-180.316967126193</v>
      </c>
      <c r="H40" s="552">
        <v>1909</v>
      </c>
      <c r="I40" s="446"/>
    </row>
    <row r="41" spans="1:8" ht="11.25" customHeight="1">
      <c r="A41" s="5"/>
      <c r="B41" s="5"/>
      <c r="C41" s="261"/>
      <c r="D41" s="2"/>
      <c r="E41" s="2"/>
      <c r="F41" s="2"/>
      <c r="G41" s="449"/>
      <c r="H41" s="2"/>
    </row>
    <row r="42" spans="1:8" ht="11.25" customHeight="1">
      <c r="A42" s="5"/>
      <c r="B42" s="5"/>
      <c r="C42" s="261"/>
      <c r="D42" s="2"/>
      <c r="E42" s="2"/>
      <c r="F42" s="2"/>
      <c r="G42" s="449"/>
      <c r="H42" s="2"/>
    </row>
    <row r="43" spans="1:8" ht="11.25" customHeight="1">
      <c r="A43" s="5"/>
      <c r="B43" s="5"/>
      <c r="C43" s="261"/>
      <c r="D43" s="2"/>
      <c r="E43" s="2"/>
      <c r="F43" s="2"/>
      <c r="G43" s="449"/>
      <c r="H43" s="2"/>
    </row>
    <row r="44" spans="1:8" ht="11.25" customHeight="1">
      <c r="A44" s="5"/>
      <c r="B44" s="5"/>
      <c r="C44" s="261"/>
      <c r="D44" s="2"/>
      <c r="E44" s="2"/>
      <c r="F44" s="2"/>
      <c r="G44" s="449"/>
      <c r="H44" s="2"/>
    </row>
    <row r="45" spans="1:8" ht="11.25" customHeight="1">
      <c r="A45" s="5"/>
      <c r="B45" s="5"/>
      <c r="C45" s="261"/>
      <c r="D45" s="2"/>
      <c r="E45" s="2"/>
      <c r="F45" s="2"/>
      <c r="G45" s="449"/>
      <c r="H45" s="2"/>
    </row>
    <row r="46" spans="1:8" ht="11.25" customHeight="1">
      <c r="A46" s="5"/>
      <c r="B46" s="5"/>
      <c r="C46" s="261"/>
      <c r="D46" s="2"/>
      <c r="E46" s="2"/>
      <c r="F46" s="2"/>
      <c r="G46" s="449"/>
      <c r="H46" s="2"/>
    </row>
    <row r="47" spans="1:8" ht="11.25" customHeight="1">
      <c r="A47" s="5"/>
      <c r="B47" s="5"/>
      <c r="C47" s="261"/>
      <c r="D47" s="2"/>
      <c r="E47" s="2"/>
      <c r="F47" s="2"/>
      <c r="G47" s="449"/>
      <c r="H47" s="2"/>
    </row>
    <row r="48" spans="1:8" ht="11.25" customHeight="1">
      <c r="A48" s="5"/>
      <c r="B48" s="5"/>
      <c r="C48" s="261"/>
      <c r="D48" s="2"/>
      <c r="E48" s="2"/>
      <c r="F48" s="2"/>
      <c r="G48" s="449"/>
      <c r="H48" s="2"/>
    </row>
    <row r="49" spans="1:8" ht="11.25" customHeight="1">
      <c r="A49" s="5"/>
      <c r="B49" s="5"/>
      <c r="C49" s="261"/>
      <c r="D49" s="2"/>
      <c r="E49" s="2"/>
      <c r="F49" s="2"/>
      <c r="G49" s="449"/>
      <c r="H49" s="2"/>
    </row>
    <row r="50" spans="1:8" ht="11.25" customHeight="1">
      <c r="A50" s="5"/>
      <c r="B50" s="5"/>
      <c r="C50" s="261"/>
      <c r="D50" s="2"/>
      <c r="E50" s="2"/>
      <c r="F50" s="2"/>
      <c r="G50" s="449"/>
      <c r="H50" s="2"/>
    </row>
    <row r="51" spans="1:8" ht="11.25" customHeight="1">
      <c r="A51" s="5"/>
      <c r="B51" s="5"/>
      <c r="C51" s="261"/>
      <c r="D51" s="2"/>
      <c r="E51" s="2"/>
      <c r="F51" s="2"/>
      <c r="G51" s="449"/>
      <c r="H51" s="2"/>
    </row>
    <row r="52" spans="1:8" ht="11.25" customHeight="1">
      <c r="A52" s="5"/>
      <c r="B52" s="5"/>
      <c r="C52" s="261"/>
      <c r="D52" s="2"/>
      <c r="E52" s="2"/>
      <c r="F52" s="2"/>
      <c r="G52" s="449"/>
      <c r="H52" s="2"/>
    </row>
    <row r="53" spans="1:8" ht="11.25" customHeight="1">
      <c r="A53" s="5"/>
      <c r="B53" s="5"/>
      <c r="C53" s="261"/>
      <c r="D53" s="2"/>
      <c r="E53" s="2"/>
      <c r="F53" s="2"/>
      <c r="G53" s="449"/>
      <c r="H53" s="2"/>
    </row>
    <row r="54" spans="1:8" ht="11.25" customHeight="1">
      <c r="A54" s="5"/>
      <c r="B54" s="5"/>
      <c r="C54" s="261"/>
      <c r="D54" s="2"/>
      <c r="E54" s="2"/>
      <c r="F54" s="2"/>
      <c r="G54" s="449"/>
      <c r="H54" s="2"/>
    </row>
    <row r="55" spans="1:8" ht="11.25" customHeight="1">
      <c r="A55" s="5"/>
      <c r="B55" s="5"/>
      <c r="C55" s="261"/>
      <c r="D55" s="2"/>
      <c r="E55" s="2"/>
      <c r="F55" s="2"/>
      <c r="G55" s="449"/>
      <c r="H55" s="2"/>
    </row>
    <row r="56" spans="1:8" ht="11.25" customHeight="1">
      <c r="A56" s="5"/>
      <c r="B56" s="5"/>
      <c r="C56" s="261"/>
      <c r="D56" s="2"/>
      <c r="E56" s="2"/>
      <c r="F56" s="2"/>
      <c r="G56" s="449"/>
      <c r="H56" s="2"/>
    </row>
    <row r="57" spans="1:8" ht="11.25" customHeight="1">
      <c r="A57" s="5"/>
      <c r="B57" s="5"/>
      <c r="C57" s="261"/>
      <c r="D57" s="2"/>
      <c r="E57" s="2"/>
      <c r="F57" s="2"/>
      <c r="G57" s="449"/>
      <c r="H57" s="2"/>
    </row>
    <row r="58" spans="1:8" ht="11.25" customHeight="1">
      <c r="A58" s="5"/>
      <c r="B58" s="5"/>
      <c r="C58" s="261"/>
      <c r="D58" s="2"/>
      <c r="E58" s="2"/>
      <c r="F58" s="2"/>
      <c r="G58" s="449"/>
      <c r="H58" s="2"/>
    </row>
    <row r="59" spans="1:8" ht="11.25" customHeight="1">
      <c r="A59" s="5"/>
      <c r="B59" s="2"/>
      <c r="C59" s="261"/>
      <c r="D59" s="2"/>
      <c r="E59" s="2"/>
      <c r="F59" s="2"/>
      <c r="G59" s="449"/>
      <c r="H59" s="2"/>
    </row>
    <row r="60" spans="1:8" ht="11.25" customHeight="1">
      <c r="A60" s="5"/>
      <c r="B60" s="2"/>
      <c r="C60" s="261"/>
      <c r="D60" s="2"/>
      <c r="E60" s="2"/>
      <c r="F60" s="2"/>
      <c r="G60" s="449"/>
      <c r="H60" s="2"/>
    </row>
    <row r="61" spans="1:8" s="450" customFormat="1" ht="11.25" customHeight="1">
      <c r="A61" s="282" t="s">
        <v>373</v>
      </c>
      <c r="B61" s="451"/>
      <c r="C61" s="452"/>
      <c r="D61" s="451"/>
      <c r="E61" s="451"/>
      <c r="F61" s="451"/>
      <c r="G61" s="451"/>
      <c r="H61" s="451"/>
    </row>
    <row r="62" spans="1:8" ht="11.25" customHeight="1">
      <c r="A62" s="5"/>
      <c r="B62" s="2"/>
      <c r="C62" s="261"/>
      <c r="D62" s="2"/>
      <c r="E62" s="2"/>
      <c r="F62" s="2"/>
      <c r="G62" s="449"/>
      <c r="H62" s="2"/>
    </row>
    <row r="63" spans="1:8" s="450" customFormat="1" ht="15.75" customHeight="1">
      <c r="A63" s="453" t="s">
        <v>76</v>
      </c>
      <c r="B63" s="454"/>
      <c r="C63" s="455"/>
      <c r="D63" s="454"/>
      <c r="E63" s="454"/>
      <c r="F63" s="454"/>
      <c r="G63" s="454"/>
      <c r="H63" s="454"/>
    </row>
    <row r="64" spans="1:232" s="457" customFormat="1" ht="17.25" customHeight="1" thickBot="1">
      <c r="A64" s="226" t="s">
        <v>517</v>
      </c>
      <c r="B64" s="456"/>
      <c r="C64" s="226"/>
      <c r="D64" s="456"/>
      <c r="E64" s="456"/>
      <c r="F64" s="456"/>
      <c r="G64" s="456"/>
      <c r="H64" s="456"/>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450"/>
      <c r="BA64" s="450"/>
      <c r="BB64" s="450"/>
      <c r="BC64" s="450"/>
      <c r="BD64" s="450"/>
      <c r="BE64" s="450"/>
      <c r="BF64" s="450"/>
      <c r="BG64" s="450"/>
      <c r="BH64" s="450"/>
      <c r="BI64" s="450"/>
      <c r="BJ64" s="450"/>
      <c r="BK64" s="450"/>
      <c r="BL64" s="450"/>
      <c r="BM64" s="450"/>
      <c r="BN64" s="450"/>
      <c r="BO64" s="450"/>
      <c r="BP64" s="450"/>
      <c r="BQ64" s="450"/>
      <c r="BR64" s="450"/>
      <c r="BS64" s="450"/>
      <c r="BT64" s="450"/>
      <c r="BU64" s="450"/>
      <c r="BV64" s="450"/>
      <c r="BW64" s="450"/>
      <c r="BX64" s="450"/>
      <c r="BY64" s="450"/>
      <c r="BZ64" s="450"/>
      <c r="CA64" s="450"/>
      <c r="CB64" s="450"/>
      <c r="CC64" s="450"/>
      <c r="CD64" s="450"/>
      <c r="CE64" s="450"/>
      <c r="CF64" s="450"/>
      <c r="CG64" s="450"/>
      <c r="CH64" s="450"/>
      <c r="CI64" s="450"/>
      <c r="CJ64" s="450"/>
      <c r="CK64" s="450"/>
      <c r="CL64" s="450"/>
      <c r="CM64" s="450"/>
      <c r="CN64" s="450"/>
      <c r="CO64" s="450"/>
      <c r="CP64" s="450"/>
      <c r="CQ64" s="450"/>
      <c r="CR64" s="450"/>
      <c r="CS64" s="450"/>
      <c r="CT64" s="450"/>
      <c r="CU64" s="450"/>
      <c r="CV64" s="450"/>
      <c r="CW64" s="450"/>
      <c r="CX64" s="450"/>
      <c r="CY64" s="450"/>
      <c r="CZ64" s="450"/>
      <c r="DA64" s="450"/>
      <c r="DB64" s="450"/>
      <c r="DC64" s="450"/>
      <c r="DD64" s="450"/>
      <c r="DE64" s="450"/>
      <c r="DF64" s="450"/>
      <c r="DG64" s="450"/>
      <c r="DH64" s="450"/>
      <c r="DI64" s="450"/>
      <c r="DJ64" s="450"/>
      <c r="DK64" s="450"/>
      <c r="DL64" s="450"/>
      <c r="DM64" s="450"/>
      <c r="DN64" s="450"/>
      <c r="DO64" s="450"/>
      <c r="DP64" s="450"/>
      <c r="DQ64" s="450"/>
      <c r="DR64" s="450"/>
      <c r="DS64" s="450"/>
      <c r="DT64" s="450"/>
      <c r="DU64" s="450"/>
      <c r="DV64" s="450"/>
      <c r="DW64" s="450"/>
      <c r="DX64" s="450"/>
      <c r="DY64" s="450"/>
      <c r="DZ64" s="450"/>
      <c r="EA64" s="450"/>
      <c r="EB64" s="450"/>
      <c r="EC64" s="450"/>
      <c r="ED64" s="450"/>
      <c r="EE64" s="450"/>
      <c r="EF64" s="450"/>
      <c r="EG64" s="450"/>
      <c r="EH64" s="450"/>
      <c r="EI64" s="450"/>
      <c r="EJ64" s="450"/>
      <c r="EK64" s="450"/>
      <c r="EL64" s="450"/>
      <c r="EM64" s="450"/>
      <c r="EN64" s="450"/>
      <c r="EO64" s="450"/>
      <c r="EP64" s="450"/>
      <c r="EQ64" s="450"/>
      <c r="ER64" s="450"/>
      <c r="ES64" s="450"/>
      <c r="ET64" s="450"/>
      <c r="EU64" s="450"/>
      <c r="EV64" s="450"/>
      <c r="EW64" s="450"/>
      <c r="EX64" s="450"/>
      <c r="EY64" s="450"/>
      <c r="EZ64" s="450"/>
      <c r="FA64" s="450"/>
      <c r="FB64" s="450"/>
      <c r="FC64" s="450"/>
      <c r="FD64" s="450"/>
      <c r="FE64" s="450"/>
      <c r="FF64" s="450"/>
      <c r="FG64" s="450"/>
      <c r="FH64" s="450"/>
      <c r="FI64" s="450"/>
      <c r="FJ64" s="450"/>
      <c r="FK64" s="450"/>
      <c r="FL64" s="450"/>
      <c r="FM64" s="450"/>
      <c r="FN64" s="450"/>
      <c r="FO64" s="450"/>
      <c r="FP64" s="450"/>
      <c r="FQ64" s="450"/>
      <c r="FR64" s="450"/>
      <c r="FS64" s="450"/>
      <c r="FT64" s="450"/>
      <c r="FU64" s="450"/>
      <c r="FV64" s="450"/>
      <c r="FW64" s="450"/>
      <c r="FX64" s="450"/>
      <c r="FY64" s="450"/>
      <c r="FZ64" s="450"/>
      <c r="GA64" s="450"/>
      <c r="GB64" s="450"/>
      <c r="GC64" s="450"/>
      <c r="GD64" s="450"/>
      <c r="GE64" s="450"/>
      <c r="GF64" s="450"/>
      <c r="GG64" s="450"/>
      <c r="GH64" s="450"/>
      <c r="GI64" s="450"/>
      <c r="GJ64" s="450"/>
      <c r="GK64" s="450"/>
      <c r="GL64" s="450"/>
      <c r="GM64" s="450"/>
      <c r="GN64" s="450"/>
      <c r="GO64" s="450"/>
      <c r="GP64" s="450"/>
      <c r="GQ64" s="450"/>
      <c r="GR64" s="450"/>
      <c r="GS64" s="450"/>
      <c r="GT64" s="450"/>
      <c r="GU64" s="450"/>
      <c r="GV64" s="450"/>
      <c r="GW64" s="450"/>
      <c r="GX64" s="450"/>
      <c r="GY64" s="450"/>
      <c r="GZ64" s="450"/>
      <c r="HA64" s="450"/>
      <c r="HB64" s="450"/>
      <c r="HC64" s="450"/>
      <c r="HD64" s="450"/>
      <c r="HE64" s="450"/>
      <c r="HF64" s="450"/>
      <c r="HG64" s="450"/>
      <c r="HH64" s="450"/>
      <c r="HI64" s="450"/>
      <c r="HJ64" s="450"/>
      <c r="HK64" s="450"/>
      <c r="HL64" s="450"/>
      <c r="HM64" s="450"/>
      <c r="HN64" s="450"/>
      <c r="HO64" s="450"/>
      <c r="HP64" s="450"/>
      <c r="HQ64" s="450"/>
      <c r="HR64" s="450"/>
      <c r="HS64" s="450"/>
      <c r="HT64" s="450"/>
      <c r="HU64" s="450"/>
      <c r="HV64" s="450"/>
      <c r="HW64" s="450"/>
      <c r="HX64" s="450"/>
    </row>
    <row r="65" spans="1:8" s="450" customFormat="1" ht="15.75" customHeight="1">
      <c r="A65" s="451"/>
      <c r="B65" s="454"/>
      <c r="C65" s="458"/>
      <c r="D65" s="454"/>
      <c r="E65" s="454"/>
      <c r="F65" s="454"/>
      <c r="G65" s="454"/>
      <c r="H65" s="454"/>
    </row>
    <row r="66" spans="1:3" ht="12.75">
      <c r="A66" s="238" t="s">
        <v>1</v>
      </c>
      <c r="B66" s="239" t="s">
        <v>491</v>
      </c>
      <c r="C66" s="271"/>
    </row>
    <row r="67" spans="1:8" ht="12.75">
      <c r="A67" s="240" t="s">
        <v>2</v>
      </c>
      <c r="B67" s="239" t="s">
        <v>492</v>
      </c>
      <c r="C67" s="246"/>
      <c r="D67" s="415" t="s">
        <v>3</v>
      </c>
      <c r="E67" s="415"/>
      <c r="F67" s="415"/>
      <c r="G67" s="416"/>
      <c r="H67" s="417" t="s">
        <v>4</v>
      </c>
    </row>
    <row r="68" spans="1:8" ht="12.75">
      <c r="A68" s="244" t="s">
        <v>455</v>
      </c>
      <c r="B68" s="239" t="s">
        <v>5</v>
      </c>
      <c r="C68" s="246"/>
      <c r="D68" s="239"/>
      <c r="E68" s="239"/>
      <c r="F68" s="418"/>
      <c r="G68" s="419"/>
      <c r="H68" s="420" t="s">
        <v>6</v>
      </c>
    </row>
    <row r="69" spans="1:8" ht="12.75">
      <c r="A69" s="245" t="s">
        <v>7</v>
      </c>
      <c r="B69" s="238" t="s">
        <v>7</v>
      </c>
      <c r="C69" s="246"/>
      <c r="D69" s="317" t="s">
        <v>7</v>
      </c>
      <c r="E69" s="243" t="s">
        <v>6</v>
      </c>
      <c r="F69" s="421" t="s">
        <v>9</v>
      </c>
      <c r="G69" s="422"/>
      <c r="H69" s="221"/>
    </row>
    <row r="70" spans="1:8" ht="12.75">
      <c r="A70" s="114" t="s">
        <v>10</v>
      </c>
      <c r="B70" s="114" t="s">
        <v>10</v>
      </c>
      <c r="C70" s="246"/>
      <c r="D70" s="328" t="s">
        <v>10</v>
      </c>
      <c r="E70" s="114" t="s">
        <v>10</v>
      </c>
      <c r="F70" s="115" t="s">
        <v>10</v>
      </c>
      <c r="G70" s="423" t="s">
        <v>11</v>
      </c>
      <c r="H70" s="424" t="s">
        <v>10</v>
      </c>
    </row>
    <row r="71" spans="1:8" s="450" customFormat="1" ht="15.75" customHeight="1">
      <c r="A71" s="451"/>
      <c r="B71" s="454"/>
      <c r="C71" s="458"/>
      <c r="D71" s="459"/>
      <c r="E71" s="454"/>
      <c r="F71" s="454"/>
      <c r="G71" s="454"/>
      <c r="H71" s="454"/>
    </row>
    <row r="72" spans="1:8" s="450" customFormat="1" ht="15.75" customHeight="1">
      <c r="A72" s="451"/>
      <c r="B72" s="454"/>
      <c r="C72" s="458"/>
      <c r="D72" s="459"/>
      <c r="E72" s="454"/>
      <c r="F72" s="454"/>
      <c r="G72" s="454"/>
      <c r="H72" s="454"/>
    </row>
    <row r="73" spans="1:8" s="450" customFormat="1" ht="12.75">
      <c r="A73" s="281">
        <v>6214</v>
      </c>
      <c r="B73" s="281">
        <v>-16</v>
      </c>
      <c r="C73" s="460" t="s">
        <v>77</v>
      </c>
      <c r="D73" s="294">
        <v>56</v>
      </c>
      <c r="E73" s="281">
        <v>-12</v>
      </c>
      <c r="F73" s="120">
        <v>68</v>
      </c>
      <c r="G73" s="295">
        <v>0</v>
      </c>
      <c r="H73" s="281">
        <v>292</v>
      </c>
    </row>
    <row r="74" spans="1:8" s="450" customFormat="1" ht="12.75">
      <c r="A74" s="281"/>
      <c r="B74" s="281"/>
      <c r="C74" s="460"/>
      <c r="D74" s="294"/>
      <c r="E74" s="281"/>
      <c r="F74" s="120"/>
      <c r="G74" s="295"/>
      <c r="H74" s="281"/>
    </row>
    <row r="75" spans="1:8" s="450" customFormat="1" ht="24">
      <c r="A75" s="281">
        <v>9</v>
      </c>
      <c r="B75" s="281">
        <v>181</v>
      </c>
      <c r="C75" s="461" t="s">
        <v>479</v>
      </c>
      <c r="D75" s="294">
        <v>330</v>
      </c>
      <c r="E75" s="281">
        <v>-6</v>
      </c>
      <c r="F75" s="120">
        <v>336</v>
      </c>
      <c r="G75" s="295">
        <v>0</v>
      </c>
      <c r="H75" s="281">
        <v>19</v>
      </c>
    </row>
    <row r="76" spans="1:8" s="450" customFormat="1" ht="12.75">
      <c r="A76" s="281"/>
      <c r="B76" s="281"/>
      <c r="C76" s="461"/>
      <c r="D76" s="294"/>
      <c r="E76" s="281"/>
      <c r="F76" s="120"/>
      <c r="G76" s="295"/>
      <c r="H76" s="281"/>
    </row>
    <row r="77" spans="1:8" s="450" customFormat="1" ht="24">
      <c r="A77" s="281">
        <v>22</v>
      </c>
      <c r="B77" s="281">
        <v>15</v>
      </c>
      <c r="C77" s="461" t="s">
        <v>529</v>
      </c>
      <c r="D77" s="294">
        <v>-1</v>
      </c>
      <c r="E77" s="281">
        <v>0</v>
      </c>
      <c r="F77" s="120">
        <v>-1</v>
      </c>
      <c r="G77" s="295">
        <v>0</v>
      </c>
      <c r="H77" s="281">
        <v>0</v>
      </c>
    </row>
    <row r="78" spans="1:8" s="450" customFormat="1" ht="12.75">
      <c r="A78" s="281"/>
      <c r="B78" s="281"/>
      <c r="C78" s="461"/>
      <c r="D78" s="294"/>
      <c r="E78" s="281"/>
      <c r="F78" s="120"/>
      <c r="G78" s="295"/>
      <c r="H78" s="281"/>
    </row>
    <row r="79" spans="1:8" s="450" customFormat="1" ht="24">
      <c r="A79" s="281">
        <v>-60</v>
      </c>
      <c r="B79" s="281">
        <v>-23</v>
      </c>
      <c r="C79" s="461" t="s">
        <v>338</v>
      </c>
      <c r="D79" s="294">
        <v>-2</v>
      </c>
      <c r="E79" s="281">
        <v>0</v>
      </c>
      <c r="F79" s="120">
        <v>-2</v>
      </c>
      <c r="G79" s="295">
        <v>0</v>
      </c>
      <c r="H79" s="281">
        <v>34</v>
      </c>
    </row>
    <row r="80" spans="1:8" s="450" customFormat="1" ht="12.75">
      <c r="A80" s="281"/>
      <c r="B80" s="281"/>
      <c r="C80" s="461"/>
      <c r="D80" s="294"/>
      <c r="E80" s="281"/>
      <c r="F80" s="120"/>
      <c r="G80" s="295"/>
      <c r="H80" s="281"/>
    </row>
    <row r="81" spans="1:8" s="450" customFormat="1" ht="24">
      <c r="A81" s="281">
        <v>17</v>
      </c>
      <c r="B81" s="281">
        <v>4</v>
      </c>
      <c r="C81" s="461" t="s">
        <v>78</v>
      </c>
      <c r="D81" s="294">
        <v>19</v>
      </c>
      <c r="E81" s="281">
        <v>0</v>
      </c>
      <c r="F81" s="462">
        <v>19</v>
      </c>
      <c r="G81" s="463">
        <v>0</v>
      </c>
      <c r="H81" s="281">
        <v>-1</v>
      </c>
    </row>
    <row r="82" spans="1:8" s="450" customFormat="1" ht="12.75">
      <c r="A82" s="281"/>
      <c r="B82" s="281"/>
      <c r="C82" s="461"/>
      <c r="D82" s="294"/>
      <c r="E82" s="281"/>
      <c r="F82" s="462"/>
      <c r="G82" s="463"/>
      <c r="H82" s="281"/>
    </row>
    <row r="83" spans="1:8" s="450" customFormat="1" ht="24">
      <c r="A83" s="281">
        <v>11</v>
      </c>
      <c r="B83" s="281">
        <v>4</v>
      </c>
      <c r="C83" s="461" t="s">
        <v>284</v>
      </c>
      <c r="D83" s="294">
        <v>17</v>
      </c>
      <c r="E83" s="281">
        <v>-1</v>
      </c>
      <c r="F83" s="120">
        <v>18</v>
      </c>
      <c r="G83" s="295">
        <v>0</v>
      </c>
      <c r="H83" s="281">
        <v>1</v>
      </c>
    </row>
    <row r="84" spans="1:8" s="450" customFormat="1" ht="12.75">
      <c r="A84" s="281"/>
      <c r="B84" s="281"/>
      <c r="C84" s="461"/>
      <c r="D84" s="294"/>
      <c r="E84" s="281"/>
      <c r="F84" s="120"/>
      <c r="G84" s="295"/>
      <c r="H84" s="281"/>
    </row>
    <row r="85" spans="1:8" s="450" customFormat="1" ht="12.75">
      <c r="A85" s="397">
        <v>0</v>
      </c>
      <c r="B85" s="397">
        <v>20</v>
      </c>
      <c r="C85" s="461" t="s">
        <v>283</v>
      </c>
      <c r="D85" s="398">
        <v>0</v>
      </c>
      <c r="E85" s="397">
        <v>0</v>
      </c>
      <c r="F85" s="123">
        <v>0</v>
      </c>
      <c r="G85" s="399">
        <v>0</v>
      </c>
      <c r="H85" s="397">
        <v>1</v>
      </c>
    </row>
    <row r="86" spans="1:8" s="464" customFormat="1" ht="24">
      <c r="A86" s="465">
        <v>6213</v>
      </c>
      <c r="B86" s="465">
        <v>185</v>
      </c>
      <c r="C86" s="428" t="s">
        <v>79</v>
      </c>
      <c r="D86" s="466">
        <v>419</v>
      </c>
      <c r="E86" s="465">
        <v>-19</v>
      </c>
      <c r="F86" s="303">
        <v>438</v>
      </c>
      <c r="G86" s="301">
        <v>0</v>
      </c>
      <c r="H86" s="465">
        <v>346</v>
      </c>
    </row>
    <row r="87" spans="4:6" ht="12.75">
      <c r="D87" s="467"/>
      <c r="F87" s="468"/>
    </row>
    <row r="88" spans="1:8" s="469" customFormat="1" ht="12.75">
      <c r="A88" s="470">
        <v>2451</v>
      </c>
      <c r="B88" s="470">
        <v>2143</v>
      </c>
      <c r="C88" s="246" t="s">
        <v>272</v>
      </c>
      <c r="D88" s="471">
        <v>-757</v>
      </c>
      <c r="E88" s="470">
        <v>943</v>
      </c>
      <c r="F88" s="120">
        <v>-1700</v>
      </c>
      <c r="G88" s="295">
        <v>-180.27571580063625</v>
      </c>
      <c r="H88" s="470">
        <v>1909</v>
      </c>
    </row>
    <row r="89" spans="1:8" s="464" customFormat="1" ht="12" customHeight="1">
      <c r="A89" s="472"/>
      <c r="B89" s="472"/>
      <c r="C89" s="473"/>
      <c r="D89" s="474"/>
      <c r="E89" s="472"/>
      <c r="F89" s="475"/>
      <c r="G89" s="476"/>
      <c r="H89" s="472"/>
    </row>
    <row r="90" spans="1:8" s="477" customFormat="1" ht="17.25" customHeight="1">
      <c r="A90" s="703">
        <v>8664</v>
      </c>
      <c r="B90" s="703">
        <v>2328</v>
      </c>
      <c r="C90" s="478" t="s">
        <v>80</v>
      </c>
      <c r="D90" s="704">
        <v>-338</v>
      </c>
      <c r="E90" s="703">
        <v>924</v>
      </c>
      <c r="F90" s="705">
        <v>-1262</v>
      </c>
      <c r="G90" s="706">
        <v>-136.58008658008657</v>
      </c>
      <c r="H90" s="703">
        <v>2255</v>
      </c>
    </row>
    <row r="91" spans="1:8" s="450" customFormat="1" ht="11.25" customHeight="1">
      <c r="A91" s="212"/>
      <c r="B91" s="212"/>
      <c r="C91" s="461"/>
      <c r="D91" s="479"/>
      <c r="E91" s="212"/>
      <c r="F91" s="480"/>
      <c r="G91" s="212"/>
      <c r="H91" s="212"/>
    </row>
    <row r="92" spans="1:8" s="450" customFormat="1" ht="11.25" customHeight="1">
      <c r="A92" s="212"/>
      <c r="B92" s="212"/>
      <c r="C92" s="461"/>
      <c r="D92" s="479"/>
      <c r="E92" s="212"/>
      <c r="F92" s="480"/>
      <c r="G92" s="212"/>
      <c r="H92" s="212"/>
    </row>
    <row r="93" spans="3:6" ht="12.75">
      <c r="C93" s="246" t="s">
        <v>81</v>
      </c>
      <c r="D93" s="467"/>
      <c r="F93" s="468"/>
    </row>
    <row r="94" spans="1:8" ht="12.75">
      <c r="A94" s="2">
        <v>83</v>
      </c>
      <c r="B94" s="2">
        <v>0</v>
      </c>
      <c r="C94" s="261" t="s">
        <v>82</v>
      </c>
      <c r="D94" s="263">
        <v>0</v>
      </c>
      <c r="E94" s="2">
        <v>0</v>
      </c>
      <c r="F94" s="264">
        <v>0</v>
      </c>
      <c r="G94" s="265">
        <v>0</v>
      </c>
      <c r="H94" s="2">
        <v>0</v>
      </c>
    </row>
    <row r="95" spans="1:8" ht="12.75">
      <c r="A95" s="212">
        <v>8581</v>
      </c>
      <c r="B95" s="212">
        <v>2328</v>
      </c>
      <c r="C95" s="261" t="s">
        <v>83</v>
      </c>
      <c r="D95" s="479">
        <v>-338</v>
      </c>
      <c r="E95" s="212">
        <v>924</v>
      </c>
      <c r="F95" s="480">
        <v>-1262</v>
      </c>
      <c r="G95" s="265">
        <v>-136.58008658008657</v>
      </c>
      <c r="H95" s="212">
        <v>2255</v>
      </c>
    </row>
    <row r="96" spans="1:8" s="477" customFormat="1" ht="17.25" customHeight="1">
      <c r="A96" s="703">
        <v>8664</v>
      </c>
      <c r="B96" s="703">
        <v>2328</v>
      </c>
      <c r="C96" s="478" t="s">
        <v>80</v>
      </c>
      <c r="D96" s="704">
        <v>-338</v>
      </c>
      <c r="E96" s="703">
        <v>924</v>
      </c>
      <c r="F96" s="705">
        <v>-1262</v>
      </c>
      <c r="G96" s="706">
        <v>-136.58008658008657</v>
      </c>
      <c r="H96" s="703">
        <v>2255</v>
      </c>
    </row>
    <row r="100" spans="1:3" ht="12.75">
      <c r="A100" s="451"/>
      <c r="B100" s="357"/>
      <c r="C100" s="360"/>
    </row>
    <row r="120" spans="1:8" s="450" customFormat="1" ht="11.25" customHeight="1">
      <c r="A120" s="282" t="s">
        <v>373</v>
      </c>
      <c r="B120" s="451"/>
      <c r="C120" s="452"/>
      <c r="D120" s="451"/>
      <c r="E120" s="451"/>
      <c r="F120" s="451"/>
      <c r="G120" s="451"/>
      <c r="H120" s="451"/>
    </row>
  </sheetData>
  <sheetProtection/>
  <printOptions/>
  <pageMargins left="0.5511811023622047" right="0.3937007874015748" top="0.984251968503937" bottom="0.984251968503937" header="0.5118110236220472" footer="0.2362204724409449"/>
  <pageSetup firstPageNumber="11" useFirstPageNumber="1" fitToHeight="2" horizontalDpi="600" verticalDpi="600" orientation="portrait" paperSize="9" scale="84" r:id="rId1"/>
  <rowBreaks count="1" manualBreakCount="1">
    <brk id="62" max="7" man="1"/>
  </rowBreaks>
</worksheet>
</file>

<file path=xl/worksheets/sheet9.xml><?xml version="1.0" encoding="utf-8"?>
<worksheet xmlns="http://schemas.openxmlformats.org/spreadsheetml/2006/main" xmlns:r="http://schemas.openxmlformats.org/officeDocument/2006/relationships">
  <sheetPr>
    <tabColor indexed="50"/>
  </sheetPr>
  <dimension ref="A1:J116"/>
  <sheetViews>
    <sheetView zoomScalePageLayoutView="0" workbookViewId="0" topLeftCell="A1">
      <selection activeCell="B5" sqref="B5"/>
    </sheetView>
  </sheetViews>
  <sheetFormatPr defaultColWidth="9.140625" defaultRowHeight="12"/>
  <cols>
    <col min="1" max="1" width="9.7109375" style="355" customWidth="1"/>
    <col min="2" max="2" width="9.7109375" style="357" customWidth="1"/>
    <col min="3" max="3" width="34.28125" style="356" customWidth="1"/>
    <col min="4" max="4" width="5.00390625" style="357" customWidth="1"/>
    <col min="5" max="7" width="9.7109375" style="357" customWidth="1"/>
    <col min="8" max="8" width="9.7109375" style="358" customWidth="1"/>
    <col min="9" max="9" width="9.7109375" style="357" customWidth="1"/>
    <col min="10" max="10" width="8.28125" style="360" customWidth="1"/>
    <col min="11" max="16384" width="9.140625" style="361" customWidth="1"/>
  </cols>
  <sheetData>
    <row r="1" spans="1:10" s="368" customFormat="1" ht="15.75" customHeight="1">
      <c r="A1" s="362" t="s">
        <v>84</v>
      </c>
      <c r="B1" s="413"/>
      <c r="C1" s="481"/>
      <c r="D1" s="364"/>
      <c r="E1" s="364"/>
      <c r="F1" s="364"/>
      <c r="G1" s="364"/>
      <c r="H1" s="365"/>
      <c r="I1" s="364"/>
      <c r="J1" s="367"/>
    </row>
    <row r="2" spans="1:10" s="482" customFormat="1" ht="15.75" customHeight="1" thickBot="1">
      <c r="A2" s="226" t="s">
        <v>518</v>
      </c>
      <c r="B2" s="483"/>
      <c r="C2" s="484"/>
      <c r="D2" s="485"/>
      <c r="E2" s="485"/>
      <c r="F2" s="485"/>
      <c r="G2" s="485"/>
      <c r="H2" s="486"/>
      <c r="I2" s="485"/>
      <c r="J2" s="487"/>
    </row>
    <row r="3" spans="1:10" s="368" customFormat="1" ht="10.5" customHeight="1">
      <c r="A3" s="364"/>
      <c r="B3" s="362"/>
      <c r="C3" s="481"/>
      <c r="D3" s="364"/>
      <c r="E3" s="364"/>
      <c r="F3" s="364"/>
      <c r="G3" s="364"/>
      <c r="H3" s="365"/>
      <c r="I3" s="364"/>
      <c r="J3" s="367"/>
    </row>
    <row r="4" spans="1:10" ht="11.25" customHeight="1">
      <c r="A4" s="238" t="s">
        <v>85</v>
      </c>
      <c r="B4" s="238" t="s">
        <v>85</v>
      </c>
      <c r="C4" s="246"/>
      <c r="E4" s="237"/>
      <c r="F4" s="237"/>
      <c r="G4" s="237"/>
      <c r="H4" s="236"/>
      <c r="J4" s="348"/>
    </row>
    <row r="5" spans="1:10" ht="12.75">
      <c r="A5" s="240" t="s">
        <v>86</v>
      </c>
      <c r="B5" s="488" t="s">
        <v>519</v>
      </c>
      <c r="C5" s="246"/>
      <c r="D5" s="221"/>
      <c r="E5" s="241" t="s">
        <v>3</v>
      </c>
      <c r="F5" s="241"/>
      <c r="G5" s="241"/>
      <c r="H5" s="242"/>
      <c r="I5" s="243" t="s">
        <v>4</v>
      </c>
      <c r="J5" s="241"/>
    </row>
    <row r="6" spans="1:10" ht="12.75">
      <c r="A6" s="244" t="s">
        <v>455</v>
      </c>
      <c r="B6" s="109" t="s">
        <v>5</v>
      </c>
      <c r="C6" s="246"/>
      <c r="D6" s="489"/>
      <c r="E6" s="243"/>
      <c r="F6" s="243"/>
      <c r="G6" s="224"/>
      <c r="H6" s="490"/>
      <c r="I6" s="22" t="s">
        <v>6</v>
      </c>
      <c r="J6" s="22"/>
    </row>
    <row r="7" spans="1:10" ht="12.75">
      <c r="A7" s="245" t="s">
        <v>7</v>
      </c>
      <c r="B7" s="238" t="s">
        <v>7</v>
      </c>
      <c r="C7" s="246"/>
      <c r="D7" s="491" t="s">
        <v>8</v>
      </c>
      <c r="E7" s="247" t="s">
        <v>7</v>
      </c>
      <c r="F7" s="243" t="s">
        <v>6</v>
      </c>
      <c r="G7" s="492" t="s">
        <v>87</v>
      </c>
      <c r="H7" s="493"/>
      <c r="I7" s="489"/>
      <c r="J7" s="22"/>
    </row>
    <row r="8" spans="1:10" ht="12.75">
      <c r="A8" s="250" t="s">
        <v>10</v>
      </c>
      <c r="B8" s="250" t="s">
        <v>10</v>
      </c>
      <c r="C8" s="246"/>
      <c r="D8" s="494"/>
      <c r="E8" s="249" t="s">
        <v>10</v>
      </c>
      <c r="F8" s="250" t="s">
        <v>10</v>
      </c>
      <c r="G8" s="251" t="s">
        <v>10</v>
      </c>
      <c r="H8" s="252" t="s">
        <v>11</v>
      </c>
      <c r="I8" s="250" t="s">
        <v>10</v>
      </c>
      <c r="J8" s="22"/>
    </row>
    <row r="9" spans="1:10" ht="11.25" customHeight="1">
      <c r="A9" s="22"/>
      <c r="B9" s="22"/>
      <c r="C9" s="246"/>
      <c r="D9" s="372"/>
      <c r="E9" s="254"/>
      <c r="F9" s="22"/>
      <c r="G9" s="255"/>
      <c r="H9" s="256"/>
      <c r="I9" s="22"/>
      <c r="J9" s="22"/>
    </row>
    <row r="10" spans="1:10" ht="11.25" customHeight="1">
      <c r="A10" s="22"/>
      <c r="B10" s="22"/>
      <c r="C10" s="246"/>
      <c r="D10" s="371"/>
      <c r="E10" s="254"/>
      <c r="F10" s="22"/>
      <c r="G10" s="255"/>
      <c r="H10" s="256"/>
      <c r="I10" s="22"/>
      <c r="J10" s="22"/>
    </row>
    <row r="11" spans="1:10" s="386" customFormat="1" ht="13.5" customHeight="1">
      <c r="A11" s="495"/>
      <c r="B11" s="495"/>
      <c r="C11" s="293" t="s">
        <v>88</v>
      </c>
      <c r="D11" s="495"/>
      <c r="E11" s="496"/>
      <c r="F11" s="495"/>
      <c r="G11" s="495"/>
      <c r="H11" s="497"/>
      <c r="I11" s="495"/>
      <c r="J11" s="116"/>
    </row>
    <row r="12" spans="1:10" s="376" customFormat="1" ht="12.75">
      <c r="A12" s="2">
        <v>3804</v>
      </c>
      <c r="B12" s="2">
        <v>5333</v>
      </c>
      <c r="C12" s="261" t="s">
        <v>89</v>
      </c>
      <c r="D12" s="235">
        <v>11</v>
      </c>
      <c r="E12" s="263">
        <v>5417</v>
      </c>
      <c r="F12" s="2">
        <v>4079</v>
      </c>
      <c r="G12" s="438">
        <v>1338</v>
      </c>
      <c r="H12" s="265">
        <v>32.802157391517525</v>
      </c>
      <c r="I12" s="2">
        <v>3868</v>
      </c>
      <c r="J12" s="100"/>
    </row>
    <row r="13" spans="1:9" s="376" customFormat="1" ht="12.75">
      <c r="A13" s="2">
        <v>14158</v>
      </c>
      <c r="B13" s="2">
        <v>12830</v>
      </c>
      <c r="C13" s="261" t="s">
        <v>90</v>
      </c>
      <c r="D13" s="235">
        <v>11</v>
      </c>
      <c r="E13" s="263">
        <v>13848</v>
      </c>
      <c r="F13" s="2">
        <v>14843</v>
      </c>
      <c r="G13" s="438">
        <v>-995</v>
      </c>
      <c r="H13" s="265">
        <v>-6.7034965977228325</v>
      </c>
      <c r="I13" s="2">
        <v>14479</v>
      </c>
    </row>
    <row r="14" spans="1:10" s="376" customFormat="1" ht="24">
      <c r="A14" s="281">
        <v>41189</v>
      </c>
      <c r="B14" s="281">
        <v>34633</v>
      </c>
      <c r="C14" s="261" t="s">
        <v>521</v>
      </c>
      <c r="D14" s="498">
        <v>11</v>
      </c>
      <c r="E14" s="294">
        <v>40127</v>
      </c>
      <c r="F14" s="281">
        <v>38319</v>
      </c>
      <c r="G14" s="120">
        <v>1808</v>
      </c>
      <c r="H14" s="295">
        <v>4.718285967796654</v>
      </c>
      <c r="I14" s="727">
        <v>37672</v>
      </c>
      <c r="J14" s="100"/>
    </row>
    <row r="15" spans="1:10" s="376" customFormat="1" ht="12.75">
      <c r="A15" s="2">
        <v>12964</v>
      </c>
      <c r="B15" s="2">
        <v>13801</v>
      </c>
      <c r="C15" s="261" t="s">
        <v>91</v>
      </c>
      <c r="D15" s="235">
        <v>11</v>
      </c>
      <c r="E15" s="263">
        <v>12583</v>
      </c>
      <c r="F15" s="2">
        <v>13645</v>
      </c>
      <c r="G15" s="264">
        <v>-1062</v>
      </c>
      <c r="H15" s="265">
        <v>-7.783070721876145</v>
      </c>
      <c r="I15" s="2">
        <v>14293</v>
      </c>
      <c r="J15" s="100"/>
    </row>
    <row r="16" spans="1:10" s="376" customFormat="1" ht="12.75">
      <c r="A16" s="2">
        <v>12948</v>
      </c>
      <c r="B16" s="2">
        <v>12320</v>
      </c>
      <c r="C16" s="260" t="s">
        <v>92</v>
      </c>
      <c r="D16" s="235">
        <v>11</v>
      </c>
      <c r="E16" s="263">
        <v>13656</v>
      </c>
      <c r="F16" s="2">
        <v>13133</v>
      </c>
      <c r="G16" s="264">
        <v>523</v>
      </c>
      <c r="H16" s="265">
        <v>3.9823345770197216</v>
      </c>
      <c r="I16" s="723">
        <v>17134</v>
      </c>
      <c r="J16" s="100"/>
    </row>
    <row r="17" spans="1:10" s="376" customFormat="1" ht="12.75">
      <c r="A17" s="2">
        <v>964</v>
      </c>
      <c r="B17" s="2">
        <v>855</v>
      </c>
      <c r="C17" s="261" t="s">
        <v>93</v>
      </c>
      <c r="D17" s="235"/>
      <c r="E17" s="263">
        <v>1006</v>
      </c>
      <c r="F17" s="2">
        <v>973</v>
      </c>
      <c r="G17" s="264">
        <v>33</v>
      </c>
      <c r="H17" s="265">
        <v>3.391572456320658</v>
      </c>
      <c r="I17" s="2">
        <v>1010</v>
      </c>
      <c r="J17" s="100"/>
    </row>
    <row r="18" spans="1:10" s="376" customFormat="1" ht="12.75">
      <c r="A18" s="2">
        <v>1663</v>
      </c>
      <c r="B18" s="2">
        <v>1334</v>
      </c>
      <c r="C18" s="261" t="s">
        <v>274</v>
      </c>
      <c r="D18" s="235"/>
      <c r="E18" s="263">
        <v>1396</v>
      </c>
      <c r="F18" s="2">
        <v>1560</v>
      </c>
      <c r="G18" s="264">
        <v>-164</v>
      </c>
      <c r="H18" s="265">
        <v>-10.512820512820513</v>
      </c>
      <c r="I18" s="2">
        <v>1441</v>
      </c>
      <c r="J18" s="100"/>
    </row>
    <row r="19" spans="1:10" s="376" customFormat="1" ht="12.75">
      <c r="A19" s="2">
        <v>103329</v>
      </c>
      <c r="B19" s="2">
        <v>95871</v>
      </c>
      <c r="C19" s="261" t="s">
        <v>94</v>
      </c>
      <c r="D19" s="235">
        <v>12</v>
      </c>
      <c r="E19" s="263">
        <v>104057</v>
      </c>
      <c r="F19" s="2">
        <v>104469</v>
      </c>
      <c r="G19" s="264">
        <v>-412</v>
      </c>
      <c r="H19" s="265">
        <v>-0.39437536494079584</v>
      </c>
      <c r="I19" s="2">
        <v>107895</v>
      </c>
      <c r="J19" s="100"/>
    </row>
    <row r="20" spans="1:9" s="376" customFormat="1" ht="14.25">
      <c r="A20" s="2">
        <v>8065</v>
      </c>
      <c r="B20" s="2">
        <v>6920</v>
      </c>
      <c r="C20" s="261" t="s">
        <v>504</v>
      </c>
      <c r="D20" s="235"/>
      <c r="E20" s="263">
        <v>8069</v>
      </c>
      <c r="F20" s="2">
        <v>8140</v>
      </c>
      <c r="G20" s="264">
        <v>-71</v>
      </c>
      <c r="H20" s="265">
        <v>-0.8722358722358723</v>
      </c>
      <c r="I20" s="2">
        <v>8820</v>
      </c>
    </row>
    <row r="21" spans="1:10" s="375" customFormat="1" ht="12.75">
      <c r="A21" s="2">
        <v>1751</v>
      </c>
      <c r="B21" s="2">
        <v>1628</v>
      </c>
      <c r="C21" s="261" t="s">
        <v>95</v>
      </c>
      <c r="D21" s="351"/>
      <c r="E21" s="263">
        <v>1792</v>
      </c>
      <c r="F21" s="2">
        <v>2107</v>
      </c>
      <c r="G21" s="264">
        <v>-315</v>
      </c>
      <c r="H21" s="265">
        <v>-14.950166112956811</v>
      </c>
      <c r="I21" s="2">
        <v>2308</v>
      </c>
      <c r="J21" s="100"/>
    </row>
    <row r="22" spans="1:10" s="375" customFormat="1" ht="12.75">
      <c r="A22" s="2">
        <v>0</v>
      </c>
      <c r="B22" s="2">
        <v>0</v>
      </c>
      <c r="C22" s="261" t="s">
        <v>314</v>
      </c>
      <c r="D22" s="351"/>
      <c r="E22" s="263">
        <v>0</v>
      </c>
      <c r="F22" s="2">
        <v>0</v>
      </c>
      <c r="G22" s="264">
        <v>0</v>
      </c>
      <c r="H22" s="265">
        <v>0</v>
      </c>
      <c r="I22" s="2">
        <v>184</v>
      </c>
      <c r="J22" s="100"/>
    </row>
    <row r="23" spans="1:10" s="375" customFormat="1" ht="12.75">
      <c r="A23" s="2">
        <v>0</v>
      </c>
      <c r="B23" s="2">
        <v>0</v>
      </c>
      <c r="C23" s="296" t="s">
        <v>439</v>
      </c>
      <c r="D23" s="351"/>
      <c r="E23" s="263">
        <v>0</v>
      </c>
      <c r="F23" s="2">
        <v>0</v>
      </c>
      <c r="G23" s="264">
        <v>0</v>
      </c>
      <c r="H23" s="265">
        <v>0</v>
      </c>
      <c r="I23" s="2">
        <v>-485</v>
      </c>
      <c r="J23" s="100"/>
    </row>
    <row r="24" spans="1:10" s="382" customFormat="1" ht="17.25" customHeight="1">
      <c r="A24" s="582">
        <v>200835</v>
      </c>
      <c r="B24" s="582">
        <v>185525</v>
      </c>
      <c r="C24" s="293" t="s">
        <v>282</v>
      </c>
      <c r="D24" s="351"/>
      <c r="E24" s="583">
        <v>201951</v>
      </c>
      <c r="F24" s="582">
        <v>201268</v>
      </c>
      <c r="G24" s="707">
        <v>683</v>
      </c>
      <c r="H24" s="584">
        <v>0.3393485303177852</v>
      </c>
      <c r="I24" s="582">
        <v>208619</v>
      </c>
      <c r="J24" s="302"/>
    </row>
    <row r="25" spans="1:10" s="382" customFormat="1" ht="9.75" customHeight="1">
      <c r="A25" s="302"/>
      <c r="B25" s="302"/>
      <c r="C25" s="293"/>
      <c r="D25" s="351"/>
      <c r="E25" s="384"/>
      <c r="F25" s="302"/>
      <c r="G25" s="499"/>
      <c r="H25" s="304"/>
      <c r="I25" s="302"/>
      <c r="J25" s="302"/>
    </row>
    <row r="26" spans="1:10" s="376" customFormat="1" ht="11.25" customHeight="1">
      <c r="A26" s="2"/>
      <c r="B26" s="2"/>
      <c r="C26" s="261"/>
      <c r="D26" s="351"/>
      <c r="E26" s="263"/>
      <c r="F26" s="2"/>
      <c r="G26" s="438"/>
      <c r="H26" s="265"/>
      <c r="I26" s="2"/>
      <c r="J26" s="100"/>
    </row>
    <row r="27" spans="1:10" s="386" customFormat="1" ht="17.25" customHeight="1">
      <c r="A27" s="281"/>
      <c r="B27" s="281"/>
      <c r="C27" s="293" t="s">
        <v>96</v>
      </c>
      <c r="D27" s="498"/>
      <c r="E27" s="294"/>
      <c r="F27" s="281"/>
      <c r="G27" s="444"/>
      <c r="H27" s="295"/>
      <c r="I27" s="281"/>
      <c r="J27" s="90"/>
    </row>
    <row r="28" spans="1:10" s="376" customFormat="1" ht="12.75">
      <c r="A28" s="2">
        <v>3530</v>
      </c>
      <c r="B28" s="2">
        <v>3497</v>
      </c>
      <c r="C28" s="261" t="s">
        <v>97</v>
      </c>
      <c r="D28" s="235"/>
      <c r="E28" s="263">
        <v>3625</v>
      </c>
      <c r="F28" s="2">
        <v>3500</v>
      </c>
      <c r="G28" s="264">
        <v>-125</v>
      </c>
      <c r="H28" s="265">
        <v>-3.571428571428571</v>
      </c>
      <c r="I28" s="2">
        <v>3702</v>
      </c>
      <c r="J28" s="100"/>
    </row>
    <row r="29" spans="1:10" s="376" customFormat="1" ht="12.75">
      <c r="A29" s="2">
        <v>10895</v>
      </c>
      <c r="B29" s="2">
        <v>8769</v>
      </c>
      <c r="C29" s="260" t="s">
        <v>98</v>
      </c>
      <c r="D29" s="235">
        <v>14</v>
      </c>
      <c r="E29" s="263">
        <v>9391</v>
      </c>
      <c r="F29" s="2">
        <v>11371</v>
      </c>
      <c r="G29" s="264">
        <v>1980</v>
      </c>
      <c r="H29" s="265">
        <v>17.412716559669335</v>
      </c>
      <c r="I29" s="2">
        <v>11936</v>
      </c>
      <c r="J29" s="100"/>
    </row>
    <row r="30" spans="1:9" s="376" customFormat="1" ht="12.75">
      <c r="A30" s="2">
        <v>1292</v>
      </c>
      <c r="B30" s="2">
        <v>966</v>
      </c>
      <c r="C30" s="261" t="s">
        <v>99</v>
      </c>
      <c r="D30" s="235"/>
      <c r="E30" s="263">
        <v>1335</v>
      </c>
      <c r="F30" s="2">
        <v>1576</v>
      </c>
      <c r="G30" s="264">
        <v>241</v>
      </c>
      <c r="H30" s="265">
        <v>15.291878172588833</v>
      </c>
      <c r="I30" s="2">
        <v>1205</v>
      </c>
    </row>
    <row r="31" spans="1:10" s="376" customFormat="1" ht="12.75">
      <c r="A31" s="2">
        <v>46110</v>
      </c>
      <c r="B31" s="2">
        <v>44453</v>
      </c>
      <c r="C31" s="261" t="s">
        <v>109</v>
      </c>
      <c r="D31" s="235"/>
      <c r="E31" s="263">
        <v>48881</v>
      </c>
      <c r="F31" s="2">
        <v>45817</v>
      </c>
      <c r="G31" s="264">
        <v>-3064</v>
      </c>
      <c r="H31" s="265">
        <v>-6.687474081672741</v>
      </c>
      <c r="I31" s="2">
        <v>48618</v>
      </c>
      <c r="J31" s="100"/>
    </row>
    <row r="32" spans="1:10" s="376" customFormat="1" ht="12.75">
      <c r="A32" s="2">
        <v>20484</v>
      </c>
      <c r="B32" s="2">
        <v>17170</v>
      </c>
      <c r="C32" s="261" t="s">
        <v>100</v>
      </c>
      <c r="D32" s="235">
        <v>15</v>
      </c>
      <c r="E32" s="263">
        <v>20585</v>
      </c>
      <c r="F32" s="2">
        <v>20041</v>
      </c>
      <c r="G32" s="264">
        <v>-544</v>
      </c>
      <c r="H32" s="265">
        <v>-2.7144354074147996</v>
      </c>
      <c r="I32" s="2">
        <v>21982</v>
      </c>
      <c r="J32" s="100"/>
    </row>
    <row r="33" spans="1:10" s="376" customFormat="1" ht="12.75">
      <c r="A33" s="2">
        <v>8257</v>
      </c>
      <c r="B33" s="2">
        <v>7138</v>
      </c>
      <c r="C33" s="261" t="s">
        <v>101</v>
      </c>
      <c r="D33" s="235"/>
      <c r="E33" s="263">
        <v>8222</v>
      </c>
      <c r="F33" s="2">
        <v>8102</v>
      </c>
      <c r="G33" s="264">
        <v>-120</v>
      </c>
      <c r="H33" s="265">
        <v>-1.4811157738829919</v>
      </c>
      <c r="I33" s="2">
        <v>8332</v>
      </c>
      <c r="J33" s="100"/>
    </row>
    <row r="34" spans="1:10" s="376" customFormat="1" ht="12.75">
      <c r="A34" s="2">
        <v>4753</v>
      </c>
      <c r="B34" s="2">
        <v>4498</v>
      </c>
      <c r="C34" s="260" t="s">
        <v>102</v>
      </c>
      <c r="D34" s="235">
        <v>16</v>
      </c>
      <c r="E34" s="263">
        <v>4735</v>
      </c>
      <c r="F34" s="2">
        <v>4423</v>
      </c>
      <c r="G34" s="264">
        <v>-312</v>
      </c>
      <c r="H34" s="265">
        <v>-7.054035722360388</v>
      </c>
      <c r="I34" s="2">
        <v>5075</v>
      </c>
      <c r="J34" s="100"/>
    </row>
    <row r="35" spans="1:10" s="386" customFormat="1" ht="17.25" customHeight="1">
      <c r="A35" s="582">
        <v>95321</v>
      </c>
      <c r="B35" s="582">
        <v>86491</v>
      </c>
      <c r="C35" s="293" t="s">
        <v>390</v>
      </c>
      <c r="D35" s="235"/>
      <c r="E35" s="583">
        <v>96774</v>
      </c>
      <c r="F35" s="582">
        <v>94830</v>
      </c>
      <c r="G35" s="707">
        <v>-1944</v>
      </c>
      <c r="H35" s="584">
        <v>-2.049984182220816</v>
      </c>
      <c r="I35" s="582">
        <v>100850</v>
      </c>
      <c r="J35" s="100"/>
    </row>
    <row r="36" spans="1:10" s="376" customFormat="1" ht="17.25" customHeight="1">
      <c r="A36" s="270"/>
      <c r="B36" s="270"/>
      <c r="C36" s="246"/>
      <c r="D36" s="235"/>
      <c r="E36" s="272"/>
      <c r="F36" s="270"/>
      <c r="G36" s="500"/>
      <c r="H36" s="379"/>
      <c r="I36" s="270"/>
      <c r="J36" s="270"/>
    </row>
    <row r="37" spans="1:10" s="386" customFormat="1" ht="12.75">
      <c r="A37" s="552">
        <v>105514</v>
      </c>
      <c r="B37" s="552">
        <v>99034</v>
      </c>
      <c r="C37" s="293" t="s">
        <v>391</v>
      </c>
      <c r="D37" s="235"/>
      <c r="E37" s="698">
        <v>105177</v>
      </c>
      <c r="F37" s="552">
        <v>106438</v>
      </c>
      <c r="G37" s="708">
        <v>-1261</v>
      </c>
      <c r="H37" s="700">
        <v>-1.1847272590616134</v>
      </c>
      <c r="I37" s="552">
        <v>107769</v>
      </c>
      <c r="J37" s="302"/>
    </row>
    <row r="38" spans="1:10" s="386" customFormat="1" ht="12" customHeight="1">
      <c r="A38" s="302"/>
      <c r="B38" s="302"/>
      <c r="C38" s="293"/>
      <c r="D38" s="235"/>
      <c r="E38" s="384"/>
      <c r="F38" s="302"/>
      <c r="G38" s="499"/>
      <c r="H38" s="304"/>
      <c r="I38" s="302"/>
      <c r="J38" s="302"/>
    </row>
    <row r="39" spans="1:10" s="376" customFormat="1" ht="11.25" customHeight="1">
      <c r="A39" s="270"/>
      <c r="B39" s="270"/>
      <c r="C39" s="246"/>
      <c r="D39" s="235"/>
      <c r="E39" s="272"/>
      <c r="F39" s="270"/>
      <c r="G39" s="500"/>
      <c r="H39" s="379"/>
      <c r="I39" s="270"/>
      <c r="J39" s="270"/>
    </row>
    <row r="40" spans="1:10" s="386" customFormat="1" ht="17.25" customHeight="1">
      <c r="A40" s="281"/>
      <c r="B40" s="281"/>
      <c r="C40" s="293" t="s">
        <v>103</v>
      </c>
      <c r="D40" s="498"/>
      <c r="E40" s="294"/>
      <c r="F40" s="281"/>
      <c r="G40" s="444"/>
      <c r="H40" s="295"/>
      <c r="I40" s="281"/>
      <c r="J40" s="90"/>
    </row>
    <row r="41" spans="1:10" s="376" customFormat="1" ht="14.25" customHeight="1">
      <c r="A41" s="2">
        <v>46700</v>
      </c>
      <c r="B41" s="2">
        <v>46333</v>
      </c>
      <c r="C41" s="261" t="s">
        <v>104</v>
      </c>
      <c r="D41" s="235">
        <v>17</v>
      </c>
      <c r="E41" s="263">
        <v>45953</v>
      </c>
      <c r="F41" s="2">
        <v>47656</v>
      </c>
      <c r="G41" s="438">
        <v>-1703</v>
      </c>
      <c r="H41" s="265">
        <v>-3.5735269430921606</v>
      </c>
      <c r="I41" s="2">
        <v>48675</v>
      </c>
      <c r="J41" s="100"/>
    </row>
    <row r="42" spans="1:10" s="376" customFormat="1" ht="14.25" customHeight="1">
      <c r="A42" s="2">
        <v>58566</v>
      </c>
      <c r="B42" s="2">
        <v>52356</v>
      </c>
      <c r="C42" s="261" t="s">
        <v>105</v>
      </c>
      <c r="D42" s="235">
        <v>17</v>
      </c>
      <c r="E42" s="263">
        <v>58615</v>
      </c>
      <c r="F42" s="2">
        <v>58542</v>
      </c>
      <c r="G42" s="438">
        <v>73</v>
      </c>
      <c r="H42" s="265">
        <v>0.12469679887943698</v>
      </c>
      <c r="I42" s="2">
        <v>58793</v>
      </c>
      <c r="J42" s="100"/>
    </row>
    <row r="43" spans="1:10" s="376" customFormat="1" ht="14.25" customHeight="1">
      <c r="A43" s="2">
        <v>-134</v>
      </c>
      <c r="B43" s="2">
        <v>49</v>
      </c>
      <c r="C43" s="261" t="s">
        <v>106</v>
      </c>
      <c r="D43" s="235">
        <v>17</v>
      </c>
      <c r="E43" s="263">
        <v>227</v>
      </c>
      <c r="F43" s="2">
        <v>-142</v>
      </c>
      <c r="G43" s="438">
        <v>369</v>
      </c>
      <c r="H43" s="265">
        <v>259.85915492957747</v>
      </c>
      <c r="I43" s="2">
        <v>-81</v>
      </c>
      <c r="J43" s="100"/>
    </row>
    <row r="44" spans="1:10" s="386" customFormat="1" ht="17.25" customHeight="1">
      <c r="A44" s="582">
        <v>105132</v>
      </c>
      <c r="B44" s="582">
        <v>98738</v>
      </c>
      <c r="C44" s="293" t="s">
        <v>392</v>
      </c>
      <c r="D44" s="235"/>
      <c r="E44" s="583">
        <v>104795</v>
      </c>
      <c r="F44" s="582">
        <v>106056</v>
      </c>
      <c r="G44" s="130">
        <v>-1261</v>
      </c>
      <c r="H44" s="584">
        <v>-1.1889944934751453</v>
      </c>
      <c r="I44" s="582">
        <v>107387</v>
      </c>
      <c r="J44" s="302"/>
    </row>
    <row r="45" spans="1:10" s="376" customFormat="1" ht="24" customHeight="1">
      <c r="A45" s="281">
        <v>382</v>
      </c>
      <c r="B45" s="281">
        <v>296</v>
      </c>
      <c r="C45" s="261" t="s">
        <v>107</v>
      </c>
      <c r="D45" s="235"/>
      <c r="E45" s="294">
        <v>382</v>
      </c>
      <c r="F45" s="281">
        <v>382</v>
      </c>
      <c r="G45" s="120">
        <v>0</v>
      </c>
      <c r="H45" s="295">
        <v>0</v>
      </c>
      <c r="I45" s="281">
        <v>382</v>
      </c>
      <c r="J45" s="100"/>
    </row>
    <row r="46" spans="1:10" s="386" customFormat="1" ht="17.25" customHeight="1">
      <c r="A46" s="582">
        <v>105514</v>
      </c>
      <c r="B46" s="582">
        <v>99034</v>
      </c>
      <c r="C46" s="293" t="s">
        <v>393</v>
      </c>
      <c r="D46" s="235"/>
      <c r="E46" s="583">
        <v>105177</v>
      </c>
      <c r="F46" s="582">
        <v>106438</v>
      </c>
      <c r="G46" s="130">
        <v>-1261</v>
      </c>
      <c r="H46" s="584">
        <v>-1.1847272590616134</v>
      </c>
      <c r="I46" s="582">
        <v>107769</v>
      </c>
      <c r="J46" s="302"/>
    </row>
    <row r="47" spans="1:10" ht="11.25" customHeight="1">
      <c r="A47" s="310"/>
      <c r="B47" s="310"/>
      <c r="C47" s="405"/>
      <c r="D47" s="406"/>
      <c r="E47" s="406"/>
      <c r="F47" s="406"/>
      <c r="G47" s="407"/>
      <c r="H47" s="408"/>
      <c r="I47" s="355"/>
      <c r="J47" s="502"/>
    </row>
    <row r="48" spans="1:10" s="504" customFormat="1" ht="12.75" customHeight="1">
      <c r="A48" s="505" t="s">
        <v>505</v>
      </c>
      <c r="B48" s="506"/>
      <c r="C48" s="507"/>
      <c r="D48" s="508"/>
      <c r="E48" s="508"/>
      <c r="F48" s="508"/>
      <c r="G48" s="508"/>
      <c r="H48" s="509"/>
      <c r="I48" s="508"/>
      <c r="J48" s="510"/>
    </row>
    <row r="49" ht="11.25" customHeight="1">
      <c r="A49" s="505"/>
    </row>
    <row r="50" ht="11.25" customHeight="1">
      <c r="A50" s="505"/>
    </row>
    <row r="51" ht="11.25" customHeight="1">
      <c r="A51" s="505"/>
    </row>
    <row r="52" ht="11.25" customHeight="1">
      <c r="A52" s="505"/>
    </row>
    <row r="53" ht="11.25" customHeight="1">
      <c r="A53" s="505"/>
    </row>
    <row r="54" ht="11.25" customHeight="1">
      <c r="A54" s="505"/>
    </row>
    <row r="55" ht="11.25" customHeight="1">
      <c r="A55" s="505"/>
    </row>
    <row r="56" ht="11.25" customHeight="1">
      <c r="A56" s="505"/>
    </row>
    <row r="57" ht="11.25" customHeight="1">
      <c r="A57" s="505"/>
    </row>
    <row r="58" ht="11.25" customHeight="1">
      <c r="A58" s="505"/>
    </row>
    <row r="59" ht="11.25" customHeight="1">
      <c r="A59" s="505"/>
    </row>
    <row r="60" ht="11.25" customHeight="1">
      <c r="A60" s="505"/>
    </row>
    <row r="61" ht="11.25" customHeight="1">
      <c r="A61" s="505"/>
    </row>
    <row r="62" ht="11.25" customHeight="1">
      <c r="A62" s="505"/>
    </row>
    <row r="63" ht="12.75">
      <c r="A63" s="282" t="s">
        <v>373</v>
      </c>
    </row>
    <row r="64" ht="12.75">
      <c r="A64" s="357"/>
    </row>
    <row r="65" ht="12.75">
      <c r="A65" s="357"/>
    </row>
    <row r="66" ht="12.75">
      <c r="A66" s="357"/>
    </row>
    <row r="67" ht="12.75">
      <c r="A67" s="357"/>
    </row>
    <row r="68" ht="12.75">
      <c r="A68" s="357"/>
    </row>
    <row r="69" ht="12.75">
      <c r="A69" s="357"/>
    </row>
    <row r="70" ht="12.75">
      <c r="A70" s="357"/>
    </row>
    <row r="71" ht="12.75">
      <c r="A71" s="357"/>
    </row>
    <row r="72" ht="12.75">
      <c r="A72" s="357"/>
    </row>
    <row r="73" ht="12.75">
      <c r="A73" s="357"/>
    </row>
    <row r="74" ht="12.75">
      <c r="A74" s="357"/>
    </row>
    <row r="75" ht="12.75">
      <c r="A75" s="357"/>
    </row>
    <row r="76" ht="12.75">
      <c r="A76" s="357"/>
    </row>
    <row r="77" ht="12.75">
      <c r="A77" s="357"/>
    </row>
    <row r="78" ht="12.75">
      <c r="A78" s="357"/>
    </row>
    <row r="79" ht="12.75">
      <c r="A79" s="357"/>
    </row>
    <row r="80" ht="12.75">
      <c r="A80" s="357"/>
    </row>
    <row r="81" ht="12.75">
      <c r="A81" s="357"/>
    </row>
    <row r="82" ht="12.75">
      <c r="A82" s="357"/>
    </row>
    <row r="83" ht="12.75">
      <c r="A83" s="357"/>
    </row>
    <row r="84" ht="12.75">
      <c r="A84" s="357"/>
    </row>
    <row r="85" ht="12.75">
      <c r="A85" s="357"/>
    </row>
    <row r="86" ht="12.75">
      <c r="A86" s="357"/>
    </row>
    <row r="87" ht="12.75">
      <c r="A87" s="357"/>
    </row>
    <row r="88" ht="12.75">
      <c r="A88" s="357"/>
    </row>
    <row r="89" ht="12.75">
      <c r="A89" s="357"/>
    </row>
    <row r="90" ht="12.75">
      <c r="A90" s="357"/>
    </row>
    <row r="91" ht="12.75">
      <c r="A91" s="357"/>
    </row>
    <row r="92" ht="12.75">
      <c r="A92" s="357"/>
    </row>
    <row r="93" ht="12.75">
      <c r="A93" s="357"/>
    </row>
    <row r="94" ht="12.75">
      <c r="A94" s="357"/>
    </row>
    <row r="95" ht="12.75">
      <c r="A95" s="357"/>
    </row>
    <row r="96" ht="12.75">
      <c r="A96" s="357"/>
    </row>
    <row r="97" ht="12.75">
      <c r="A97" s="357"/>
    </row>
    <row r="98" ht="12.75">
      <c r="A98" s="357"/>
    </row>
    <row r="99" ht="12.75">
      <c r="A99" s="357"/>
    </row>
    <row r="100" ht="12.75">
      <c r="A100" s="357"/>
    </row>
    <row r="101" ht="12.75">
      <c r="A101" s="357"/>
    </row>
    <row r="102" ht="12.75">
      <c r="A102" s="357"/>
    </row>
    <row r="103" ht="12.75">
      <c r="A103" s="357"/>
    </row>
    <row r="104" ht="12.75">
      <c r="A104" s="357"/>
    </row>
    <row r="105" ht="12.75">
      <c r="A105" s="357"/>
    </row>
    <row r="106" ht="12.75">
      <c r="A106" s="357"/>
    </row>
    <row r="107" ht="12.75">
      <c r="A107" s="357"/>
    </row>
    <row r="108" ht="12.75">
      <c r="A108" s="357"/>
    </row>
    <row r="109" ht="12.75">
      <c r="A109" s="357"/>
    </row>
    <row r="110" ht="12.75">
      <c r="A110" s="357"/>
    </row>
    <row r="111" ht="12.75">
      <c r="A111" s="357"/>
    </row>
    <row r="112" ht="12.75">
      <c r="A112" s="357"/>
    </row>
    <row r="113" ht="12.75">
      <c r="A113" s="357"/>
    </row>
    <row r="114" ht="12.75">
      <c r="A114" s="357"/>
    </row>
    <row r="115" ht="12.75">
      <c r="A115" s="357"/>
    </row>
    <row r="116" ht="12.75">
      <c r="A116" s="357"/>
    </row>
  </sheetData>
  <sheetProtection/>
  <printOptions/>
  <pageMargins left="0.5511811023622047" right="0.3937007874015748" top="0.49" bottom="0.45" header="0.28" footer="0.16"/>
  <pageSetup firstPageNumber="9" useFirstPageNumber="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haslamn</dc:creator>
  <cp:keywords/>
  <dc:description/>
  <cp:lastModifiedBy>Nicola Haslam</cp:lastModifiedBy>
  <cp:lastPrinted>2008-10-29T19:50:08Z</cp:lastPrinted>
  <dcterms:created xsi:type="dcterms:W3CDTF">2007-08-23T02:49:32Z</dcterms:created>
  <dcterms:modified xsi:type="dcterms:W3CDTF">2008-11-02T23:29:23Z</dcterms:modified>
  <cp:category/>
  <cp:version/>
  <cp:contentType/>
  <cp:contentStatus/>
</cp:coreProperties>
</file>